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F:\Meetings\EDS Conference Finance\"/>
    </mc:Choice>
  </mc:AlternateContent>
  <xr:revisionPtr revIDLastSave="0" documentId="8_{3B153513-9796-4D0B-A633-5DEECBC8F40C}" xr6:coauthVersionLast="47" xr6:coauthVersionMax="47" xr10:uidLastSave="{00000000-0000-0000-0000-000000000000}"/>
  <bookViews>
    <workbookView xWindow="-110" yWindow="-110" windowWidth="19420" windowHeight="10420" tabRatio="957" xr2:uid="{00000000-000D-0000-FFFF-FFFF00000000}"/>
  </bookViews>
  <sheets>
    <sheet name="INSTRUCTIONS" sheetId="23" r:id="rId1"/>
    <sheet name="Budget Checklist" sheetId="28" r:id="rId2"/>
    <sheet name="BudgetWorksheet" sheetId="30" r:id="rId3"/>
    <sheet name="Revenue" sheetId="2" r:id="rId4"/>
    <sheet name="Expense" sheetId="32" r:id="rId5"/>
    <sheet name="Expense Con't" sheetId="3" r:id="rId6"/>
    <sheet name="Social functions" sheetId="5" r:id="rId7"/>
    <sheet name="Financial Summary" sheetId="31" r:id="rId8"/>
    <sheet name="Certification Requirement" sheetId="29" r:id="rId9"/>
    <sheet name="1099  1042 Schedule of Payments" sheetId="39" r:id="rId10"/>
    <sheet name="Destroy Check form" sheetId="41" r:id="rId11"/>
    <sheet name="Conf-Close-Ck-List" sheetId="24" r:id="rId12"/>
    <sheet name="BK Reconciliation" sheetId="10" r:id="rId13"/>
    <sheet name="Conference Summary Rpt" sheetId="17" r:id="rId14"/>
    <sheet name="Contract Listing" sheetId="19" r:id="rId15"/>
    <sheet name="Pref Vendor List" sheetId="25" r:id="rId16"/>
    <sheet name="Attendee List Sub Template" sheetId="20" r:id="rId17"/>
    <sheet name="Sheet1" sheetId="38" r:id="rId18"/>
  </sheets>
  <externalReferences>
    <externalReference r:id="rId19"/>
    <externalReference r:id="rId20"/>
    <externalReference r:id="rId21"/>
    <externalReference r:id="rId22"/>
  </externalReferences>
  <definedNames>
    <definedName name="_Fill" localSheetId="10" hidden="1">'[1]TMRF Budget Section'!#REF!</definedName>
    <definedName name="_Fill" hidden="1">'[1]TMRF Budget Section'!#REF!</definedName>
    <definedName name="_xlnm._FilterDatabase" localSheetId="13" hidden="1">'Conference Summary Rpt'!$Z$28:$Z$36</definedName>
    <definedName name="admin_srvcs">'[2]Budgeting tool'!$R$209</definedName>
    <definedName name="Advance_program">'[2]Budgeting tool'!$R$140</definedName>
    <definedName name="advertisements">'[2]Budgeting tool'!$R$142</definedName>
    <definedName name="amount_at_conf_nonmember">'[2]Budgeting tool'!$R$38:$R$41</definedName>
    <definedName name="amount_from_member_advance">'[2]Budgeting tool'!$R$25:$R$28</definedName>
    <definedName name="amount_from_member_at_conference">'[2]Budgeting tool'!$R$29:$R$32</definedName>
    <definedName name="amount_of_corpsupport">'[2]Budgeting tool'!$R$96</definedName>
    <definedName name="amount_of_grants">'[2]Budgeting tool'!$R$100</definedName>
    <definedName name="amount_of_interest">'[2]Budgeting tool'!$R$110</definedName>
    <definedName name="Amount_of_lifemember_advance">'[2]Budgeting tool'!$R$52:$R$55</definedName>
    <definedName name="Amount_of_miniconf_symp">'[2]Budgeting tool'!$R$65</definedName>
    <definedName name="amount_of_nonmember_advance">'[2]Budgeting tool'!$R$34:$R$37</definedName>
    <definedName name="amount_of_reducerate_advance">'[2]Budgeting tool'!$R$43:$R$46</definedName>
    <definedName name="amount_of_total_tutorial">'[2]Budgeting tool'!$R$76:$R$81</definedName>
    <definedName name="amt_from_social_event">'[2]Budgeting tool'!$R$104</definedName>
    <definedName name="amt_of_exhibits">'[2]Budgeting tool'!$R$92</definedName>
    <definedName name="amt_of_pub_cdrom_sales_to_mem">'[2]Budgeting tool'!$R$89</definedName>
    <definedName name="amt_of_pub_sales_from_bookbroker">'[2]Budgeting tool'!$R$87</definedName>
    <definedName name="amt_of_pub_sales_to_memb">'[2]Budgeting tool'!$R$85</definedName>
    <definedName name="amt_of_pubcdrom_sales_to_nonmem">'[2]Budgeting tool'!$R$90</definedName>
    <definedName name="amt_of_pubsales_to_nonmembers">'[2]Budgeting tool'!$R$86</definedName>
    <definedName name="amt_of_pubsales_to_pagecharges">'[2]Budgeting tool'!$R$88</definedName>
    <definedName name="amt_of_total_special_registration">'[2]Budgeting tool'!$R$61:$R$63</definedName>
    <definedName name="announcement">'[2]Budgeting tool'!$R$137</definedName>
    <definedName name="attendee_gifts">'[2]Budgeting tool'!$R$174</definedName>
    <definedName name="audio_visual">'[2]Budgeting tool'!$R$165</definedName>
    <definedName name="Audit_fees">'[2]Budgeting tool'!$R$200</definedName>
    <definedName name="Bank_fees">'[2]Budgeting tool'!$R$199</definedName>
    <definedName name="breakfast">'[2]Budgeting tool'!$R$181</definedName>
    <definedName name="breaks">'[2]Budgeting tool'!$R$184</definedName>
    <definedName name="call_for_papers">'[2]Budgeting tool'!$R$139</definedName>
    <definedName name="conf_adminis_other">'[2]Budgeting tool'!$R$211</definedName>
    <definedName name="conf_pub_proceedings">'[2]Budgeting tool'!$R$157</definedName>
    <definedName name="conf_pub_tech_digest">'[2]Budgeting tool'!$R$151</definedName>
    <definedName name="convention_center">'[2]Budgeting tool'!$R$170</definedName>
    <definedName name="credit_card_fees">'[2]Budgeting tool'!$R$198</definedName>
    <definedName name="dinner">'[2]Budgeting tool'!$R$183</definedName>
    <definedName name="external_general">'[2]Budgeting tool'!$R$129</definedName>
    <definedName name="external_promotion">'[2]Budgeting tool'!$R$128</definedName>
    <definedName name="fee_cdrom_members">'[2]Budgeting tool'!$Q$89</definedName>
    <definedName name="fee_cdrom_nonmemebrs">'[2]Budgeting tool'!$Q$90</definedName>
    <definedName name="fee_pagecharges">'[2]Budgeting tool'!$Q$88</definedName>
    <definedName name="fee_paper_ieee_book_broker">'[2]Budgeting tool'!$Q$87</definedName>
    <definedName name="fee_paper_member">'[2]Budgeting tool'!$Q$85</definedName>
    <definedName name="fee_paper_nonmember">'[2]Budgeting tool'!$Q$86</definedName>
    <definedName name="fees_exhibits">'[2]Budgeting tool'!$Q$94</definedName>
    <definedName name="final_program">'[2]Budgeting tool'!$R$141</definedName>
    <definedName name="first_call_for_papers">'[2]Budgeting tool'!$R$138</definedName>
    <definedName name="Freight_shipping">'[2]Budgeting tool'!$R$206</definedName>
    <definedName name="grant_G_and_A">'[2]Budgeting tool'!$R$207</definedName>
    <definedName name="hotel_gratuities">'[2]Budgeting tool'!$R$176</definedName>
    <definedName name="hotel_meeting_rooms">'[2]Budgeting tool'!$R$171</definedName>
    <definedName name="hotel_penalties">'[2]Budgeting tool'!$R$172</definedName>
    <definedName name="IEEE_SECT_ADVA_LOAN_REPAY">'[2]Budgeting tool'!$R$224</definedName>
    <definedName name="Ieee_section_advance_loans_budget">'[2]Budgeting tool'!$R$117</definedName>
    <definedName name="IEEE_SOC_ADV_LOAN_REPAYM">'[2]Budgeting tool'!$R$223</definedName>
    <definedName name="Ieee_society_advance_loans_budget">'[2]Budgeting tool'!$R$116</definedName>
    <definedName name="insurance">'[2]Budgeting tool'!$R$202</definedName>
    <definedName name="internal_general">'[2]Budgeting tool'!$R$127</definedName>
    <definedName name="internal_promotion">'[2]Budgeting tool'!$R$126</definedName>
    <definedName name="luncheons">'[2]Budgeting tool'!$R$182</definedName>
    <definedName name="meetings_confcalls">'[2]Budgeting tool'!$R$218</definedName>
    <definedName name="no_at_conf_nonmember">'[2]Budgeting tool'!$P$38:$P$41</definedName>
    <definedName name="no_at_conf_redrate">'[2]Budgeting tool'!$P$47:$P$50</definedName>
    <definedName name="no_of_exhibits">'[2]Budgeting tool'!$P$92</definedName>
    <definedName name="no_of_member_at_conference">'[2]Budgeting tool'!$P$29:$P$32</definedName>
    <definedName name="no_of_miniconf_symp_">'[2]Budgeting tool'!$P$65</definedName>
    <definedName name="no_of_pub_sales_to_memb">'[2]Budgeting tool'!$P$85</definedName>
    <definedName name="no_of_pub_sales_to_nonmem">'[2]Budgeting tool'!$P$86</definedName>
    <definedName name="no_of_pubcdrom_sales_to_mem">'[2]Budgeting tool'!$P$89</definedName>
    <definedName name="no_of_pubcdrom_sales_to_nonmem">'[2]Budgeting tool'!$P$90</definedName>
    <definedName name="no_of_pubsales_to_pagecharges">'[2]Budgeting tool'!$P$88</definedName>
    <definedName name="no_of_reg_lifemmeber_at_conf">'[2]Budgeting tool'!$P$56:$P$59</definedName>
    <definedName name="no_of_total_special_registration">'[2]Budgeting tool'!$P$61:$P$63</definedName>
    <definedName name="No_of_total_tutorial">'[2]Budgeting tool'!$P$76:$P$81</definedName>
    <definedName name="no_pub_sales_from_book_broker">'[2]Budgeting tool'!$P$87</definedName>
    <definedName name="number_of_lifemember_adv">'[2]Budgeting tool'!$P$52:$P$55</definedName>
    <definedName name="number_of_member_advance">'[2]Budgeting tool'!$P$25:$P$28</definedName>
    <definedName name="number_of_nonmember_advance">'[2]Budgeting tool'!$P$34:$P$37</definedName>
    <definedName name="number_of_reducerate_advance">'[2]Budgeting tool'!$P$43:$P$46</definedName>
    <definedName name="oc_attire">'[2]Budgeting tool'!$R$216</definedName>
    <definedName name="oc_tpc_gifts">'[2]Budgeting tool'!$R$215</definedName>
    <definedName name="office_supplies">'[2]Budgeting tool'!$R$205</definedName>
    <definedName name="Onsite_costs">'[2]Budgeting tool'!$R$148</definedName>
    <definedName name="onsite_temps">'[2]Budgeting tool'!$R$168</definedName>
    <definedName name="ops_room_equipment">'[2]Budgeting tool'!$R$166</definedName>
    <definedName name="other">'[2]Budgeting tool'!$R$219</definedName>
    <definedName name="other_F_and_B_act">'[2]Budgeting tool'!$R$185</definedName>
    <definedName name="other_miscellaneous_exp">'[2]Budgeting tool'!$R$226</definedName>
    <definedName name="other_prog_prod">'[2]Budgeting tool'!$R$193</definedName>
    <definedName name="Paper_review">'[2]Budgeting tool'!$R$194</definedName>
    <definedName name="Phone_fax">'[2]Budgeting tool'!$R$208</definedName>
    <definedName name="postage">'[2]Budgeting tool'!$R$204</definedName>
    <definedName name="_xlnm.Print_Area" localSheetId="16">'Attendee List Sub Template'!$A$1:$O$36</definedName>
    <definedName name="_xlnm.Print_Area" localSheetId="12">'BK Reconciliation'!$B$37:$L$83</definedName>
    <definedName name="_xlnm.Print_Area" localSheetId="1">'Budget Checklist'!$B$1:$N$151</definedName>
    <definedName name="_xlnm.Print_Area" localSheetId="2">BudgetWorksheet!$A$1:$AA$472</definedName>
    <definedName name="_xlnm.Print_Area" localSheetId="8">'Certification Requirement'!$A$2:$K$40</definedName>
    <definedName name="_xlnm.Print_Area" localSheetId="11">'Conf-Close-Ck-List'!$A$3:$T$74</definedName>
    <definedName name="_xlnm.Print_Area" localSheetId="13">'Conference Summary Rpt'!$A$1:$M$68</definedName>
    <definedName name="_xlnm.Print_Area" localSheetId="14">'Contract Listing'!$A$1:$F$40</definedName>
    <definedName name="_xlnm.Print_Area" localSheetId="4">Expense!$A$1:$I$67</definedName>
    <definedName name="_xlnm.Print_Area" localSheetId="5">'Expense Con''t'!$A$1:$H$66</definedName>
    <definedName name="_xlnm.Print_Area" localSheetId="7">'Financial Summary'!$A$1:$I$122</definedName>
    <definedName name="_xlnm.Print_Area" localSheetId="0">INSTRUCTIONS!$B$1:$C$105</definedName>
    <definedName name="_xlnm.Print_Area" localSheetId="15">'Pref Vendor List'!$A$1:$N$44</definedName>
    <definedName name="_xlnm.Print_Area" localSheetId="3">Revenue!$A$1:$N$81</definedName>
    <definedName name="_xlnm.Print_Area" localSheetId="6">'Social functions'!$A$1:$L$68</definedName>
    <definedName name="_xlnm.Print_Titles" localSheetId="1">'Budget Checklist'!$1:$1</definedName>
    <definedName name="_xlnm.Print_Titles" localSheetId="2">BudgetWorksheet!$2:$10</definedName>
    <definedName name="_xlnm.Print_Titles" localSheetId="7">'Financial Summary'!$1:$10</definedName>
    <definedName name="_xlnm.Print_Titles" localSheetId="0">INSTRUCTIONS!$1:$1</definedName>
    <definedName name="printing_duplication">'[2]Budgeting tool'!$R$203</definedName>
    <definedName name="prog_speaker_fees">'[2]Budgeting tool'!$R$191</definedName>
    <definedName name="prog_speaker_travel">'[2]Budgeting tool'!$R$192</definedName>
    <definedName name="promo_other">'[2]Budgeting tool'!$R$143</definedName>
    <definedName name="reception">'[2]Budgeting tool'!$R$180</definedName>
    <definedName name="reg_exp">'[2]Budgeting tool'!$R$133</definedName>
    <definedName name="reg_fee_adv_mem">'[2]Budgeting tool'!$Q$25:$Q$28</definedName>
    <definedName name="reg_fees_adv_redrate">'[2]Budgeting tool'!$Q$43:$Q$46</definedName>
    <definedName name="reg_fees_advance_nonmember">'[2]Budgeting tool'!$Q$34:$Q$37</definedName>
    <definedName name="reg_fees_at_conf_redrate">'[2]Budgeting tool'!$Q$47:$Q$50</definedName>
    <definedName name="reg_fees_lifemember_advance">'[2]Budgeting tool'!$Q$52:$Q$55</definedName>
    <definedName name="reg_fees_mem_regular">'[2]Budgeting tool'!$Q$29:$Q$32</definedName>
    <definedName name="reg_fees_miniconf_symposium">'[2]Budgeting tool'!$Q$67:$Q$72</definedName>
    <definedName name="reg_fees_nonmember_regular">'[2]Budgeting tool'!$Q$38:$Q$41</definedName>
    <definedName name="reg_fees_other">'[2]Budgeting tool'!$Q$61:$Q$63</definedName>
    <definedName name="reg_fees_tutorial">'[2]Budgeting tool'!$Q$76:$Q$81</definedName>
    <definedName name="security">'[2]Budgeting tool'!$R$169</definedName>
    <definedName name="signage">'[2]Budgeting tool'!$R$167</definedName>
    <definedName name="special_speaker_travel">'[2]Budgeting tool'!$R$190</definedName>
    <definedName name="special_spk_fee">'[2]Budgeting tool'!$R$189</definedName>
    <definedName name="staff_travel">'[2]Budgeting tool'!$R$210</definedName>
    <definedName name="Total__other" localSheetId="13">'[3]Social Function'!#REF!</definedName>
    <definedName name="Total__other" localSheetId="10">'[4]Social Function'!#REF!</definedName>
    <definedName name="Total__other">'[4]Social Function'!#REF!</definedName>
    <definedName name="Total_administration" localSheetId="13">'[3]Social Function'!#REF!</definedName>
    <definedName name="Total_administration" localSheetId="10">'[4]Social Function'!#REF!</definedName>
    <definedName name="Total_administration">'[4]Social Function'!#REF!</definedName>
    <definedName name="Total_Committee" localSheetId="13">'[3]Social Function'!#REF!</definedName>
    <definedName name="Total_Committee" localSheetId="10">'[4]Social Function'!#REF!</definedName>
    <definedName name="Total_Committee">'[4]Social Function'!#REF!</definedName>
    <definedName name="Total_conf_pub_sales" localSheetId="13">'[3]Social Function'!#REF!</definedName>
    <definedName name="Total_conf_pub_sales" localSheetId="10">'[4]Social Function'!#REF!</definedName>
    <definedName name="Total_conf_pub_sales">'[4]Social Function'!#REF!</definedName>
    <definedName name="Total_Conf_Publ" localSheetId="13">'[3]Social Function'!#REF!</definedName>
    <definedName name="Total_Conf_Publ" localSheetId="10">'[4]Social Function'!#REF!</definedName>
    <definedName name="Total_Conf_Publ">'[4]Social Function'!#REF!</definedName>
    <definedName name="Total_exhibit_vendor" localSheetId="13">'[3]Social Function'!#REF!</definedName>
    <definedName name="Total_exhibit_vendor" localSheetId="10">'[4]Social Function'!#REF!</definedName>
    <definedName name="Total_exhibit_vendor">'[4]Social Function'!#REF!</definedName>
    <definedName name="Total_exhibits" localSheetId="13">'[3]Social Function'!#REF!</definedName>
    <definedName name="Total_exhibits" localSheetId="10">'[4]Social Function'!#REF!</definedName>
    <definedName name="Total_exhibits">'[4]Social Function'!#REF!</definedName>
    <definedName name="Total_loans">'[2]Budgeting tool'!$R$114</definedName>
    <definedName name="Total_local_arrangements" localSheetId="13">'[3]Social Function'!#REF!</definedName>
    <definedName name="Total_local_arrangements" localSheetId="10">'[4]Social Function'!#REF!</definedName>
    <definedName name="Total_local_arrangements">'[4]Social Function'!#REF!</definedName>
    <definedName name="Total_manag_srvcs" localSheetId="13">'[3]Social Function'!#REF!</definedName>
    <definedName name="Total_manag_srvcs" localSheetId="10">'[4]Social Function'!#REF!</definedName>
    <definedName name="Total_manag_srvcs">'[4]Social Function'!#REF!</definedName>
    <definedName name="total_miscellaneous" localSheetId="13">'[3]Social Function'!#REF!</definedName>
    <definedName name="total_miscellaneous" localSheetId="10">'[4]Social Function'!#REF!</definedName>
    <definedName name="total_miscellaneous">'[4]Social Function'!#REF!</definedName>
    <definedName name="total_outlays" localSheetId="13">'[3]Social Function'!#REF!</definedName>
    <definedName name="total_outlays" localSheetId="10">'[4]Social Function'!#REF!</definedName>
    <definedName name="total_outlays">'[4]Social Function'!#REF!</definedName>
    <definedName name="Total_promotion" localSheetId="13">'[3]Social Function'!#REF!</definedName>
    <definedName name="Total_promotion" localSheetId="10">'[4]Social Function'!#REF!</definedName>
    <definedName name="Total_promotion">'[4]Social Function'!#REF!</definedName>
    <definedName name="total_receipts" localSheetId="13">'[3]Social Function'!#REF!</definedName>
    <definedName name="total_receipts" localSheetId="10">'[4]Social Function'!#REF!</definedName>
    <definedName name="total_receipts">'[4]Social Function'!#REF!</definedName>
    <definedName name="Total_reg_exp" localSheetId="13">'[3]Social Function'!#REF!</definedName>
    <definedName name="Total_reg_exp" localSheetId="10">'[4]Social Function'!#REF!</definedName>
    <definedName name="Total_reg_exp">'[4]Social Function'!#REF!</definedName>
    <definedName name="Total_reg_fees" localSheetId="13">'[3]Social Function'!#REF!</definedName>
    <definedName name="Total_reg_fees" localSheetId="10">'[4]Social Function'!#REF!</definedName>
    <definedName name="Total_reg_fees">'[4]Social Function'!#REF!</definedName>
    <definedName name="Total_Soc_Func" localSheetId="13">'[3]Social Function'!#REF!</definedName>
    <definedName name="Total_Soc_Func" localSheetId="10">'[4]Social Function'!#REF!</definedName>
    <definedName name="Total_Soc_Func">'[4]Social Function'!#REF!</definedName>
    <definedName name="Total_social_event" localSheetId="13">'[3]Social Function'!#REF!</definedName>
    <definedName name="Total_social_event" localSheetId="10">'[4]Social Function'!#REF!</definedName>
    <definedName name="Total_social_event">'[4]Social Function'!#REF!</definedName>
    <definedName name="tours">'[2]Budgeting tool'!$R$173</definedName>
    <definedName name="transportation">'[2]Budgeting tool'!$R$175</definedName>
    <definedName name="travel">'[2]Budgeting tool'!$R$217</definedName>
    <definedName name="travel_grants_and_awards">'[2]Budgeting tool'!$R$201</definedName>
    <definedName name="VAT">'[2]Budgeting tool'!$R$225</definedName>
    <definedName name="vendor_program">'[2]Budgeting tool'!$R$147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1" i="30" l="1"/>
  <c r="Q371" i="30"/>
  <c r="Z352" i="30"/>
  <c r="Z349" i="30"/>
  <c r="Z348" i="30"/>
  <c r="Z347" i="30"/>
  <c r="Z346" i="30"/>
  <c r="Z345" i="30"/>
  <c r="Z344" i="30"/>
  <c r="Z343" i="30"/>
  <c r="Z342" i="30"/>
  <c r="Z341" i="30"/>
  <c r="Z338" i="30"/>
  <c r="Z335" i="30"/>
  <c r="Z334" i="30"/>
  <c r="Z333" i="30"/>
  <c r="Z332" i="30"/>
  <c r="Z329" i="30"/>
  <c r="Z328" i="30"/>
  <c r="H328" i="30"/>
  <c r="Z327" i="30"/>
  <c r="Z326" i="30"/>
  <c r="Z325" i="30"/>
  <c r="Z324" i="30"/>
  <c r="Z323" i="30"/>
  <c r="Z320" i="30"/>
  <c r="Z319" i="30"/>
  <c r="Z318" i="30"/>
  <c r="Z317" i="30"/>
  <c r="Z316" i="30"/>
  <c r="Z315" i="30"/>
  <c r="Z314" i="30"/>
  <c r="Z311" i="30"/>
  <c r="Z310" i="30"/>
  <c r="Z309" i="30"/>
  <c r="Z308" i="30"/>
  <c r="Q310" i="30"/>
  <c r="H310" i="30"/>
  <c r="F51" i="30"/>
  <c r="C16" i="2" s="1"/>
  <c r="D16" i="2" s="1"/>
  <c r="X119" i="30"/>
  <c r="O119" i="30"/>
  <c r="O124" i="30"/>
  <c r="F119" i="30"/>
  <c r="F129" i="30"/>
  <c r="F124" i="30"/>
  <c r="X86" i="30"/>
  <c r="X79" i="30"/>
  <c r="X72" i="30"/>
  <c r="X73" i="30"/>
  <c r="F73" i="30"/>
  <c r="O86" i="30"/>
  <c r="O73" i="30"/>
  <c r="H391" i="30"/>
  <c r="Z83" i="30"/>
  <c r="Z77" i="30"/>
  <c r="Q83" i="30"/>
  <c r="Q77" i="30"/>
  <c r="H77" i="30"/>
  <c r="O129" i="30"/>
  <c r="X129" i="30"/>
  <c r="A2" i="31"/>
  <c r="H416" i="30"/>
  <c r="G307" i="30"/>
  <c r="H307" i="30"/>
  <c r="G313" i="30"/>
  <c r="Y313" i="30" s="1"/>
  <c r="Z313" i="30" s="1"/>
  <c r="G322" i="30"/>
  <c r="G331" i="30"/>
  <c r="G340" i="30"/>
  <c r="Y340" i="30" s="1"/>
  <c r="D14" i="32"/>
  <c r="D15" i="32"/>
  <c r="D23" i="32"/>
  <c r="D24" i="32"/>
  <c r="D25" i="32"/>
  <c r="D26" i="32"/>
  <c r="D27" i="32"/>
  <c r="D28" i="32"/>
  <c r="D30" i="32" s="1"/>
  <c r="D29" i="32"/>
  <c r="D44" i="32"/>
  <c r="D45" i="32"/>
  <c r="D46" i="32"/>
  <c r="D47" i="32"/>
  <c r="D48" i="32"/>
  <c r="D49" i="32"/>
  <c r="D50" i="32"/>
  <c r="P50" i="32" s="1"/>
  <c r="D51" i="32"/>
  <c r="D52" i="32"/>
  <c r="D53" i="32"/>
  <c r="D54" i="32"/>
  <c r="D55" i="32"/>
  <c r="D56" i="32"/>
  <c r="F50" i="5"/>
  <c r="F51" i="5"/>
  <c r="R51" i="5" s="1"/>
  <c r="F52" i="5"/>
  <c r="F53" i="5"/>
  <c r="D17" i="3"/>
  <c r="D18" i="3"/>
  <c r="D19" i="3"/>
  <c r="D20" i="3"/>
  <c r="D21" i="3"/>
  <c r="D22" i="3"/>
  <c r="P22" i="3" s="1"/>
  <c r="D23" i="3"/>
  <c r="D24" i="3"/>
  <c r="D25" i="3"/>
  <c r="D26" i="3"/>
  <c r="D27" i="3"/>
  <c r="D28" i="3"/>
  <c r="D29" i="3"/>
  <c r="D41" i="3"/>
  <c r="M41" i="3" s="1"/>
  <c r="D42" i="3"/>
  <c r="D43" i="3"/>
  <c r="D44" i="3"/>
  <c r="C45" i="31"/>
  <c r="L45" i="31" s="1"/>
  <c r="H245" i="30"/>
  <c r="D40" i="32" s="1"/>
  <c r="H239" i="30"/>
  <c r="D39" i="32" s="1"/>
  <c r="P39" i="32" s="1"/>
  <c r="H234" i="30"/>
  <c r="H235" i="30"/>
  <c r="H236" i="30"/>
  <c r="H237" i="30"/>
  <c r="H238" i="30"/>
  <c r="Q245" i="30"/>
  <c r="Q239" i="30"/>
  <c r="F39" i="32" s="1"/>
  <c r="Q234" i="30"/>
  <c r="Q235" i="30"/>
  <c r="Q236" i="30"/>
  <c r="Q237" i="30"/>
  <c r="Q238" i="30"/>
  <c r="Z245" i="30"/>
  <c r="Z239" i="30"/>
  <c r="Z234" i="30"/>
  <c r="Z235" i="30"/>
  <c r="Z236" i="30"/>
  <c r="Z237" i="30"/>
  <c r="Z238" i="30"/>
  <c r="J53" i="5"/>
  <c r="H53" i="5"/>
  <c r="Z411" i="30"/>
  <c r="Q411" i="30"/>
  <c r="B92" i="31"/>
  <c r="K32" i="2"/>
  <c r="L32" i="2" s="1"/>
  <c r="G32" i="2"/>
  <c r="H32" i="2" s="1"/>
  <c r="C32" i="2"/>
  <c r="Z200" i="30"/>
  <c r="Z201" i="30"/>
  <c r="Z202" i="30"/>
  <c r="N67" i="2" s="1"/>
  <c r="Q200" i="30"/>
  <c r="Q201" i="30"/>
  <c r="Q202" i="30"/>
  <c r="J67" i="2"/>
  <c r="H201" i="30"/>
  <c r="H202" i="30"/>
  <c r="F67" i="2" s="1"/>
  <c r="Z196" i="30"/>
  <c r="Z194" i="30" s="1"/>
  <c r="Z52" i="30"/>
  <c r="Z53" i="30"/>
  <c r="Z51" i="30"/>
  <c r="N16" i="2" s="1"/>
  <c r="Z54" i="30"/>
  <c r="Z55" i="30"/>
  <c r="Z57" i="30"/>
  <c r="Z58" i="30"/>
  <c r="Z56" i="30" s="1"/>
  <c r="N23" i="2" s="1"/>
  <c r="Z59" i="30"/>
  <c r="Z60" i="30"/>
  <c r="Z63" i="30"/>
  <c r="Z64" i="30"/>
  <c r="Z65" i="30"/>
  <c r="Z66" i="30"/>
  <c r="Z68" i="30"/>
  <c r="Z67" i="30" s="1"/>
  <c r="N24" i="2" s="1"/>
  <c r="Z69" i="30"/>
  <c r="Z70" i="30"/>
  <c r="Z71" i="30"/>
  <c r="Z74" i="30"/>
  <c r="Z75" i="30"/>
  <c r="Z76" i="30"/>
  <c r="Z78" i="30"/>
  <c r="Z80" i="30"/>
  <c r="Z81" i="30"/>
  <c r="Z82" i="30"/>
  <c r="Z84" i="30"/>
  <c r="Z87" i="30"/>
  <c r="Z88" i="30"/>
  <c r="Z89" i="30"/>
  <c r="Z90" i="30"/>
  <c r="Z92" i="30"/>
  <c r="Z93" i="30"/>
  <c r="Z94" i="30"/>
  <c r="Z95" i="30"/>
  <c r="Z91" i="30" s="1"/>
  <c r="N26" i="2" s="1"/>
  <c r="Z98" i="30"/>
  <c r="Z99" i="30"/>
  <c r="Z100" i="30"/>
  <c r="Z101" i="30"/>
  <c r="Z103" i="30"/>
  <c r="Z104" i="30"/>
  <c r="Z105" i="30"/>
  <c r="Z106" i="30"/>
  <c r="Z102" i="30" s="1"/>
  <c r="Z109" i="30"/>
  <c r="Z110" i="30"/>
  <c r="Z111" i="30"/>
  <c r="Z112" i="30"/>
  <c r="Z114" i="30"/>
  <c r="Z115" i="30"/>
  <c r="Z116" i="30"/>
  <c r="Z117" i="30"/>
  <c r="Z120" i="30"/>
  <c r="Z121" i="30"/>
  <c r="Z122" i="30"/>
  <c r="Z123" i="30"/>
  <c r="Z125" i="30"/>
  <c r="Z126" i="30"/>
  <c r="Z127" i="30"/>
  <c r="Z128" i="30"/>
  <c r="Z124" i="30" s="1"/>
  <c r="Z130" i="30"/>
  <c r="Z131" i="30"/>
  <c r="Z129" i="30" s="1"/>
  <c r="Z132" i="30"/>
  <c r="Z136" i="30"/>
  <c r="Z137" i="30"/>
  <c r="Z138" i="30"/>
  <c r="Z139" i="30"/>
  <c r="Z140" i="30"/>
  <c r="Z141" i="30"/>
  <c r="Z145" i="30"/>
  <c r="Z146" i="30"/>
  <c r="Z147" i="30"/>
  <c r="Z148" i="30"/>
  <c r="Z149" i="30"/>
  <c r="Z150" i="30"/>
  <c r="Z151" i="30"/>
  <c r="Z143" i="30" s="1"/>
  <c r="Z152" i="30"/>
  <c r="Z153" i="30"/>
  <c r="Z154" i="30"/>
  <c r="Z155" i="30"/>
  <c r="Z156" i="30"/>
  <c r="Z157" i="30"/>
  <c r="Z158" i="30"/>
  <c r="Z159" i="30"/>
  <c r="Z160" i="30"/>
  <c r="Z163" i="30"/>
  <c r="Z164" i="30"/>
  <c r="N41" i="2" s="1"/>
  <c r="Z165" i="30"/>
  <c r="N39" i="2" s="1"/>
  <c r="Z166" i="30"/>
  <c r="Z167" i="30"/>
  <c r="Z168" i="30"/>
  <c r="N42" i="2" s="1"/>
  <c r="Z169" i="30"/>
  <c r="N43" i="2" s="1"/>
  <c r="W43" i="2" s="1"/>
  <c r="Z170" i="30"/>
  <c r="Z173" i="30"/>
  <c r="Z174" i="30"/>
  <c r="Z175" i="30"/>
  <c r="Z176" i="30"/>
  <c r="Z177" i="30"/>
  <c r="Z178" i="30"/>
  <c r="Z181" i="30"/>
  <c r="Z179" i="30" s="1"/>
  <c r="N66" i="2" s="1"/>
  <c r="H16" i="17" s="1"/>
  <c r="Z182" i="30"/>
  <c r="Z186" i="30"/>
  <c r="Z184" i="30" s="1"/>
  <c r="N59" i="2" s="1"/>
  <c r="Z190" i="30"/>
  <c r="Z191" i="30"/>
  <c r="Z192" i="30"/>
  <c r="Q196" i="30"/>
  <c r="Q194" i="30" s="1"/>
  <c r="J65" i="2"/>
  <c r="Q52" i="30"/>
  <c r="Q53" i="30"/>
  <c r="Q54" i="30"/>
  <c r="Q55" i="30"/>
  <c r="Q57" i="30"/>
  <c r="Q58" i="30"/>
  <c r="Q56" i="30" s="1"/>
  <c r="J23" i="2" s="1"/>
  <c r="X23" i="2" s="1"/>
  <c r="Q59" i="30"/>
  <c r="Q60" i="30"/>
  <c r="Q63" i="30"/>
  <c r="Q64" i="30"/>
  <c r="Q62" i="30" s="1"/>
  <c r="Q65" i="30"/>
  <c r="Q66" i="30"/>
  <c r="Q68" i="30"/>
  <c r="Q69" i="30"/>
  <c r="Q67" i="30" s="1"/>
  <c r="Q70" i="30"/>
  <c r="Q71" i="30"/>
  <c r="Q74" i="30"/>
  <c r="Q75" i="30"/>
  <c r="Q76" i="30"/>
  <c r="Q78" i="30"/>
  <c r="Q80" i="30"/>
  <c r="Q81" i="30"/>
  <c r="Q79" i="30" s="1"/>
  <c r="J25" i="2" s="1"/>
  <c r="X25" i="2" s="1"/>
  <c r="Q82" i="30"/>
  <c r="Q84" i="30"/>
  <c r="Q87" i="30"/>
  <c r="Q88" i="30"/>
  <c r="Q89" i="30"/>
  <c r="Q90" i="30"/>
  <c r="Q92" i="30"/>
  <c r="Q93" i="30"/>
  <c r="Q91" i="30" s="1"/>
  <c r="Q94" i="30"/>
  <c r="Q95" i="30"/>
  <c r="Q98" i="30"/>
  <c r="Q99" i="30"/>
  <c r="Q100" i="30"/>
  <c r="Q101" i="30"/>
  <c r="Q103" i="30"/>
  <c r="Q104" i="30"/>
  <c r="Q102" i="30" s="1"/>
  <c r="Q105" i="30"/>
  <c r="Q106" i="30"/>
  <c r="Q109" i="30"/>
  <c r="Q110" i="30"/>
  <c r="Q111" i="30"/>
  <c r="Q112" i="30"/>
  <c r="Q114" i="30"/>
  <c r="Q115" i="30"/>
  <c r="Q113" i="30" s="1"/>
  <c r="J28" i="2" s="1"/>
  <c r="X28" i="2" s="1"/>
  <c r="Q116" i="30"/>
  <c r="Q117" i="30"/>
  <c r="Q120" i="30"/>
  <c r="Q121" i="30"/>
  <c r="Q119" i="30" s="1"/>
  <c r="J22" i="2" s="1"/>
  <c r="Q122" i="30"/>
  <c r="Q123" i="30"/>
  <c r="Q125" i="30"/>
  <c r="Q126" i="30"/>
  <c r="Q124" i="30" s="1"/>
  <c r="J29" i="2" s="1"/>
  <c r="X29" i="2" s="1"/>
  <c r="Q127" i="30"/>
  <c r="Q128" i="30"/>
  <c r="Q130" i="30"/>
  <c r="Q131" i="30"/>
  <c r="Q132" i="30"/>
  <c r="Q136" i="30"/>
  <c r="Q137" i="30"/>
  <c r="Q138" i="30"/>
  <c r="Q134" i="30" s="1"/>
  <c r="J31" i="2" s="1"/>
  <c r="Q31" i="2" s="1"/>
  <c r="Q139" i="30"/>
  <c r="Q140" i="30"/>
  <c r="Q141" i="30"/>
  <c r="Q145" i="30"/>
  <c r="Q146" i="30"/>
  <c r="Q147" i="30"/>
  <c r="Q148" i="30"/>
  <c r="Q149" i="30"/>
  <c r="Q143" i="30" s="1"/>
  <c r="Q150" i="30"/>
  <c r="Q151" i="30"/>
  <c r="Q152" i="30"/>
  <c r="Q153" i="30"/>
  <c r="Q154" i="30"/>
  <c r="Q155" i="30"/>
  <c r="Q156" i="30"/>
  <c r="Q157" i="30"/>
  <c r="Q158" i="30"/>
  <c r="Q159" i="30"/>
  <c r="Q160" i="30"/>
  <c r="Q163" i="30"/>
  <c r="J40" i="2" s="1"/>
  <c r="Q164" i="30"/>
  <c r="J41" i="2" s="1"/>
  <c r="Q165" i="30"/>
  <c r="J39" i="2" s="1"/>
  <c r="Q166" i="30"/>
  <c r="Q167" i="30"/>
  <c r="Q168" i="30"/>
  <c r="J42" i="2" s="1"/>
  <c r="Q169" i="30"/>
  <c r="J43" i="2" s="1"/>
  <c r="Q170" i="30"/>
  <c r="J44" i="2" s="1"/>
  <c r="Q173" i="30"/>
  <c r="Q172" i="30" s="1"/>
  <c r="Q174" i="30"/>
  <c r="Q175" i="30"/>
  <c r="Q176" i="30"/>
  <c r="Q177" i="30"/>
  <c r="Q178" i="30"/>
  <c r="Q181" i="30"/>
  <c r="Q179" i="30" s="1"/>
  <c r="J66" i="2" s="1"/>
  <c r="Q182" i="30"/>
  <c r="Q186" i="30"/>
  <c r="Q184" i="30" s="1"/>
  <c r="J59" i="2"/>
  <c r="Q190" i="30"/>
  <c r="Q191" i="30"/>
  <c r="Q192" i="30"/>
  <c r="H196" i="30"/>
  <c r="H194" i="30" s="1"/>
  <c r="F65" i="2" s="1"/>
  <c r="T65" i="2" s="1"/>
  <c r="H52" i="30"/>
  <c r="H53" i="30"/>
  <c r="H54" i="30"/>
  <c r="H55" i="30"/>
  <c r="H57" i="30"/>
  <c r="H58" i="30"/>
  <c r="H59" i="30"/>
  <c r="H60" i="30"/>
  <c r="H63" i="30"/>
  <c r="H64" i="30"/>
  <c r="H65" i="30"/>
  <c r="H66" i="30"/>
  <c r="H68" i="30"/>
  <c r="H69" i="30"/>
  <c r="H70" i="30"/>
  <c r="H71" i="30"/>
  <c r="H74" i="30"/>
  <c r="H75" i="30"/>
  <c r="H76" i="30"/>
  <c r="H78" i="30"/>
  <c r="H80" i="30"/>
  <c r="H81" i="30"/>
  <c r="H82" i="30"/>
  <c r="H84" i="30"/>
  <c r="H79" i="30" s="1"/>
  <c r="F25" i="2" s="1"/>
  <c r="H87" i="30"/>
  <c r="H88" i="30"/>
  <c r="H89" i="30"/>
  <c r="H90" i="30"/>
  <c r="H92" i="30"/>
  <c r="H93" i="30"/>
  <c r="H94" i="30"/>
  <c r="H95" i="30"/>
  <c r="H98" i="30"/>
  <c r="H97" i="30" s="1"/>
  <c r="H99" i="30"/>
  <c r="H100" i="30"/>
  <c r="H101" i="30"/>
  <c r="H103" i="30"/>
  <c r="H104" i="30"/>
  <c r="H105" i="30"/>
  <c r="H106" i="30"/>
  <c r="H109" i="30"/>
  <c r="H110" i="30"/>
  <c r="H111" i="30"/>
  <c r="H112" i="30"/>
  <c r="H114" i="30"/>
  <c r="H115" i="30"/>
  <c r="H116" i="30"/>
  <c r="H113" i="30" s="1"/>
  <c r="H117" i="30"/>
  <c r="H120" i="30"/>
  <c r="H121" i="30"/>
  <c r="H119" i="30" s="1"/>
  <c r="F22" i="2" s="1"/>
  <c r="H122" i="30"/>
  <c r="H123" i="30"/>
  <c r="H125" i="30"/>
  <c r="H126" i="30"/>
  <c r="H124" i="30" s="1"/>
  <c r="H127" i="30"/>
  <c r="H128" i="30"/>
  <c r="H130" i="30"/>
  <c r="H131" i="30"/>
  <c r="H132" i="30"/>
  <c r="H136" i="30"/>
  <c r="H137" i="30"/>
  <c r="H138" i="30"/>
  <c r="H134" i="30" s="1"/>
  <c r="F31" i="2" s="1"/>
  <c r="H139" i="30"/>
  <c r="H140" i="30"/>
  <c r="H141" i="30"/>
  <c r="H145" i="30"/>
  <c r="H146" i="30"/>
  <c r="H147" i="30"/>
  <c r="H148" i="30"/>
  <c r="H149" i="30"/>
  <c r="H143" i="30" s="1"/>
  <c r="H150" i="30"/>
  <c r="H151" i="30"/>
  <c r="H152" i="30"/>
  <c r="H153" i="30"/>
  <c r="H154" i="30"/>
  <c r="H155" i="30"/>
  <c r="H156" i="30"/>
  <c r="H157" i="30"/>
  <c r="H158" i="30"/>
  <c r="H159" i="30"/>
  <c r="H160" i="30"/>
  <c r="H163" i="30"/>
  <c r="F40" i="2" s="1"/>
  <c r="H164" i="30"/>
  <c r="H165" i="30"/>
  <c r="F39" i="2" s="1"/>
  <c r="H166" i="30"/>
  <c r="H167" i="30"/>
  <c r="F44" i="2" s="1"/>
  <c r="H168" i="30"/>
  <c r="F42" i="2" s="1"/>
  <c r="H169" i="30"/>
  <c r="F43" i="2" s="1"/>
  <c r="H170" i="30"/>
  <c r="H173" i="30"/>
  <c r="H174" i="30"/>
  <c r="H175" i="30"/>
  <c r="H176" i="30"/>
  <c r="H177" i="30"/>
  <c r="H178" i="30"/>
  <c r="H181" i="30"/>
  <c r="H182" i="30"/>
  <c r="H21" i="17" s="1"/>
  <c r="H186" i="30"/>
  <c r="H184" i="30" s="1"/>
  <c r="F59" i="2" s="1"/>
  <c r="H190" i="30"/>
  <c r="H191" i="30"/>
  <c r="H192" i="30"/>
  <c r="H188" i="30" s="1"/>
  <c r="F56" i="2" s="1"/>
  <c r="Y307" i="30"/>
  <c r="Z336" i="30"/>
  <c r="Z337" i="30"/>
  <c r="Z350" i="30"/>
  <c r="Z351" i="30"/>
  <c r="Z353" i="30"/>
  <c r="Z354" i="30"/>
  <c r="Z355" i="30"/>
  <c r="Z356" i="30"/>
  <c r="Z357" i="30"/>
  <c r="Z359" i="30"/>
  <c r="Z360" i="30"/>
  <c r="Z361" i="30"/>
  <c r="Z211" i="30"/>
  <c r="Z216" i="30"/>
  <c r="H19" i="32" s="1"/>
  <c r="Z221" i="30"/>
  <c r="Z258" i="30"/>
  <c r="Z259" i="30"/>
  <c r="Z260" i="30"/>
  <c r="Z261" i="30"/>
  <c r="Z262" i="30"/>
  <c r="Z264" i="30"/>
  <c r="Z265" i="30"/>
  <c r="Z263" i="30" s="1"/>
  <c r="J48" i="5" s="1"/>
  <c r="Z266" i="30"/>
  <c r="Z267" i="30"/>
  <c r="Z268" i="30"/>
  <c r="Z269" i="30"/>
  <c r="Z270" i="30"/>
  <c r="Z271" i="30"/>
  <c r="Z272" i="30"/>
  <c r="Z274" i="30"/>
  <c r="H33" i="32" s="1"/>
  <c r="R33" i="32" s="1"/>
  <c r="Z280" i="30"/>
  <c r="Z362" i="30"/>
  <c r="Z286" i="30"/>
  <c r="Z371" i="30"/>
  <c r="Z387" i="30"/>
  <c r="Z391" i="30"/>
  <c r="Z401" i="30"/>
  <c r="Z402" i="30"/>
  <c r="H45" i="3" s="1"/>
  <c r="O45" i="3" s="1"/>
  <c r="Z403" i="30"/>
  <c r="Z404" i="30"/>
  <c r="Z407" i="30"/>
  <c r="P307" i="30"/>
  <c r="P306" i="30" s="1"/>
  <c r="E10" i="5" s="1"/>
  <c r="Q308" i="30"/>
  <c r="Q309" i="30"/>
  <c r="Q311" i="30"/>
  <c r="Q314" i="30"/>
  <c r="Q315" i="30"/>
  <c r="Q316" i="30"/>
  <c r="Q317" i="30"/>
  <c r="Q318" i="30"/>
  <c r="Q319" i="30"/>
  <c r="Q320" i="30"/>
  <c r="Q323" i="30"/>
  <c r="Q324" i="30"/>
  <c r="Q325" i="30"/>
  <c r="Q326" i="30"/>
  <c r="Q327" i="30"/>
  <c r="Q328" i="30"/>
  <c r="Q329" i="30"/>
  <c r="Q332" i="30"/>
  <c r="Q333" i="30"/>
  <c r="Q334" i="30"/>
  <c r="Q335" i="30"/>
  <c r="Q336" i="30"/>
  <c r="Q337" i="30"/>
  <c r="Q338" i="30"/>
  <c r="Q341" i="30"/>
  <c r="Q342" i="30"/>
  <c r="Q343" i="30"/>
  <c r="Q344" i="30"/>
  <c r="Q345" i="30"/>
  <c r="Q346" i="30"/>
  <c r="Q347" i="30"/>
  <c r="Q348" i="30"/>
  <c r="Q349" i="30"/>
  <c r="Q350" i="30"/>
  <c r="Q351" i="30"/>
  <c r="Q352" i="30"/>
  <c r="Q353" i="30"/>
  <c r="Q354" i="30"/>
  <c r="Q355" i="30"/>
  <c r="Q356" i="30"/>
  <c r="Q357" i="30"/>
  <c r="Q359" i="30"/>
  <c r="Q360" i="30"/>
  <c r="Q361" i="30"/>
  <c r="Q211" i="30"/>
  <c r="Q216" i="30"/>
  <c r="Q221" i="30"/>
  <c r="Q258" i="30"/>
  <c r="Q259" i="30"/>
  <c r="Q260" i="30"/>
  <c r="Q261" i="30"/>
  <c r="Q262" i="30"/>
  <c r="Q264" i="30"/>
  <c r="Q265" i="30"/>
  <c r="Q266" i="30"/>
  <c r="Q267" i="30"/>
  <c r="Q268" i="30"/>
  <c r="Q269" i="30"/>
  <c r="Q270" i="30"/>
  <c r="Q271" i="30"/>
  <c r="Q263" i="30" s="1"/>
  <c r="H48" i="5" s="1"/>
  <c r="V48" i="5" s="1"/>
  <c r="Q272" i="30"/>
  <c r="Q274" i="30"/>
  <c r="Q280" i="30"/>
  <c r="Q362" i="30"/>
  <c r="Q286" i="30"/>
  <c r="Q387" i="30"/>
  <c r="Q391" i="30"/>
  <c r="F37" i="3" s="1"/>
  <c r="Q401" i="30"/>
  <c r="Q402" i="30"/>
  <c r="Q403" i="30"/>
  <c r="Q404" i="30"/>
  <c r="Q407" i="30"/>
  <c r="H308" i="30"/>
  <c r="H309" i="30"/>
  <c r="H311" i="30"/>
  <c r="H314" i="30"/>
  <c r="H315" i="30"/>
  <c r="H316" i="30"/>
  <c r="H317" i="30"/>
  <c r="H318" i="30"/>
  <c r="H319" i="30"/>
  <c r="H320" i="30"/>
  <c r="H323" i="30"/>
  <c r="H324" i="30"/>
  <c r="H325" i="30"/>
  <c r="H326" i="30"/>
  <c r="H327" i="30"/>
  <c r="H329" i="30"/>
  <c r="H332" i="30"/>
  <c r="H333" i="30"/>
  <c r="H334" i="30"/>
  <c r="H335" i="30"/>
  <c r="H336" i="30"/>
  <c r="H337" i="30"/>
  <c r="H338" i="30"/>
  <c r="H350" i="30"/>
  <c r="H341" i="30"/>
  <c r="H342" i="30"/>
  <c r="H343" i="30"/>
  <c r="H344" i="30"/>
  <c r="H345" i="30"/>
  <c r="H346" i="30"/>
  <c r="H347" i="30"/>
  <c r="H348" i="30"/>
  <c r="H349" i="30"/>
  <c r="H351" i="30"/>
  <c r="H352" i="30"/>
  <c r="H353" i="30"/>
  <c r="H354" i="30"/>
  <c r="H355" i="30"/>
  <c r="H356" i="30"/>
  <c r="H357" i="30"/>
  <c r="H359" i="30"/>
  <c r="H360" i="30"/>
  <c r="H361" i="30"/>
  <c r="H211" i="30"/>
  <c r="H216" i="30"/>
  <c r="D19" i="32"/>
  <c r="H221" i="30"/>
  <c r="H258" i="30"/>
  <c r="H259" i="30"/>
  <c r="H260" i="30"/>
  <c r="H261" i="30"/>
  <c r="H262" i="30"/>
  <c r="H257" i="30" s="1"/>
  <c r="H264" i="30"/>
  <c r="H265" i="30"/>
  <c r="H266" i="30"/>
  <c r="H267" i="30"/>
  <c r="H268" i="30"/>
  <c r="H269" i="30"/>
  <c r="H270" i="30"/>
  <c r="H271" i="30"/>
  <c r="H263" i="30" s="1"/>
  <c r="F48" i="5" s="1"/>
  <c r="H272" i="30"/>
  <c r="H274" i="30"/>
  <c r="D33" i="32" s="1"/>
  <c r="H280" i="30"/>
  <c r="D34" i="32" s="1"/>
  <c r="H362" i="30"/>
  <c r="H286" i="30"/>
  <c r="H387" i="30"/>
  <c r="D33" i="3" s="1"/>
  <c r="D37" i="3"/>
  <c r="H401" i="30"/>
  <c r="H402" i="30"/>
  <c r="H403" i="30"/>
  <c r="H404" i="30"/>
  <c r="H407" i="30"/>
  <c r="D49" i="3" s="1"/>
  <c r="H25" i="3"/>
  <c r="H26" i="3"/>
  <c r="H27" i="3"/>
  <c r="H28" i="3"/>
  <c r="O28" i="3" s="1"/>
  <c r="H29" i="3"/>
  <c r="H24" i="3"/>
  <c r="H20" i="3"/>
  <c r="H21" i="3"/>
  <c r="H22" i="3"/>
  <c r="H23" i="3"/>
  <c r="H19" i="3"/>
  <c r="H18" i="3"/>
  <c r="O18" i="3" s="1"/>
  <c r="H17" i="3"/>
  <c r="F25" i="3"/>
  <c r="F26" i="3"/>
  <c r="F27" i="3"/>
  <c r="F28" i="3"/>
  <c r="F29" i="3"/>
  <c r="F24" i="3"/>
  <c r="Z471" i="30"/>
  <c r="Z463" i="30" s="1"/>
  <c r="Z470" i="30"/>
  <c r="Z469" i="30"/>
  <c r="Z468" i="30"/>
  <c r="Z467" i="30"/>
  <c r="Z466" i="30"/>
  <c r="Z465" i="30"/>
  <c r="Z464" i="30"/>
  <c r="Z461" i="30"/>
  <c r="Z460" i="30"/>
  <c r="Z459" i="30"/>
  <c r="Z458" i="30"/>
  <c r="Z457" i="30"/>
  <c r="Z456" i="30"/>
  <c r="Z455" i="30"/>
  <c r="Z454" i="30"/>
  <c r="Z451" i="30"/>
  <c r="Z443" i="30" s="1"/>
  <c r="Z450" i="30"/>
  <c r="Z449" i="30"/>
  <c r="Z448" i="30"/>
  <c r="Z447" i="30"/>
  <c r="Z446" i="30"/>
  <c r="Z445" i="30"/>
  <c r="Z444" i="30"/>
  <c r="Z441" i="30"/>
  <c r="Z440" i="30"/>
  <c r="Z439" i="30"/>
  <c r="Z438" i="30"/>
  <c r="Z437" i="30"/>
  <c r="Z436" i="30"/>
  <c r="Z435" i="30"/>
  <c r="Z434" i="30"/>
  <c r="Z431" i="30"/>
  <c r="Z423" i="30" s="1"/>
  <c r="Z430" i="30"/>
  <c r="Z429" i="30"/>
  <c r="Z428" i="30"/>
  <c r="Z427" i="30"/>
  <c r="Z426" i="30"/>
  <c r="Z425" i="30"/>
  <c r="Z424" i="30"/>
  <c r="H461" i="30"/>
  <c r="H471" i="30" s="1"/>
  <c r="H451" i="30"/>
  <c r="H441" i="30"/>
  <c r="H431" i="30"/>
  <c r="H460" i="30"/>
  <c r="H450" i="30"/>
  <c r="H440" i="30"/>
  <c r="H430" i="30"/>
  <c r="H459" i="30"/>
  <c r="H469" i="30" s="1"/>
  <c r="H449" i="30"/>
  <c r="H439" i="30"/>
  <c r="H429" i="30"/>
  <c r="H428" i="30"/>
  <c r="H458" i="30"/>
  <c r="H448" i="30"/>
  <c r="H438" i="30"/>
  <c r="H457" i="30"/>
  <c r="H467" i="30" s="1"/>
  <c r="H447" i="30"/>
  <c r="H437" i="30"/>
  <c r="H427" i="30"/>
  <c r="H456" i="30"/>
  <c r="H446" i="30"/>
  <c r="H436" i="30"/>
  <c r="H426" i="30"/>
  <c r="H455" i="30"/>
  <c r="H465" i="30" s="1"/>
  <c r="H445" i="30"/>
  <c r="H435" i="30"/>
  <c r="H425" i="30"/>
  <c r="H454" i="30"/>
  <c r="H444" i="30"/>
  <c r="H434" i="30"/>
  <c r="H424" i="30"/>
  <c r="G464" i="30"/>
  <c r="G465" i="30"/>
  <c r="G466" i="30"/>
  <c r="G467" i="30"/>
  <c r="G468" i="30"/>
  <c r="G469" i="30"/>
  <c r="G470" i="30"/>
  <c r="G471" i="30"/>
  <c r="Q461" i="30"/>
  <c r="Q460" i="30"/>
  <c r="Q459" i="30"/>
  <c r="Q458" i="30"/>
  <c r="Q457" i="30"/>
  <c r="Q456" i="30"/>
  <c r="Q455" i="30"/>
  <c r="Q454" i="30"/>
  <c r="Q451" i="30"/>
  <c r="Q450" i="30"/>
  <c r="Q449" i="30"/>
  <c r="Q448" i="30"/>
  <c r="Q447" i="30"/>
  <c r="Q446" i="30"/>
  <c r="Q445" i="30"/>
  <c r="Q444" i="30"/>
  <c r="Q441" i="30"/>
  <c r="Q433" i="30" s="1"/>
  <c r="Q440" i="30"/>
  <c r="Q439" i="30"/>
  <c r="Q438" i="30"/>
  <c r="Q437" i="30"/>
  <c r="Q436" i="30"/>
  <c r="Q435" i="30"/>
  <c r="Q434" i="30"/>
  <c r="Q431" i="30"/>
  <c r="Q430" i="30"/>
  <c r="Q429" i="30"/>
  <c r="Q428" i="30"/>
  <c r="Q427" i="30"/>
  <c r="Q426" i="30"/>
  <c r="Q425" i="30"/>
  <c r="Q424" i="30"/>
  <c r="Y471" i="30"/>
  <c r="Y470" i="30"/>
  <c r="Y469" i="30"/>
  <c r="Y468" i="30"/>
  <c r="Y467" i="30"/>
  <c r="Y466" i="30"/>
  <c r="Y465" i="30"/>
  <c r="Y464" i="30"/>
  <c r="P471" i="30"/>
  <c r="P470" i="30"/>
  <c r="P469" i="30"/>
  <c r="P468" i="30"/>
  <c r="P467" i="30"/>
  <c r="P466" i="30"/>
  <c r="P465" i="30"/>
  <c r="P464" i="30"/>
  <c r="H305" i="30"/>
  <c r="X62" i="30"/>
  <c r="K17" i="2" s="1"/>
  <c r="L17" i="2" s="1"/>
  <c r="K18" i="2"/>
  <c r="L18" i="2" s="1"/>
  <c r="K19" i="2"/>
  <c r="L19" i="2" s="1"/>
  <c r="X97" i="30"/>
  <c r="K20" i="2" s="1"/>
  <c r="L20" i="2" s="1"/>
  <c r="X108" i="30"/>
  <c r="K21" i="2"/>
  <c r="L21" i="2" s="1"/>
  <c r="K22" i="2"/>
  <c r="L22" i="2" s="1"/>
  <c r="X56" i="30"/>
  <c r="K23" i="2" s="1"/>
  <c r="L23" i="2"/>
  <c r="X67" i="30"/>
  <c r="K24" i="2" s="1"/>
  <c r="L24" i="2" s="1"/>
  <c r="K25" i="2"/>
  <c r="X91" i="30"/>
  <c r="K26" i="2"/>
  <c r="L26" i="2" s="1"/>
  <c r="X102" i="30"/>
  <c r="X113" i="30"/>
  <c r="K28" i="2"/>
  <c r="L28" i="2" s="1"/>
  <c r="X124" i="30"/>
  <c r="K29" i="2" s="1"/>
  <c r="L29" i="2" s="1"/>
  <c r="X143" i="30"/>
  <c r="K30" i="2"/>
  <c r="L30" i="2" s="1"/>
  <c r="X134" i="30"/>
  <c r="K31" i="2" s="1"/>
  <c r="L31" i="2" s="1"/>
  <c r="X51" i="30"/>
  <c r="X50" i="30" s="1"/>
  <c r="X172" i="30"/>
  <c r="K51" i="2" s="1"/>
  <c r="L51" i="2"/>
  <c r="K44" i="2"/>
  <c r="L44" i="2" s="1"/>
  <c r="L39" i="2"/>
  <c r="O62" i="30"/>
  <c r="G18" i="2"/>
  <c r="H18" i="2" s="1"/>
  <c r="G19" i="2"/>
  <c r="H19" i="2" s="1"/>
  <c r="O97" i="30"/>
  <c r="G20" i="2" s="1"/>
  <c r="H20" i="2"/>
  <c r="O108" i="30"/>
  <c r="G21" i="2" s="1"/>
  <c r="H21" i="2" s="1"/>
  <c r="G22" i="2"/>
  <c r="H22" i="2" s="1"/>
  <c r="O56" i="30"/>
  <c r="G23" i="2" s="1"/>
  <c r="H23" i="2" s="1"/>
  <c r="O67" i="30"/>
  <c r="G24" i="2" s="1"/>
  <c r="H24" i="2" s="1"/>
  <c r="O79" i="30"/>
  <c r="O91" i="30"/>
  <c r="G26" i="2" s="1"/>
  <c r="H26" i="2" s="1"/>
  <c r="O102" i="30"/>
  <c r="G27" i="2" s="1"/>
  <c r="H27" i="2" s="1"/>
  <c r="O113" i="30"/>
  <c r="G28" i="2" s="1"/>
  <c r="H28" i="2" s="1"/>
  <c r="O143" i="30"/>
  <c r="G30" i="2"/>
  <c r="H30" i="2" s="1"/>
  <c r="O134" i="30"/>
  <c r="G31" i="2" s="1"/>
  <c r="H31" i="2" s="1"/>
  <c r="O51" i="30"/>
  <c r="G16" i="2"/>
  <c r="H16" i="2" s="1"/>
  <c r="O172" i="30"/>
  <c r="G51" i="2" s="1"/>
  <c r="H51" i="2" s="1"/>
  <c r="G44" i="2"/>
  <c r="H44" i="2"/>
  <c r="H39" i="2"/>
  <c r="F172" i="30"/>
  <c r="C51" i="2" s="1"/>
  <c r="D51" i="2" s="1"/>
  <c r="F86" i="30"/>
  <c r="C19" i="2" s="1"/>
  <c r="D19" i="2" s="1"/>
  <c r="F97" i="30"/>
  <c r="F108" i="30"/>
  <c r="C21" i="2" s="1"/>
  <c r="D21" i="2" s="1"/>
  <c r="C22" i="2"/>
  <c r="D22" i="2" s="1"/>
  <c r="F56" i="30"/>
  <c r="F67" i="30"/>
  <c r="F61" i="30" s="1"/>
  <c r="F79" i="30"/>
  <c r="F91" i="30"/>
  <c r="F102" i="30"/>
  <c r="C27" i="2" s="1"/>
  <c r="D27" i="2" s="1"/>
  <c r="F113" i="30"/>
  <c r="C28" i="2" s="1"/>
  <c r="D28" i="2" s="1"/>
  <c r="C29" i="2"/>
  <c r="D29" i="2" s="1"/>
  <c r="F143" i="30"/>
  <c r="C30" i="2"/>
  <c r="D30" i="2" s="1"/>
  <c r="F134" i="30"/>
  <c r="C31" i="2" s="1"/>
  <c r="D31" i="2" s="1"/>
  <c r="D32" i="2"/>
  <c r="F62" i="30"/>
  <c r="C17" i="2" s="1"/>
  <c r="D17" i="2" s="1"/>
  <c r="C44" i="2"/>
  <c r="D44" i="2" s="1"/>
  <c r="D39" i="2"/>
  <c r="G45" i="31"/>
  <c r="H17" i="24"/>
  <c r="F13" i="31"/>
  <c r="H19" i="24" s="1"/>
  <c r="H20" i="24" s="1"/>
  <c r="C13" i="31"/>
  <c r="H18" i="24" s="1"/>
  <c r="H14" i="32"/>
  <c r="R14" i="32" s="1"/>
  <c r="H15" i="32"/>
  <c r="H23" i="32"/>
  <c r="H24" i="32"/>
  <c r="H25" i="32"/>
  <c r="O25" i="32" s="1"/>
  <c r="H26" i="32"/>
  <c r="H27" i="32"/>
  <c r="H28" i="32"/>
  <c r="O28" i="32" s="1"/>
  <c r="H29" i="32"/>
  <c r="O29" i="32"/>
  <c r="H34" i="32"/>
  <c r="H39" i="32"/>
  <c r="H40" i="32"/>
  <c r="H44" i="32"/>
  <c r="O44" i="32"/>
  <c r="H45" i="32"/>
  <c r="O45" i="32" s="1"/>
  <c r="H46" i="32"/>
  <c r="H47" i="32"/>
  <c r="O47" i="32" s="1"/>
  <c r="H48" i="32"/>
  <c r="H49" i="32"/>
  <c r="O49" i="32" s="1"/>
  <c r="H50" i="32"/>
  <c r="O50" i="32" s="1"/>
  <c r="H51" i="32"/>
  <c r="O51" i="32"/>
  <c r="H52" i="32"/>
  <c r="H53" i="32"/>
  <c r="O53" i="32"/>
  <c r="H54" i="32"/>
  <c r="O54" i="32"/>
  <c r="H55" i="32"/>
  <c r="H56" i="32"/>
  <c r="H33" i="3"/>
  <c r="H34" i="3" s="1"/>
  <c r="H37" i="3"/>
  <c r="H38" i="3" s="1"/>
  <c r="H41" i="3"/>
  <c r="H42" i="3"/>
  <c r="H43" i="3"/>
  <c r="H44" i="3"/>
  <c r="R44" i="3" s="1"/>
  <c r="H49" i="3"/>
  <c r="G42" i="31" s="1"/>
  <c r="H50" i="3"/>
  <c r="G43" i="31"/>
  <c r="J50" i="5"/>
  <c r="J51" i="5"/>
  <c r="J52" i="5"/>
  <c r="F14" i="32"/>
  <c r="S14" i="32" s="1"/>
  <c r="F15" i="32"/>
  <c r="F19" i="32"/>
  <c r="F20" i="32"/>
  <c r="F23" i="32"/>
  <c r="S23" i="32" s="1"/>
  <c r="F24" i="32"/>
  <c r="F25" i="32"/>
  <c r="L25" i="32" s="1"/>
  <c r="F26" i="32"/>
  <c r="R26" i="32" s="1"/>
  <c r="F27" i="32"/>
  <c r="F28" i="32"/>
  <c r="F29" i="32"/>
  <c r="F33" i="32"/>
  <c r="F34" i="32"/>
  <c r="S34" i="32" s="1"/>
  <c r="F40" i="32"/>
  <c r="L40" i="32" s="1"/>
  <c r="F44" i="32"/>
  <c r="R44" i="32" s="1"/>
  <c r="F45" i="32"/>
  <c r="S45" i="32" s="1"/>
  <c r="F46" i="32"/>
  <c r="F47" i="32"/>
  <c r="L47" i="32" s="1"/>
  <c r="F48" i="32"/>
  <c r="F49" i="32"/>
  <c r="L49" i="32" s="1"/>
  <c r="F50" i="32"/>
  <c r="F51" i="32"/>
  <c r="L51" i="32" s="1"/>
  <c r="F52" i="32"/>
  <c r="R52" i="32" s="1"/>
  <c r="F53" i="32"/>
  <c r="L53" i="32" s="1"/>
  <c r="F54" i="32"/>
  <c r="F55" i="32"/>
  <c r="L55" i="32"/>
  <c r="F56" i="32"/>
  <c r="S56" i="32" s="1"/>
  <c r="F17" i="3"/>
  <c r="F18" i="3"/>
  <c r="L18" i="3" s="1"/>
  <c r="F19" i="3"/>
  <c r="F20" i="3"/>
  <c r="F21" i="3"/>
  <c r="F22" i="3"/>
  <c r="S22" i="3" s="1"/>
  <c r="F23" i="3"/>
  <c r="L23" i="3" s="1"/>
  <c r="F33" i="3"/>
  <c r="F41" i="3"/>
  <c r="F42" i="3"/>
  <c r="L42" i="3" s="1"/>
  <c r="F43" i="3"/>
  <c r="S43" i="3" s="1"/>
  <c r="F44" i="3"/>
  <c r="F49" i="3"/>
  <c r="E42" i="31" s="1"/>
  <c r="F50" i="3"/>
  <c r="H50" i="5"/>
  <c r="O50" i="5" s="1"/>
  <c r="H51" i="5"/>
  <c r="U51" i="5" s="1"/>
  <c r="H52" i="5"/>
  <c r="V52" i="5" s="1"/>
  <c r="H51" i="3"/>
  <c r="M45" i="32"/>
  <c r="P45" i="32"/>
  <c r="G63" i="24"/>
  <c r="G62" i="24"/>
  <c r="G92" i="31"/>
  <c r="G32" i="24" s="1"/>
  <c r="G31" i="24"/>
  <c r="B90" i="31"/>
  <c r="G30" i="24"/>
  <c r="K7" i="24"/>
  <c r="G7" i="24"/>
  <c r="G6" i="24"/>
  <c r="M5" i="24"/>
  <c r="G5" i="24"/>
  <c r="G4" i="24"/>
  <c r="B6" i="20"/>
  <c r="A6" i="20"/>
  <c r="B7" i="25"/>
  <c r="A7" i="25"/>
  <c r="C44" i="10"/>
  <c r="C43" i="10"/>
  <c r="C41" i="10"/>
  <c r="C40" i="10"/>
  <c r="C39" i="10"/>
  <c r="K4" i="17"/>
  <c r="K3" i="17"/>
  <c r="I3" i="17"/>
  <c r="D4" i="17"/>
  <c r="D3" i="17"/>
  <c r="D2" i="17"/>
  <c r="F3" i="19"/>
  <c r="C3" i="19"/>
  <c r="C2" i="19"/>
  <c r="I2" i="5"/>
  <c r="B2" i="5"/>
  <c r="B1" i="5"/>
  <c r="G6" i="31"/>
  <c r="E6" i="31"/>
  <c r="B6" i="31"/>
  <c r="H5" i="31"/>
  <c r="B5" i="31"/>
  <c r="B4" i="31"/>
  <c r="E45" i="31"/>
  <c r="R45" i="31"/>
  <c r="G10" i="2"/>
  <c r="C10" i="2"/>
  <c r="A10" i="2"/>
  <c r="M9" i="2"/>
  <c r="B9" i="2"/>
  <c r="B8" i="2"/>
  <c r="F10" i="32"/>
  <c r="C10" i="32"/>
  <c r="A10" i="32"/>
  <c r="H9" i="32"/>
  <c r="C9" i="32"/>
  <c r="B8" i="32"/>
  <c r="G7" i="3"/>
  <c r="B7" i="3"/>
  <c r="E5" i="3"/>
  <c r="B5" i="3"/>
  <c r="B4" i="3"/>
  <c r="B3" i="3"/>
  <c r="F149" i="28"/>
  <c r="E115" i="31" s="1"/>
  <c r="F45" i="28"/>
  <c r="G200" i="30" s="1"/>
  <c r="H200" i="30" s="1"/>
  <c r="X339" i="30"/>
  <c r="C35" i="5" s="1"/>
  <c r="O339" i="30"/>
  <c r="C34" i="5"/>
  <c r="F339" i="30"/>
  <c r="C33" i="5" s="1"/>
  <c r="W339" i="30"/>
  <c r="A35" i="5" s="1"/>
  <c r="N339" i="30"/>
  <c r="A34" i="5" s="1"/>
  <c r="E339" i="30"/>
  <c r="A33" i="5"/>
  <c r="X330" i="30"/>
  <c r="C29" i="5" s="1"/>
  <c r="O330" i="30"/>
  <c r="C28" i="5" s="1"/>
  <c r="F330" i="30"/>
  <c r="C27" i="5" s="1"/>
  <c r="W330" i="30"/>
  <c r="A29" i="5"/>
  <c r="N330" i="30"/>
  <c r="A28" i="5" s="1"/>
  <c r="E330" i="30"/>
  <c r="A27" i="5" s="1"/>
  <c r="X321" i="30"/>
  <c r="C23" i="5" s="1"/>
  <c r="O321" i="30"/>
  <c r="C22" i="5"/>
  <c r="F321" i="30"/>
  <c r="C21" i="5" s="1"/>
  <c r="W321" i="30"/>
  <c r="A23" i="5" s="1"/>
  <c r="N321" i="30"/>
  <c r="A22" i="5" s="1"/>
  <c r="E321" i="30"/>
  <c r="A21" i="5" s="1"/>
  <c r="X312" i="30"/>
  <c r="C17" i="5" s="1"/>
  <c r="O312" i="30"/>
  <c r="C16" i="5" s="1"/>
  <c r="F312" i="30"/>
  <c r="C15" i="5" s="1"/>
  <c r="W312" i="30"/>
  <c r="A17" i="5" s="1"/>
  <c r="N312" i="30"/>
  <c r="A16" i="5" s="1"/>
  <c r="E312" i="30"/>
  <c r="A15" i="5" s="1"/>
  <c r="Y306" i="30"/>
  <c r="E11" i="5" s="1"/>
  <c r="G306" i="30"/>
  <c r="E9" i="5" s="1"/>
  <c r="X306" i="30"/>
  <c r="C11" i="5" s="1"/>
  <c r="O306" i="30"/>
  <c r="C10" i="5" s="1"/>
  <c r="F306" i="30"/>
  <c r="C9" i="5" s="1"/>
  <c r="W306" i="30"/>
  <c r="A11" i="5" s="1"/>
  <c r="N306" i="30"/>
  <c r="A10" i="5" s="1"/>
  <c r="E306" i="30"/>
  <c r="A9" i="5" s="1"/>
  <c r="L43" i="2"/>
  <c r="K43" i="2"/>
  <c r="L42" i="2"/>
  <c r="K42" i="2"/>
  <c r="L41" i="2"/>
  <c r="K41" i="2"/>
  <c r="L40" i="2"/>
  <c r="K40" i="2"/>
  <c r="K39" i="2"/>
  <c r="H43" i="2"/>
  <c r="G43" i="2"/>
  <c r="H42" i="2"/>
  <c r="G42" i="2"/>
  <c r="H41" i="2"/>
  <c r="G41" i="2"/>
  <c r="H40" i="2"/>
  <c r="G40" i="2"/>
  <c r="G39" i="2"/>
  <c r="D43" i="2"/>
  <c r="C43" i="2"/>
  <c r="D42" i="2"/>
  <c r="C42" i="2"/>
  <c r="D41" i="2"/>
  <c r="C41" i="2"/>
  <c r="D40" i="2"/>
  <c r="C40" i="2"/>
  <c r="C39" i="2"/>
  <c r="M14" i="32"/>
  <c r="S19" i="32"/>
  <c r="L23" i="32"/>
  <c r="M23" i="32"/>
  <c r="P23" i="32"/>
  <c r="S24" i="32"/>
  <c r="M25" i="32"/>
  <c r="P25" i="32"/>
  <c r="L27" i="32"/>
  <c r="M27" i="32"/>
  <c r="P27" i="32"/>
  <c r="S27" i="32"/>
  <c r="M29" i="32"/>
  <c r="P29" i="32"/>
  <c r="S29" i="32"/>
  <c r="S40" i="32"/>
  <c r="P46" i="32"/>
  <c r="M47" i="32"/>
  <c r="P47" i="32"/>
  <c r="S47" i="32"/>
  <c r="M49" i="32"/>
  <c r="P49" i="32"/>
  <c r="S49" i="32"/>
  <c r="M51" i="32"/>
  <c r="P51" i="32"/>
  <c r="S51" i="32"/>
  <c r="M53" i="32"/>
  <c r="P53" i="32"/>
  <c r="S53" i="32"/>
  <c r="P54" i="32"/>
  <c r="M55" i="32"/>
  <c r="O55" i="32"/>
  <c r="P55" i="32"/>
  <c r="K45" i="31"/>
  <c r="O45" i="31"/>
  <c r="A64" i="31"/>
  <c r="A65" i="31"/>
  <c r="C65" i="31"/>
  <c r="F65" i="31" s="1"/>
  <c r="A66" i="31"/>
  <c r="C66" i="31"/>
  <c r="F66" i="31"/>
  <c r="A67" i="31"/>
  <c r="C67" i="31"/>
  <c r="F67" i="31" s="1"/>
  <c r="A69" i="31"/>
  <c r="C69" i="31"/>
  <c r="F69" i="31" s="1"/>
  <c r="A70" i="31"/>
  <c r="C70" i="31"/>
  <c r="A71" i="31"/>
  <c r="C71" i="31"/>
  <c r="F71" i="31"/>
  <c r="A72" i="31"/>
  <c r="A73" i="31"/>
  <c r="C73" i="31"/>
  <c r="F73" i="31"/>
  <c r="A74" i="31"/>
  <c r="C74" i="31"/>
  <c r="F74" i="31" s="1"/>
  <c r="A75" i="31"/>
  <c r="C75" i="31"/>
  <c r="F75" i="31" s="1"/>
  <c r="B91" i="31"/>
  <c r="B109" i="31"/>
  <c r="G109" i="31"/>
  <c r="B110" i="31"/>
  <c r="G110" i="31"/>
  <c r="B111" i="31"/>
  <c r="G111" i="31"/>
  <c r="B112" i="31"/>
  <c r="B113" i="31"/>
  <c r="C2" i="30"/>
  <c r="D4" i="30"/>
  <c r="H4" i="30"/>
  <c r="D5" i="30"/>
  <c r="H5" i="30"/>
  <c r="D8" i="30"/>
  <c r="G30" i="30"/>
  <c r="P30" i="30"/>
  <c r="Q304" i="30"/>
  <c r="Y30" i="30"/>
  <c r="F107" i="30"/>
  <c r="O50" i="30"/>
  <c r="O85" i="30"/>
  <c r="O96" i="30"/>
  <c r="O107" i="30"/>
  <c r="X61" i="30"/>
  <c r="X107" i="30"/>
  <c r="X118" i="30"/>
  <c r="F161" i="30"/>
  <c r="O161" i="30"/>
  <c r="X161" i="30"/>
  <c r="F179" i="30"/>
  <c r="O179" i="30"/>
  <c r="X179" i="30"/>
  <c r="F184" i="30"/>
  <c r="O184" i="30"/>
  <c r="X184" i="30"/>
  <c r="F188" i="30"/>
  <c r="O188" i="30"/>
  <c r="X188" i="30"/>
  <c r="V192" i="30"/>
  <c r="F194" i="30"/>
  <c r="O194" i="30"/>
  <c r="X194" i="30"/>
  <c r="F198" i="30"/>
  <c r="O198" i="30"/>
  <c r="X198" i="30"/>
  <c r="H208" i="30"/>
  <c r="Q208" i="30"/>
  <c r="Z208" i="30"/>
  <c r="F257" i="30"/>
  <c r="O257" i="30"/>
  <c r="X257" i="30"/>
  <c r="E358" i="30"/>
  <c r="F358" i="30"/>
  <c r="G358" i="30"/>
  <c r="N358" i="30"/>
  <c r="O358" i="30"/>
  <c r="P358" i="30"/>
  <c r="W358" i="30"/>
  <c r="X358" i="30"/>
  <c r="Y358" i="30"/>
  <c r="H423" i="30"/>
  <c r="H433" i="30"/>
  <c r="H443" i="30"/>
  <c r="Q464" i="30"/>
  <c r="Q465" i="30"/>
  <c r="Q466" i="30"/>
  <c r="Q468" i="30"/>
  <c r="Q469" i="30"/>
  <c r="Q470" i="30"/>
  <c r="G31" i="28"/>
  <c r="A19" i="29"/>
  <c r="A17" i="29"/>
  <c r="A15" i="29"/>
  <c r="A13" i="29"/>
  <c r="A11" i="29"/>
  <c r="A9" i="29"/>
  <c r="C19" i="29"/>
  <c r="G17" i="29"/>
  <c r="D17" i="29"/>
  <c r="C15" i="29"/>
  <c r="C13" i="29"/>
  <c r="C11" i="29"/>
  <c r="C9" i="29"/>
  <c r="R11" i="3"/>
  <c r="K68" i="10"/>
  <c r="D57" i="10" s="1"/>
  <c r="D49" i="10"/>
  <c r="D55" i="10"/>
  <c r="R12" i="3"/>
  <c r="V53" i="5"/>
  <c r="P53" i="5"/>
  <c r="S52" i="5"/>
  <c r="P52" i="5"/>
  <c r="O52" i="5"/>
  <c r="V50" i="5"/>
  <c r="S50" i="5"/>
  <c r="P50" i="5"/>
  <c r="R50" i="3"/>
  <c r="R49" i="3"/>
  <c r="S44" i="3"/>
  <c r="P44" i="3"/>
  <c r="M44" i="3"/>
  <c r="R43" i="3"/>
  <c r="P42" i="3"/>
  <c r="O42" i="3"/>
  <c r="M42" i="3"/>
  <c r="O41" i="3"/>
  <c r="M18" i="3"/>
  <c r="L19" i="3"/>
  <c r="M19" i="3"/>
  <c r="O19" i="3"/>
  <c r="P19" i="3"/>
  <c r="R19" i="3"/>
  <c r="S19" i="3"/>
  <c r="P20" i="3"/>
  <c r="L21" i="3"/>
  <c r="M21" i="3"/>
  <c r="P21" i="3"/>
  <c r="S21" i="3"/>
  <c r="M23" i="3"/>
  <c r="P23" i="3"/>
  <c r="S23" i="3"/>
  <c r="P24" i="3"/>
  <c r="S24" i="3"/>
  <c r="L25" i="3"/>
  <c r="M25" i="3"/>
  <c r="P25" i="3"/>
  <c r="S25" i="3"/>
  <c r="M26" i="3"/>
  <c r="S26" i="3"/>
  <c r="L27" i="3"/>
  <c r="M27" i="3"/>
  <c r="O27" i="3"/>
  <c r="P27" i="3"/>
  <c r="R27" i="3"/>
  <c r="S27" i="3"/>
  <c r="P28" i="3"/>
  <c r="S28" i="3"/>
  <c r="L29" i="3"/>
  <c r="M29" i="3"/>
  <c r="P29" i="3"/>
  <c r="S29" i="3"/>
  <c r="S17" i="3"/>
  <c r="P17" i="3"/>
  <c r="M17" i="3"/>
  <c r="R17" i="3"/>
  <c r="L17" i="3"/>
  <c r="X59" i="2"/>
  <c r="O39" i="32"/>
  <c r="N65" i="2"/>
  <c r="F35" i="32"/>
  <c r="E33" i="31"/>
  <c r="R37" i="3"/>
  <c r="R55" i="32"/>
  <c r="R53" i="32"/>
  <c r="R51" i="32"/>
  <c r="R49" i="32"/>
  <c r="R48" i="32"/>
  <c r="R47" i="32"/>
  <c r="R24" i="32"/>
  <c r="R15" i="32"/>
  <c r="L25" i="2"/>
  <c r="Q45" i="31"/>
  <c r="N45" i="31"/>
  <c r="S55" i="32"/>
  <c r="S33" i="32"/>
  <c r="R25" i="32"/>
  <c r="S15" i="32"/>
  <c r="R45" i="32"/>
  <c r="L45" i="32"/>
  <c r="R40" i="32"/>
  <c r="O37" i="3"/>
  <c r="P37" i="3"/>
  <c r="D38" i="3"/>
  <c r="L37" i="3"/>
  <c r="M37" i="3"/>
  <c r="O33" i="3"/>
  <c r="P33" i="3"/>
  <c r="D34" i="3"/>
  <c r="M34" i="3"/>
  <c r="L33" i="3"/>
  <c r="M33" i="3"/>
  <c r="L29" i="32"/>
  <c r="R29" i="32"/>
  <c r="O48" i="32"/>
  <c r="O27" i="32"/>
  <c r="R27" i="32"/>
  <c r="P43" i="3"/>
  <c r="M43" i="3"/>
  <c r="O43" i="3"/>
  <c r="O20" i="3"/>
  <c r="M20" i="3"/>
  <c r="D30" i="3"/>
  <c r="P30" i="3" s="1"/>
  <c r="P18" i="3"/>
  <c r="R53" i="5"/>
  <c r="S53" i="5"/>
  <c r="P56" i="32"/>
  <c r="M56" i="32"/>
  <c r="M54" i="32"/>
  <c r="L54" i="32"/>
  <c r="M52" i="32"/>
  <c r="P52" i="32"/>
  <c r="M48" i="32"/>
  <c r="P48" i="32"/>
  <c r="M46" i="32"/>
  <c r="L46" i="32"/>
  <c r="O46" i="32"/>
  <c r="M44" i="32"/>
  <c r="P44" i="32"/>
  <c r="M26" i="32"/>
  <c r="P26" i="32"/>
  <c r="P24" i="32"/>
  <c r="O24" i="32"/>
  <c r="L24" i="32"/>
  <c r="M24" i="32"/>
  <c r="O14" i="32"/>
  <c r="P14" i="32"/>
  <c r="H331" i="30"/>
  <c r="H330" i="30" s="1"/>
  <c r="F27" i="5" s="1"/>
  <c r="Y331" i="30"/>
  <c r="Y330" i="30" s="1"/>
  <c r="E29" i="5" s="1"/>
  <c r="P331" i="30"/>
  <c r="P330" i="30" s="1"/>
  <c r="E28" i="5" s="1"/>
  <c r="G330" i="30"/>
  <c r="E27" i="5" s="1"/>
  <c r="G312" i="30"/>
  <c r="E15" i="5" s="1"/>
  <c r="S41" i="3"/>
  <c r="R41" i="3"/>
  <c r="F34" i="3"/>
  <c r="S33" i="3"/>
  <c r="R33" i="3"/>
  <c r="S20" i="3"/>
  <c r="L56" i="32"/>
  <c r="H322" i="30"/>
  <c r="P322" i="30"/>
  <c r="F38" i="3"/>
  <c r="S38" i="3" s="1"/>
  <c r="S37" i="3"/>
  <c r="U52" i="5"/>
  <c r="R52" i="5"/>
  <c r="U50" i="5"/>
  <c r="R50" i="5"/>
  <c r="R34" i="32"/>
  <c r="O23" i="32"/>
  <c r="R23" i="32"/>
  <c r="O15" i="32"/>
  <c r="H16" i="32"/>
  <c r="G30" i="31" s="1"/>
  <c r="O23" i="3"/>
  <c r="R23" i="3"/>
  <c r="O21" i="3"/>
  <c r="R21" i="3"/>
  <c r="O24" i="3"/>
  <c r="R24" i="3"/>
  <c r="O26" i="3"/>
  <c r="R26" i="3"/>
  <c r="D20" i="32"/>
  <c r="L19" i="32"/>
  <c r="T67" i="2"/>
  <c r="U53" i="5"/>
  <c r="O53" i="5"/>
  <c r="O26" i="32"/>
  <c r="L24" i="3"/>
  <c r="L28" i="3"/>
  <c r="L26" i="3"/>
  <c r="Q331" i="30"/>
  <c r="Q330" i="30"/>
  <c r="H28" i="5" s="1"/>
  <c r="E39" i="31"/>
  <c r="K39" i="31" s="1"/>
  <c r="S34" i="3"/>
  <c r="L34" i="3"/>
  <c r="P20" i="32"/>
  <c r="P34" i="3"/>
  <c r="C39" i="31"/>
  <c r="O39" i="31" s="1"/>
  <c r="L43" i="3"/>
  <c r="L44" i="3"/>
  <c r="S49" i="3"/>
  <c r="S25" i="32"/>
  <c r="E31" i="31"/>
  <c r="S20" i="32"/>
  <c r="Z307" i="30"/>
  <c r="Q307" i="30"/>
  <c r="Q306" i="30" s="1"/>
  <c r="H10" i="5" s="1"/>
  <c r="Z331" i="30"/>
  <c r="Y312" i="30"/>
  <c r="E17" i="5" s="1"/>
  <c r="P313" i="30"/>
  <c r="P312" i="30"/>
  <c r="E16" i="5"/>
  <c r="H313" i="30"/>
  <c r="R38" i="3"/>
  <c r="G40" i="31"/>
  <c r="R34" i="3"/>
  <c r="G39" i="31"/>
  <c r="N39" i="31" s="1"/>
  <c r="O34" i="3"/>
  <c r="R31" i="31"/>
  <c r="Q313" i="30"/>
  <c r="Q312" i="30" s="1"/>
  <c r="H16" i="5" s="1"/>
  <c r="D16" i="32"/>
  <c r="P16" i="32" s="1"/>
  <c r="P26" i="3"/>
  <c r="M28" i="3"/>
  <c r="M24" i="3"/>
  <c r="R42" i="31"/>
  <c r="L33" i="32"/>
  <c r="M33" i="32"/>
  <c r="P33" i="32"/>
  <c r="D35" i="32"/>
  <c r="W65" i="2"/>
  <c r="X65" i="2"/>
  <c r="W67" i="2"/>
  <c r="Q67" i="2"/>
  <c r="X67" i="2"/>
  <c r="R33" i="31"/>
  <c r="G24" i="30"/>
  <c r="H198" i="30"/>
  <c r="C25" i="31"/>
  <c r="O49" i="3"/>
  <c r="P49" i="3"/>
  <c r="L49" i="3"/>
  <c r="C42" i="31"/>
  <c r="M49" i="3"/>
  <c r="L34" i="32"/>
  <c r="P34" i="32"/>
  <c r="O34" i="32"/>
  <c r="M34" i="32"/>
  <c r="H358" i="30"/>
  <c r="F38" i="5" s="1"/>
  <c r="Q257" i="30"/>
  <c r="H49" i="5" s="1"/>
  <c r="Q86" i="30"/>
  <c r="Z134" i="30"/>
  <c r="N31" i="2" s="1"/>
  <c r="Z119" i="30"/>
  <c r="Z97" i="30"/>
  <c r="Z86" i="30"/>
  <c r="N19" i="2" s="1"/>
  <c r="H306" i="30"/>
  <c r="F9" i="5" s="1"/>
  <c r="F118" i="30"/>
  <c r="S35" i="32"/>
  <c r="H464" i="30"/>
  <c r="H463" i="30" s="1"/>
  <c r="H466" i="30"/>
  <c r="H468" i="30"/>
  <c r="H470" i="30"/>
  <c r="D45" i="3"/>
  <c r="P45" i="3" s="1"/>
  <c r="Z358" i="30"/>
  <c r="J38" i="5"/>
  <c r="R38" i="5" s="1"/>
  <c r="H129" i="30"/>
  <c r="F32" i="2"/>
  <c r="T32" i="2" s="1"/>
  <c r="H108" i="30"/>
  <c r="H51" i="30"/>
  <c r="Q188" i="30"/>
  <c r="J56" i="2" s="1"/>
  <c r="Q129" i="30"/>
  <c r="J32" i="2"/>
  <c r="W32" i="2" s="1"/>
  <c r="Q108" i="30"/>
  <c r="Q51" i="30"/>
  <c r="N44" i="2"/>
  <c r="N32" i="2"/>
  <c r="V29" i="5"/>
  <c r="P19" i="32"/>
  <c r="M19" i="32"/>
  <c r="U43" i="2"/>
  <c r="R43" i="2"/>
  <c r="U39" i="2"/>
  <c r="R39" i="2"/>
  <c r="U40" i="2"/>
  <c r="R40" i="2"/>
  <c r="U22" i="2"/>
  <c r="R22" i="2"/>
  <c r="J17" i="2"/>
  <c r="T39" i="2"/>
  <c r="N22" i="2"/>
  <c r="N20" i="2"/>
  <c r="R67" i="2"/>
  <c r="U67" i="2"/>
  <c r="U42" i="2"/>
  <c r="R42" i="2"/>
  <c r="J16" i="2"/>
  <c r="T42" i="2"/>
  <c r="C25" i="2"/>
  <c r="D25" i="2" s="1"/>
  <c r="L42" i="31"/>
  <c r="O42" i="31"/>
  <c r="K42" i="31"/>
  <c r="J21" i="2"/>
  <c r="F21" i="2"/>
  <c r="Q21" i="2" s="1"/>
  <c r="J19" i="2"/>
  <c r="X19" i="2" s="1"/>
  <c r="P35" i="32"/>
  <c r="L35" i="32"/>
  <c r="X17" i="2"/>
  <c r="W22" i="2"/>
  <c r="T22" i="2"/>
  <c r="X21" i="2"/>
  <c r="W19" i="2"/>
  <c r="Q59" i="2" l="1"/>
  <c r="U59" i="2"/>
  <c r="Q44" i="2"/>
  <c r="X44" i="2"/>
  <c r="N30" i="2"/>
  <c r="Z25" i="30"/>
  <c r="N29" i="2"/>
  <c r="Z118" i="30"/>
  <c r="N27" i="2"/>
  <c r="Z96" i="30"/>
  <c r="J68" i="2"/>
  <c r="X68" i="2" s="1"/>
  <c r="X66" i="2"/>
  <c r="E23" i="31"/>
  <c r="R23" i="31" s="1"/>
  <c r="Q43" i="2"/>
  <c r="X43" i="2"/>
  <c r="O29" i="5"/>
  <c r="Q42" i="31"/>
  <c r="N42" i="31"/>
  <c r="F28" i="2"/>
  <c r="H107" i="30"/>
  <c r="Q25" i="30"/>
  <c r="Q37" i="30" s="1"/>
  <c r="J30" i="2"/>
  <c r="J26" i="2"/>
  <c r="X26" i="2" s="1"/>
  <c r="Q85" i="30"/>
  <c r="J24" i="2"/>
  <c r="X24" i="2" s="1"/>
  <c r="Q61" i="30"/>
  <c r="W24" i="2"/>
  <c r="O49" i="5"/>
  <c r="P38" i="5"/>
  <c r="S38" i="5"/>
  <c r="U44" i="2"/>
  <c r="R44" i="2"/>
  <c r="H25" i="30"/>
  <c r="F30" i="2"/>
  <c r="T31" i="2"/>
  <c r="R31" i="2"/>
  <c r="U31" i="2"/>
  <c r="H118" i="30"/>
  <c r="F29" i="2"/>
  <c r="C32" i="31"/>
  <c r="P30" i="32"/>
  <c r="M30" i="32"/>
  <c r="Y339" i="30"/>
  <c r="E35" i="5" s="1"/>
  <c r="Z340" i="30"/>
  <c r="Z339" i="30" s="1"/>
  <c r="J35" i="5" s="1"/>
  <c r="X42" i="2"/>
  <c r="Q42" i="2"/>
  <c r="W42" i="2"/>
  <c r="C22" i="31"/>
  <c r="U56" i="2"/>
  <c r="Q56" i="2"/>
  <c r="R56" i="2"/>
  <c r="X39" i="2"/>
  <c r="Q39" i="2"/>
  <c r="W39" i="2"/>
  <c r="J45" i="2"/>
  <c r="S48" i="5"/>
  <c r="F49" i="5"/>
  <c r="H255" i="30"/>
  <c r="R48" i="5"/>
  <c r="O19" i="32"/>
  <c r="R19" i="32"/>
  <c r="H20" i="32"/>
  <c r="X41" i="2"/>
  <c r="W41" i="2"/>
  <c r="G19" i="31"/>
  <c r="H11" i="17"/>
  <c r="S29" i="5"/>
  <c r="P29" i="5"/>
  <c r="J51" i="2"/>
  <c r="Q26" i="30"/>
  <c r="Q40" i="2"/>
  <c r="X40" i="2"/>
  <c r="P40" i="32"/>
  <c r="M40" i="32"/>
  <c r="O40" i="32"/>
  <c r="R21" i="2"/>
  <c r="Q255" i="30"/>
  <c r="Q31" i="30" s="1"/>
  <c r="D46" i="3"/>
  <c r="M39" i="32"/>
  <c r="O16" i="32"/>
  <c r="O33" i="32"/>
  <c r="M30" i="3"/>
  <c r="R28" i="3"/>
  <c r="R18" i="3"/>
  <c r="L41" i="3"/>
  <c r="P41" i="3"/>
  <c r="H35" i="32"/>
  <c r="R42" i="3"/>
  <c r="S26" i="32"/>
  <c r="F45" i="3"/>
  <c r="H86" i="30"/>
  <c r="F19" i="2" s="1"/>
  <c r="T19" i="2" s="1"/>
  <c r="H73" i="30"/>
  <c r="Q97" i="30"/>
  <c r="J20" i="2" s="1"/>
  <c r="Q73" i="30"/>
  <c r="Z108" i="30"/>
  <c r="Z62" i="30"/>
  <c r="N17" i="2" s="1"/>
  <c r="Q233" i="30"/>
  <c r="H233" i="30"/>
  <c r="Z330" i="30"/>
  <c r="J29" i="5" s="1"/>
  <c r="U29" i="5" s="1"/>
  <c r="U21" i="2"/>
  <c r="U32" i="2"/>
  <c r="Z50" i="30"/>
  <c r="U65" i="2"/>
  <c r="R39" i="31"/>
  <c r="H30" i="32"/>
  <c r="O30" i="32" s="1"/>
  <c r="Q161" i="30"/>
  <c r="S18" i="3"/>
  <c r="S42" i="3"/>
  <c r="Z304" i="30"/>
  <c r="H62" i="30"/>
  <c r="F17" i="2" s="1"/>
  <c r="Z172" i="30"/>
  <c r="Z73" i="30"/>
  <c r="O52" i="32"/>
  <c r="X85" i="30"/>
  <c r="V49" i="5"/>
  <c r="R32" i="2"/>
  <c r="P340" i="30"/>
  <c r="L26" i="32"/>
  <c r="H46" i="3"/>
  <c r="C24" i="2"/>
  <c r="D24" i="2" s="1"/>
  <c r="K16" i="2"/>
  <c r="L16" i="2" s="1"/>
  <c r="H395" i="30"/>
  <c r="Q395" i="30"/>
  <c r="Q50" i="30"/>
  <c r="L22" i="3"/>
  <c r="M28" i="32"/>
  <c r="F16" i="32"/>
  <c r="O44" i="3"/>
  <c r="S51" i="5"/>
  <c r="H102" i="30"/>
  <c r="F27" i="2" s="1"/>
  <c r="H91" i="30"/>
  <c r="F26" i="2" s="1"/>
  <c r="H67" i="30"/>
  <c r="H61" i="30" s="1"/>
  <c r="Z305" i="30"/>
  <c r="Q29" i="2"/>
  <c r="Q107" i="30"/>
  <c r="T43" i="2"/>
  <c r="W66" i="2"/>
  <c r="L14" i="32"/>
  <c r="H340" i="30"/>
  <c r="H339" i="30" s="1"/>
  <c r="F33" i="5" s="1"/>
  <c r="V51" i="5"/>
  <c r="P28" i="32"/>
  <c r="M22" i="3"/>
  <c r="G339" i="30"/>
  <c r="E33" i="5" s="1"/>
  <c r="H56" i="30"/>
  <c r="F23" i="2" s="1"/>
  <c r="Q23" i="2" s="1"/>
  <c r="Z113" i="30"/>
  <c r="N28" i="2" s="1"/>
  <c r="H56" i="5"/>
  <c r="Z85" i="30"/>
  <c r="Q25" i="2"/>
  <c r="M45" i="3"/>
  <c r="Q28" i="2"/>
  <c r="Z395" i="30"/>
  <c r="N68" i="2"/>
  <c r="W68" i="2" s="1"/>
  <c r="H312" i="30"/>
  <c r="F15" i="5" s="1"/>
  <c r="O17" i="5" s="1"/>
  <c r="E40" i="31"/>
  <c r="O51" i="5"/>
  <c r="L44" i="32"/>
  <c r="L50" i="32"/>
  <c r="P51" i="5"/>
  <c r="S44" i="32"/>
  <c r="Z188" i="30"/>
  <c r="N56" i="2" s="1"/>
  <c r="Z79" i="30"/>
  <c r="N25" i="2" s="1"/>
  <c r="T25" i="2" s="1"/>
  <c r="Q118" i="30"/>
  <c r="C38" i="31"/>
  <c r="M50" i="32"/>
  <c r="D57" i="32"/>
  <c r="Q423" i="30"/>
  <c r="Q443" i="30"/>
  <c r="H453" i="30"/>
  <c r="Z433" i="30"/>
  <c r="Z453" i="30"/>
  <c r="T17" i="2"/>
  <c r="W17" i="2"/>
  <c r="U25" i="2"/>
  <c r="R25" i="2"/>
  <c r="V11" i="5"/>
  <c r="O11" i="5"/>
  <c r="C23" i="2"/>
  <c r="D23" i="2" s="1"/>
  <c r="F50" i="30"/>
  <c r="G17" i="2"/>
  <c r="H17" i="2" s="1"/>
  <c r="O61" i="30"/>
  <c r="H96" i="30"/>
  <c r="F20" i="2"/>
  <c r="Z233" i="30"/>
  <c r="D38" i="32"/>
  <c r="H231" i="30"/>
  <c r="H32" i="30" s="1"/>
  <c r="H304" i="30"/>
  <c r="H321" i="30"/>
  <c r="F21" i="5" s="1"/>
  <c r="T24" i="2"/>
  <c r="F24" i="2"/>
  <c r="W23" i="2"/>
  <c r="H31" i="30"/>
  <c r="H37" i="30" s="1"/>
  <c r="P48" i="5"/>
  <c r="O48" i="5"/>
  <c r="S11" i="5"/>
  <c r="P11" i="5"/>
  <c r="C30" i="31"/>
  <c r="M16" i="32"/>
  <c r="M38" i="3"/>
  <c r="C40" i="31"/>
  <c r="P38" i="3"/>
  <c r="O38" i="3"/>
  <c r="L38" i="3"/>
  <c r="X30" i="2"/>
  <c r="Q30" i="2"/>
  <c r="T30" i="2"/>
  <c r="W30" i="2"/>
  <c r="V17" i="5"/>
  <c r="W31" i="2"/>
  <c r="X31" i="2"/>
  <c r="Q322" i="30"/>
  <c r="Q321" i="30" s="1"/>
  <c r="H22" i="5" s="1"/>
  <c r="P321" i="30"/>
  <c r="E22" i="5" s="1"/>
  <c r="C26" i="2"/>
  <c r="D26" i="2" s="1"/>
  <c r="F85" i="30"/>
  <c r="Q19" i="2"/>
  <c r="Q198" i="30"/>
  <c r="E25" i="31"/>
  <c r="P24" i="30"/>
  <c r="W44" i="2"/>
  <c r="T44" i="2"/>
  <c r="X32" i="2"/>
  <c r="Q32" i="2"/>
  <c r="M35" i="32"/>
  <c r="C33" i="31"/>
  <c r="O35" i="32"/>
  <c r="L25" i="31"/>
  <c r="O25" i="31"/>
  <c r="E30" i="31"/>
  <c r="S16" i="32"/>
  <c r="R16" i="32"/>
  <c r="L16" i="32"/>
  <c r="C20" i="2"/>
  <c r="D20" i="2" s="1"/>
  <c r="F96" i="30"/>
  <c r="R26" i="2"/>
  <c r="T26" i="2"/>
  <c r="Q26" i="2"/>
  <c r="H72" i="30"/>
  <c r="F18" i="2"/>
  <c r="Z61" i="30"/>
  <c r="F38" i="32"/>
  <c r="Q231" i="30"/>
  <c r="R39" i="32"/>
  <c r="S39" i="32"/>
  <c r="L39" i="32"/>
  <c r="F16" i="2"/>
  <c r="U26" i="2"/>
  <c r="W16" i="2"/>
  <c r="X16" i="2"/>
  <c r="Q16" i="2"/>
  <c r="U48" i="5"/>
  <c r="E22" i="31"/>
  <c r="X56" i="2"/>
  <c r="W56" i="2"/>
  <c r="T27" i="2"/>
  <c r="V56" i="5"/>
  <c r="L32" i="31"/>
  <c r="O32" i="31"/>
  <c r="C31" i="31"/>
  <c r="M20" i="32"/>
  <c r="L20" i="32"/>
  <c r="O20" i="32"/>
  <c r="E43" i="31"/>
  <c r="S50" i="3"/>
  <c r="F51" i="3"/>
  <c r="L20" i="3"/>
  <c r="F30" i="3"/>
  <c r="R20" i="3"/>
  <c r="S54" i="32"/>
  <c r="R54" i="32"/>
  <c r="S50" i="32"/>
  <c r="R50" i="32"/>
  <c r="S46" i="32"/>
  <c r="R46" i="32"/>
  <c r="F57" i="32"/>
  <c r="S28" i="32"/>
  <c r="L28" i="32"/>
  <c r="F30" i="32"/>
  <c r="R28" i="32"/>
  <c r="O56" i="32"/>
  <c r="R56" i="32"/>
  <c r="H57" i="32"/>
  <c r="O72" i="30"/>
  <c r="G25" i="2"/>
  <c r="H25" i="2" s="1"/>
  <c r="R23" i="2"/>
  <c r="U23" i="2"/>
  <c r="Z26" i="30"/>
  <c r="N51" i="2"/>
  <c r="N40" i="2"/>
  <c r="Z161" i="30"/>
  <c r="Q39" i="31"/>
  <c r="L39" i="31"/>
  <c r="K40" i="31"/>
  <c r="F70" i="31"/>
  <c r="F76" i="31" s="1"/>
  <c r="C76" i="31"/>
  <c r="H30" i="3"/>
  <c r="O17" i="3"/>
  <c r="R22" i="3"/>
  <c r="O22" i="3"/>
  <c r="O29" i="3"/>
  <c r="R29" i="3"/>
  <c r="O25" i="3"/>
  <c r="R25" i="3"/>
  <c r="R59" i="2"/>
  <c r="C19" i="31"/>
  <c r="T59" i="2"/>
  <c r="H172" i="30"/>
  <c r="F41" i="2"/>
  <c r="H161" i="30"/>
  <c r="N40" i="31"/>
  <c r="Z306" i="30"/>
  <c r="C35" i="31"/>
  <c r="P57" i="32"/>
  <c r="M57" i="32"/>
  <c r="D59" i="10"/>
  <c r="D62" i="10" s="1"/>
  <c r="R65" i="2"/>
  <c r="Q65" i="2"/>
  <c r="E19" i="31"/>
  <c r="W59" i="2"/>
  <c r="X22" i="2"/>
  <c r="Q22" i="2"/>
  <c r="J27" i="2"/>
  <c r="Q96" i="30"/>
  <c r="N19" i="31"/>
  <c r="G23" i="31"/>
  <c r="Q467" i="30"/>
  <c r="Q471" i="30"/>
  <c r="Q305" i="30"/>
  <c r="L15" i="32"/>
  <c r="M15" i="32"/>
  <c r="P15" i="32"/>
  <c r="G321" i="30"/>
  <c r="E21" i="5" s="1"/>
  <c r="Y322" i="30"/>
  <c r="H411" i="30"/>
  <c r="D50" i="3"/>
  <c r="L50" i="3" s="1"/>
  <c r="C18" i="2"/>
  <c r="D18" i="2" s="1"/>
  <c r="F72" i="30"/>
  <c r="G29" i="2"/>
  <c r="H29" i="2" s="1"/>
  <c r="O118" i="30"/>
  <c r="S52" i="32"/>
  <c r="L52" i="32"/>
  <c r="S48" i="32"/>
  <c r="L48" i="32"/>
  <c r="Z198" i="30"/>
  <c r="G25" i="31"/>
  <c r="Y24" i="30"/>
  <c r="Z312" i="30"/>
  <c r="J17" i="5" s="1"/>
  <c r="Q453" i="30"/>
  <c r="K27" i="2"/>
  <c r="L27" i="2" s="1"/>
  <c r="X96" i="30"/>
  <c r="X48" i="30" s="1"/>
  <c r="Q358" i="30"/>
  <c r="H38" i="5" s="1"/>
  <c r="Z257" i="30"/>
  <c r="H179" i="30"/>
  <c r="F66" i="2" s="1"/>
  <c r="H303" i="30" l="1"/>
  <c r="W25" i="2"/>
  <c r="L38" i="31"/>
  <c r="O38" i="31"/>
  <c r="S35" i="5"/>
  <c r="P35" i="5"/>
  <c r="X20" i="2"/>
  <c r="W20" i="2"/>
  <c r="E21" i="31"/>
  <c r="R21" i="31" s="1"/>
  <c r="X51" i="2"/>
  <c r="J52" i="2"/>
  <c r="X52" i="2" s="1"/>
  <c r="R40" i="31"/>
  <c r="Q40" i="31"/>
  <c r="F12" i="3"/>
  <c r="U27" i="2"/>
  <c r="R27" i="2"/>
  <c r="T29" i="2"/>
  <c r="W29" i="2"/>
  <c r="U19" i="2"/>
  <c r="G22" i="31"/>
  <c r="N22" i="31" s="1"/>
  <c r="T56" i="2"/>
  <c r="N18" i="2"/>
  <c r="Z72" i="30"/>
  <c r="L45" i="3"/>
  <c r="R45" i="3"/>
  <c r="S45" i="3"/>
  <c r="F46" i="3"/>
  <c r="T23" i="2"/>
  <c r="H209" i="30"/>
  <c r="H207" i="30" s="1"/>
  <c r="H16" i="30" s="1"/>
  <c r="H30" i="30" s="1"/>
  <c r="H33" i="30" s="1"/>
  <c r="Q463" i="30"/>
  <c r="G32" i="31"/>
  <c r="R29" i="5"/>
  <c r="G41" i="31"/>
  <c r="O46" i="3"/>
  <c r="R46" i="3"/>
  <c r="P49" i="5"/>
  <c r="S49" i="5"/>
  <c r="R30" i="2"/>
  <c r="U30" i="2"/>
  <c r="U28" i="2"/>
  <c r="R28" i="2"/>
  <c r="W28" i="2"/>
  <c r="T28" i="2"/>
  <c r="Z48" i="30"/>
  <c r="H85" i="30"/>
  <c r="U17" i="2"/>
  <c r="R17" i="2"/>
  <c r="Q17" i="2"/>
  <c r="W26" i="2"/>
  <c r="R19" i="2"/>
  <c r="P339" i="30"/>
  <c r="E34" i="5" s="1"/>
  <c r="Q340" i="30"/>
  <c r="Q339" i="30" s="1"/>
  <c r="H34" i="5" s="1"/>
  <c r="H50" i="30"/>
  <c r="H48" i="30" s="1"/>
  <c r="N21" i="2"/>
  <c r="Z107" i="30"/>
  <c r="G33" i="31"/>
  <c r="Q33" i="31" s="1"/>
  <c r="R35" i="32"/>
  <c r="F56" i="5"/>
  <c r="O56" i="5" s="1"/>
  <c r="O22" i="31"/>
  <c r="L22" i="31"/>
  <c r="P17" i="5"/>
  <c r="S17" i="5"/>
  <c r="Q72" i="30"/>
  <c r="Q48" i="30" s="1"/>
  <c r="J18" i="2"/>
  <c r="X18" i="2" s="1"/>
  <c r="M46" i="3"/>
  <c r="C41" i="31"/>
  <c r="P46" i="3"/>
  <c r="G31" i="31"/>
  <c r="Q31" i="31" s="1"/>
  <c r="R20" i="32"/>
  <c r="X45" i="2"/>
  <c r="E20" i="31"/>
  <c r="R20" i="31" s="1"/>
  <c r="U29" i="2"/>
  <c r="R29" i="2"/>
  <c r="J11" i="5"/>
  <c r="R41" i="2"/>
  <c r="Q41" i="2"/>
  <c r="F45" i="2"/>
  <c r="T41" i="2"/>
  <c r="U41" i="2"/>
  <c r="G38" i="31"/>
  <c r="R30" i="3"/>
  <c r="O30" i="3"/>
  <c r="G21" i="31"/>
  <c r="W51" i="2"/>
  <c r="N52" i="2"/>
  <c r="N32" i="31"/>
  <c r="O31" i="31"/>
  <c r="K31" i="31"/>
  <c r="L31" i="31"/>
  <c r="R35" i="5"/>
  <c r="Q32" i="30"/>
  <c r="Q38" i="30" s="1"/>
  <c r="L40" i="31"/>
  <c r="O40" i="31"/>
  <c r="J49" i="5"/>
  <c r="Z255" i="30"/>
  <c r="Z31" i="30" s="1"/>
  <c r="Z37" i="30" s="1"/>
  <c r="Y321" i="30"/>
  <c r="E23" i="5" s="1"/>
  <c r="Z322" i="30"/>
  <c r="Z321" i="30" s="1"/>
  <c r="J23" i="5" s="1"/>
  <c r="Q23" i="31"/>
  <c r="N23" i="31"/>
  <c r="Q27" i="2"/>
  <c r="X27" i="2"/>
  <c r="R19" i="31"/>
  <c r="K19" i="31"/>
  <c r="Q19" i="31"/>
  <c r="F51" i="2"/>
  <c r="H26" i="30"/>
  <c r="H38" i="30" s="1"/>
  <c r="E35" i="31"/>
  <c r="L57" i="32"/>
  <c r="S57" i="32"/>
  <c r="S30" i="3"/>
  <c r="E38" i="31"/>
  <c r="L30" i="3"/>
  <c r="W27" i="2"/>
  <c r="R22" i="31"/>
  <c r="Q22" i="31"/>
  <c r="K22" i="31"/>
  <c r="J33" i="2"/>
  <c r="T16" i="2"/>
  <c r="U16" i="2"/>
  <c r="R16" i="2"/>
  <c r="F33" i="2"/>
  <c r="S38" i="32"/>
  <c r="F41" i="32"/>
  <c r="F59" i="32" s="1"/>
  <c r="L38" i="32"/>
  <c r="R30" i="31"/>
  <c r="Q30" i="31"/>
  <c r="K30" i="31"/>
  <c r="P38" i="32"/>
  <c r="M38" i="32"/>
  <c r="D41" i="32"/>
  <c r="O48" i="30"/>
  <c r="R66" i="2"/>
  <c r="C23" i="31"/>
  <c r="U66" i="2"/>
  <c r="F68" i="2"/>
  <c r="Q66" i="2"/>
  <c r="Q25" i="31"/>
  <c r="N25" i="31"/>
  <c r="V38" i="5"/>
  <c r="O38" i="5"/>
  <c r="U38" i="5"/>
  <c r="T66" i="2"/>
  <c r="O57" i="32"/>
  <c r="R57" i="32"/>
  <c r="G35" i="31"/>
  <c r="S30" i="32"/>
  <c r="L30" i="32"/>
  <c r="E32" i="31"/>
  <c r="Q32" i="31" s="1"/>
  <c r="R43" i="31"/>
  <c r="Q43" i="31"/>
  <c r="Z44" i="30"/>
  <c r="Z46" i="30"/>
  <c r="J40" i="5"/>
  <c r="V23" i="5"/>
  <c r="O23" i="5"/>
  <c r="P23" i="5"/>
  <c r="F40" i="5"/>
  <c r="S23" i="5"/>
  <c r="Z231" i="30"/>
  <c r="H38" i="32"/>
  <c r="N31" i="31"/>
  <c r="U17" i="5"/>
  <c r="R17" i="5"/>
  <c r="O50" i="3"/>
  <c r="D51" i="3"/>
  <c r="C43" i="31"/>
  <c r="P50" i="3"/>
  <c r="M50" i="3"/>
  <c r="O35" i="31"/>
  <c r="L35" i="31"/>
  <c r="L19" i="31"/>
  <c r="O19" i="31"/>
  <c r="N45" i="2"/>
  <c r="W40" i="2"/>
  <c r="T40" i="2"/>
  <c r="S51" i="3"/>
  <c r="R51" i="3"/>
  <c r="R30" i="32"/>
  <c r="T18" i="2"/>
  <c r="R18" i="2"/>
  <c r="U18" i="2"/>
  <c r="L33" i="31"/>
  <c r="O33" i="31"/>
  <c r="K33" i="31"/>
  <c r="N33" i="31"/>
  <c r="R25" i="31"/>
  <c r="K25" i="31"/>
  <c r="O30" i="31"/>
  <c r="N30" i="31"/>
  <c r="L30" i="31"/>
  <c r="Q24" i="2"/>
  <c r="R24" i="2"/>
  <c r="U24" i="2"/>
  <c r="U20" i="2"/>
  <c r="R20" i="2"/>
  <c r="Q20" i="2"/>
  <c r="T20" i="2"/>
  <c r="F48" i="30"/>
  <c r="Q44" i="30" l="1"/>
  <c r="Q46" i="30"/>
  <c r="H46" i="30"/>
  <c r="H44" i="30"/>
  <c r="V35" i="5"/>
  <c r="O35" i="5"/>
  <c r="T21" i="2"/>
  <c r="W21" i="2"/>
  <c r="N33" i="2"/>
  <c r="W18" i="2"/>
  <c r="E37" i="31"/>
  <c r="S12" i="3"/>
  <c r="S56" i="5"/>
  <c r="D12" i="3"/>
  <c r="P56" i="5"/>
  <c r="Q18" i="2"/>
  <c r="L46" i="3"/>
  <c r="E41" i="31"/>
  <c r="S46" i="3"/>
  <c r="Q303" i="30"/>
  <c r="Q209" i="30" s="1"/>
  <c r="Q207" i="30" s="1"/>
  <c r="Q16" i="30" s="1"/>
  <c r="Q30" i="30" s="1"/>
  <c r="Q33" i="30" s="1"/>
  <c r="U35" i="5"/>
  <c r="Q41" i="31"/>
  <c r="N41" i="31"/>
  <c r="L41" i="31"/>
  <c r="O41" i="31"/>
  <c r="H40" i="5"/>
  <c r="T45" i="2"/>
  <c r="W45" i="2"/>
  <c r="G20" i="31"/>
  <c r="P51" i="3"/>
  <c r="O51" i="3"/>
  <c r="M51" i="3"/>
  <c r="F42" i="5"/>
  <c r="D11" i="3"/>
  <c r="P40" i="5"/>
  <c r="F59" i="5"/>
  <c r="S40" i="5"/>
  <c r="R40" i="5"/>
  <c r="J42" i="5"/>
  <c r="U40" i="5"/>
  <c r="H11" i="3"/>
  <c r="U33" i="2"/>
  <c r="C18" i="31"/>
  <c r="R33" i="2"/>
  <c r="J71" i="2"/>
  <c r="E18" i="31"/>
  <c r="Q33" i="2"/>
  <c r="X33" i="2"/>
  <c r="S59" i="32"/>
  <c r="N38" i="31"/>
  <c r="Q38" i="31"/>
  <c r="Q21" i="31"/>
  <c r="H14" i="30"/>
  <c r="G393" i="30"/>
  <c r="O38" i="32"/>
  <c r="H41" i="32"/>
  <c r="R38" i="32"/>
  <c r="Z32" i="30"/>
  <c r="Z38" i="30" s="1"/>
  <c r="Z14" i="30"/>
  <c r="K32" i="31"/>
  <c r="R32" i="31"/>
  <c r="Q35" i="31"/>
  <c r="N35" i="31"/>
  <c r="M41" i="32"/>
  <c r="D59" i="32"/>
  <c r="C34" i="31"/>
  <c r="P41" i="32"/>
  <c r="L41" i="32"/>
  <c r="S41" i="32"/>
  <c r="E34" i="31"/>
  <c r="R38" i="31"/>
  <c r="K38" i="31"/>
  <c r="R51" i="2"/>
  <c r="F52" i="2"/>
  <c r="F71" i="2" s="1"/>
  <c r="C21" i="31"/>
  <c r="N21" i="31" s="1"/>
  <c r="Q51" i="2"/>
  <c r="U51" i="2"/>
  <c r="R49" i="5"/>
  <c r="U49" i="5"/>
  <c r="J56" i="5"/>
  <c r="H26" i="17"/>
  <c r="W52" i="2"/>
  <c r="U11" i="5"/>
  <c r="R11" i="5"/>
  <c r="R68" i="2"/>
  <c r="T68" i="2"/>
  <c r="Q68" i="2"/>
  <c r="U68" i="2"/>
  <c r="L51" i="3"/>
  <c r="O43" i="31"/>
  <c r="L43" i="31"/>
  <c r="N43" i="31"/>
  <c r="N71" i="2"/>
  <c r="K43" i="31"/>
  <c r="H42" i="5"/>
  <c r="V40" i="5"/>
  <c r="F11" i="3"/>
  <c r="O40" i="5"/>
  <c r="H59" i="5"/>
  <c r="L23" i="31"/>
  <c r="O23" i="31"/>
  <c r="K23" i="31"/>
  <c r="R35" i="31"/>
  <c r="K35" i="31"/>
  <c r="U23" i="5"/>
  <c r="R23" i="5"/>
  <c r="T51" i="2"/>
  <c r="C20" i="31"/>
  <c r="Q45" i="2"/>
  <c r="U45" i="2"/>
  <c r="R45" i="2"/>
  <c r="Z303" i="30"/>
  <c r="Z209" i="30" s="1"/>
  <c r="Q14" i="30"/>
  <c r="P393" i="30"/>
  <c r="M12" i="3" l="1"/>
  <c r="C37" i="31"/>
  <c r="P12" i="3"/>
  <c r="K37" i="31"/>
  <c r="R37" i="31"/>
  <c r="R41" i="31"/>
  <c r="K41" i="31"/>
  <c r="L12" i="3"/>
  <c r="T52" i="2"/>
  <c r="W33" i="2"/>
  <c r="T33" i="2"/>
  <c r="G18" i="31"/>
  <c r="Z207" i="30"/>
  <c r="Z16" i="30" s="1"/>
  <c r="Z30" i="30" s="1"/>
  <c r="Z33" i="30" s="1"/>
  <c r="Y393" i="30"/>
  <c r="R71" i="2"/>
  <c r="U71" i="2"/>
  <c r="V42" i="5"/>
  <c r="O42" i="5"/>
  <c r="O20" i="31"/>
  <c r="L20" i="31"/>
  <c r="K20" i="31"/>
  <c r="M59" i="32"/>
  <c r="P59" i="32"/>
  <c r="L59" i="32"/>
  <c r="Q71" i="2"/>
  <c r="X71" i="2"/>
  <c r="M11" i="3"/>
  <c r="P11" i="3"/>
  <c r="C36" i="31"/>
  <c r="D54" i="3"/>
  <c r="G36" i="31"/>
  <c r="O11" i="3"/>
  <c r="S42" i="5"/>
  <c r="P42" i="5"/>
  <c r="N20" i="31"/>
  <c r="Q20" i="31"/>
  <c r="U56" i="5"/>
  <c r="H12" i="3"/>
  <c r="H54" i="3" s="1"/>
  <c r="J59" i="5"/>
  <c r="R56" i="5"/>
  <c r="O21" i="31"/>
  <c r="K21" i="31"/>
  <c r="L21" i="31"/>
  <c r="H12" i="30"/>
  <c r="H24" i="30"/>
  <c r="S59" i="5"/>
  <c r="P59" i="5"/>
  <c r="O59" i="5"/>
  <c r="V59" i="5"/>
  <c r="Q24" i="30"/>
  <c r="Q12" i="30"/>
  <c r="S11" i="3"/>
  <c r="E36" i="31"/>
  <c r="E44" i="31" s="1"/>
  <c r="F54" i="3"/>
  <c r="L11" i="3"/>
  <c r="W71" i="2"/>
  <c r="T71" i="2"/>
  <c r="R52" i="2"/>
  <c r="U52" i="2"/>
  <c r="Q52" i="2"/>
  <c r="K34" i="31"/>
  <c r="R34" i="31"/>
  <c r="L34" i="31"/>
  <c r="O34" i="31"/>
  <c r="C44" i="31"/>
  <c r="Z24" i="30"/>
  <c r="Z12" i="30"/>
  <c r="J26" i="17"/>
  <c r="R41" i="32"/>
  <c r="G34" i="31"/>
  <c r="O41" i="32"/>
  <c r="H59" i="32"/>
  <c r="E24" i="31"/>
  <c r="K18" i="31"/>
  <c r="R18" i="31"/>
  <c r="L18" i="31"/>
  <c r="O18" i="31"/>
  <c r="C24" i="31"/>
  <c r="U42" i="5"/>
  <c r="R42" i="5"/>
  <c r="N18" i="31" l="1"/>
  <c r="G24" i="31"/>
  <c r="G26" i="31" s="1"/>
  <c r="Q18" i="31"/>
  <c r="L37" i="31"/>
  <c r="O37" i="31"/>
  <c r="C48" i="31"/>
  <c r="O24" i="31"/>
  <c r="L24" i="31"/>
  <c r="C26" i="31"/>
  <c r="C46" i="31"/>
  <c r="O44" i="31"/>
  <c r="L44" i="31"/>
  <c r="L54" i="3"/>
  <c r="S54" i="3"/>
  <c r="F58" i="3"/>
  <c r="Q36" i="30"/>
  <c r="Q39" i="30" s="1"/>
  <c r="P39" i="30" s="1"/>
  <c r="Q27" i="30"/>
  <c r="G37" i="31"/>
  <c r="G44" i="31" s="1"/>
  <c r="O12" i="3"/>
  <c r="Q36" i="31"/>
  <c r="N36" i="31"/>
  <c r="N34" i="31"/>
  <c r="Q34" i="31"/>
  <c r="R24" i="31"/>
  <c r="E48" i="31"/>
  <c r="E26" i="31"/>
  <c r="K24" i="31"/>
  <c r="O59" i="32"/>
  <c r="R59" i="32"/>
  <c r="H58" i="3"/>
  <c r="K36" i="31"/>
  <c r="R36" i="31"/>
  <c r="H27" i="30"/>
  <c r="H36" i="30"/>
  <c r="H39" i="30" s="1"/>
  <c r="G39" i="30" s="1"/>
  <c r="N24" i="31"/>
  <c r="P54" i="3"/>
  <c r="M54" i="3"/>
  <c r="D58" i="3"/>
  <c r="N26" i="31"/>
  <c r="Q26" i="31"/>
  <c r="L36" i="31"/>
  <c r="O36" i="31"/>
  <c r="Z27" i="30"/>
  <c r="Z36" i="30"/>
  <c r="Z39" i="30" s="1"/>
  <c r="Y39" i="30" s="1"/>
  <c r="K44" i="31"/>
  <c r="E46" i="31"/>
  <c r="R44" i="31"/>
  <c r="R59" i="5"/>
  <c r="U59" i="5"/>
  <c r="R54" i="3"/>
  <c r="O54" i="3"/>
  <c r="Q24" i="31" l="1"/>
  <c r="O26" i="31"/>
  <c r="L26" i="31"/>
  <c r="G46" i="31"/>
  <c r="N44" i="31"/>
  <c r="Q44" i="31"/>
  <c r="G48" i="31"/>
  <c r="R26" i="31"/>
  <c r="K26" i="31"/>
  <c r="S58" i="3"/>
  <c r="L58" i="3"/>
  <c r="R46" i="31"/>
  <c r="K46" i="31"/>
  <c r="P58" i="3"/>
  <c r="M58" i="3"/>
  <c r="R58" i="3"/>
  <c r="O58" i="3"/>
  <c r="E49" i="31"/>
  <c r="E58" i="31"/>
  <c r="R48" i="31"/>
  <c r="E56" i="31"/>
  <c r="K48" i="31"/>
  <c r="Q37" i="31"/>
  <c r="N37" i="31"/>
  <c r="L46" i="31"/>
  <c r="O46" i="31"/>
  <c r="C58" i="31"/>
  <c r="O48" i="31"/>
  <c r="D73" i="31"/>
  <c r="D65" i="31"/>
  <c r="D71" i="31"/>
  <c r="D76" i="31"/>
  <c r="D66" i="31"/>
  <c r="C56" i="31"/>
  <c r="L48" i="31"/>
  <c r="D75" i="31"/>
  <c r="C49" i="31"/>
  <c r="D70" i="31"/>
  <c r="D74" i="31"/>
  <c r="Q46" i="31" l="1"/>
  <c r="N46" i="31"/>
  <c r="G65" i="31"/>
  <c r="G70" i="31"/>
  <c r="N48" i="31"/>
  <c r="G56" i="31"/>
  <c r="G49" i="31"/>
  <c r="H26" i="24"/>
  <c r="G73" i="31"/>
  <c r="Q48" i="31"/>
  <c r="G58" i="31"/>
  <c r="G74" i="31"/>
  <c r="G76" i="31"/>
  <c r="G66" i="31"/>
  <c r="G71" i="31"/>
  <c r="G75" i="31"/>
  <c r="D77" i="31"/>
  <c r="G77"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Uherek</author>
  </authors>
  <commentList>
    <comment ref="H129" authorId="0" shapeId="0" xr:uid="{00000000-0006-0000-0200-000001000000}">
      <text>
        <r>
          <rPr>
            <b/>
            <sz val="14"/>
            <color indexed="81"/>
            <rFont val="Tahoma"/>
            <family val="2"/>
          </rPr>
          <t>The formula to total this cell does not include line 1094</t>
        </r>
        <r>
          <rPr>
            <sz val="14"/>
            <color indexed="81"/>
            <rFont val="Tahoma"/>
            <family val="2"/>
          </rPr>
          <t xml:space="preserve">
</t>
        </r>
      </text>
    </comment>
    <comment ref="Q129" authorId="0" shapeId="0" xr:uid="{00000000-0006-0000-0200-000002000000}">
      <text>
        <r>
          <rPr>
            <b/>
            <sz val="14"/>
            <color indexed="81"/>
            <rFont val="Tahoma"/>
            <family val="2"/>
          </rPr>
          <t>The formula to total this cell does not include line 1094</t>
        </r>
        <r>
          <rPr>
            <sz val="14"/>
            <color indexed="81"/>
            <rFont val="Tahoma"/>
            <family val="2"/>
          </rPr>
          <t xml:space="preserve">
</t>
        </r>
      </text>
    </comment>
    <comment ref="Z129" authorId="0" shapeId="0" xr:uid="{00000000-0006-0000-0200-000003000000}">
      <text>
        <r>
          <rPr>
            <b/>
            <sz val="14"/>
            <color indexed="81"/>
            <rFont val="Tahoma"/>
            <family val="2"/>
          </rPr>
          <t>The formula to total this cell does not include line 1094</t>
        </r>
        <r>
          <rPr>
            <sz val="14"/>
            <color indexed="81"/>
            <rFont val="Tahoma"/>
            <family val="2"/>
          </rPr>
          <t xml:space="preserve">
</t>
        </r>
      </text>
    </comment>
    <comment ref="G133" authorId="0" shapeId="0" xr:uid="{00000000-0006-0000-0200-000004000000}">
      <text>
        <r>
          <rPr>
            <b/>
            <sz val="14"/>
            <color indexed="81"/>
            <rFont val="Tahoma"/>
            <family val="2"/>
          </rPr>
          <t>Amounts in this cell are not automatically calculated since it does not have a formula.</t>
        </r>
      </text>
    </comment>
    <comment ref="H133" authorId="0" shapeId="0" xr:uid="{00000000-0006-0000-0200-000005000000}">
      <text>
        <r>
          <rPr>
            <b/>
            <sz val="14"/>
            <color indexed="81"/>
            <rFont val="Tahoma"/>
            <family val="2"/>
          </rPr>
          <t>Amounts in this cell are not automatically calculated since it does not have a formula.</t>
        </r>
      </text>
    </comment>
    <comment ref="P133" authorId="0" shapeId="0" xr:uid="{00000000-0006-0000-0200-000006000000}">
      <text>
        <r>
          <rPr>
            <b/>
            <sz val="14"/>
            <color indexed="81"/>
            <rFont val="Tahoma"/>
            <family val="2"/>
          </rPr>
          <t>Amounts in this cell are not automatically calculated since it does not have a formula.</t>
        </r>
      </text>
    </comment>
    <comment ref="Q133" authorId="0" shapeId="0" xr:uid="{00000000-0006-0000-0200-000007000000}">
      <text>
        <r>
          <rPr>
            <b/>
            <sz val="14"/>
            <color indexed="81"/>
            <rFont val="Tahoma"/>
            <family val="2"/>
          </rPr>
          <t>Amounts in this cell are not automatically calculated since it does not have a formula.</t>
        </r>
      </text>
    </comment>
    <comment ref="Y133" authorId="0" shapeId="0" xr:uid="{00000000-0006-0000-0200-000008000000}">
      <text>
        <r>
          <rPr>
            <b/>
            <sz val="14"/>
            <color indexed="81"/>
            <rFont val="Tahoma"/>
            <family val="2"/>
          </rPr>
          <t>Amounts in this cell are not automatically calculated since it does not have a formula.</t>
        </r>
      </text>
    </comment>
    <comment ref="Z133" authorId="0" shapeId="0" xr:uid="{00000000-0006-0000-0200-000009000000}">
      <text>
        <r>
          <rPr>
            <b/>
            <sz val="14"/>
            <color indexed="81"/>
            <rFont val="Tahoma"/>
            <family val="2"/>
          </rPr>
          <t>Amounts in this cell are not automatically calculated since it does not have a 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IEEE</author>
  </authors>
  <commentList>
    <comment ref="A14" authorId="0" shapeId="0" xr:uid="{00000000-0006-0000-0400-000001000000}">
      <text>
        <r>
          <rPr>
            <b/>
            <sz val="8"/>
            <color indexed="81"/>
            <rFont val="Tahoma"/>
            <family val="2"/>
          </rPr>
          <t>IEEE:</t>
        </r>
        <r>
          <rPr>
            <sz val="8"/>
            <color indexed="81"/>
            <rFont val="Tahoma"/>
            <family val="2"/>
          </rPr>
          <t xml:space="preserve">
name different from detail
</t>
        </r>
      </text>
    </comment>
    <comment ref="A15" authorId="0" shapeId="0" xr:uid="{00000000-0006-0000-0400-000002000000}">
      <text>
        <r>
          <rPr>
            <b/>
            <sz val="8"/>
            <color indexed="81"/>
            <rFont val="Tahoma"/>
            <family val="2"/>
          </rPr>
          <t>IEEE:</t>
        </r>
        <r>
          <rPr>
            <sz val="8"/>
            <color indexed="81"/>
            <rFont val="Tahoma"/>
            <family val="2"/>
          </rPr>
          <t xml:space="preserve">
name different from detail
</t>
        </r>
      </text>
    </comment>
  </commentList>
</comments>
</file>

<file path=xl/sharedStrings.xml><?xml version="1.0" encoding="utf-8"?>
<sst xmlns="http://schemas.openxmlformats.org/spreadsheetml/2006/main" count="2777" uniqueCount="1006">
  <si>
    <r>
      <t xml:space="preserve">List all Non-resident Aliens who will be paid for their services from a conference located in the United States .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b/>
        <i/>
        <sz val="12"/>
        <color indexed="10"/>
        <rFont val="Arial"/>
        <family val="2"/>
      </rPr>
      <t xml:space="preserve">Return this form 60 days prior to the event taking place to Conference Services at conference-finance@ieee.org    </t>
    </r>
  </si>
  <si>
    <r>
      <t xml:space="preserve">List all US citizens and resident aliens who were paid compensation during the year from U.S or foreign conferences.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sz val="12"/>
        <rFont val="Arial"/>
        <family val="2"/>
      </rPr>
      <t xml:space="preserve">Return this form to Conference Services and IEEE will issue the 1099's and/or W-2's. </t>
    </r>
  </si>
  <si>
    <t>CERTIFICATION OF ACCURACY</t>
  </si>
  <si>
    <t>XIV</t>
  </si>
  <si>
    <t xml:space="preserve">   Email:</t>
  </si>
  <si>
    <t>Work Phone:</t>
  </si>
  <si>
    <t xml:space="preserve">  Website/URL:</t>
  </si>
  <si>
    <t xml:space="preserve">  FAX:</t>
  </si>
  <si>
    <t>If you add additional rows to the Budget Worksheet, the information may not carry to the Revenue or Expense pages that follow. Please check subtotals to make sure they are calculating correctly.</t>
  </si>
  <si>
    <t>XII</t>
  </si>
  <si>
    <t>ATTENDEE LIST TEMPLATE</t>
  </si>
  <si>
    <t>PREFERRED VENDOR TEMPLATE</t>
  </si>
  <si>
    <t>These would be vendors you would recommend to other Conference Chairs &amp; committees.</t>
  </si>
  <si>
    <t xml:space="preserve">     Abstract Review</t>
  </si>
  <si>
    <t xml:space="preserve">     Full Paper Review</t>
  </si>
  <si>
    <t>Bank Name:</t>
  </si>
  <si>
    <t xml:space="preserve">Note: </t>
  </si>
  <si>
    <t>Middle Init</t>
  </si>
  <si>
    <t>Conf Num</t>
  </si>
  <si>
    <t>CONFERENCE NUMBER:</t>
  </si>
  <si>
    <t>Conference Num:</t>
  </si>
  <si>
    <t>1a. Conference num:</t>
  </si>
  <si>
    <t>Conf Number:</t>
  </si>
  <si>
    <t xml:space="preserve">      -   Conference Number</t>
  </si>
  <si>
    <t xml:space="preserve">      -   Conference Dates (To and From)</t>
  </si>
  <si>
    <t xml:space="preserve">      -    Conference Location</t>
  </si>
  <si>
    <t xml:space="preserve">CONFERENCE CLOSING REQUIREMENTS CHECKLIST </t>
  </si>
  <si>
    <t>Monthly Reconciliation Sheets (w/Chair and Treasurer Certification)</t>
  </si>
  <si>
    <r>
      <t>Schedule of Payment to Individuals - 1099 and 1042  (</t>
    </r>
    <r>
      <rPr>
        <sz val="12"/>
        <color indexed="18"/>
        <rFont val="Arial"/>
        <family val="2"/>
      </rPr>
      <t>Send hard copy not email - form contains confidential personal information</t>
    </r>
    <r>
      <rPr>
        <sz val="12"/>
        <rFont val="Arial"/>
        <family val="2"/>
      </rPr>
      <t>)</t>
    </r>
  </si>
  <si>
    <t xml:space="preserve">      -   Conference Location</t>
  </si>
  <si>
    <t xml:space="preserve">      -   Conference Acronym</t>
  </si>
  <si>
    <t>Included at the bottom of the WORKSHEET is a Hotel Room block table.</t>
  </si>
  <si>
    <t>Amount Per</t>
  </si>
  <si>
    <t>Total  Amount</t>
  </si>
  <si>
    <t># Units</t>
  </si>
  <si>
    <t>Total Amount</t>
  </si>
  <si>
    <r>
      <t xml:space="preserve">NOTE: </t>
    </r>
    <r>
      <rPr>
        <sz val="10"/>
        <rFont val="Arial"/>
        <family val="2"/>
      </rPr>
      <t>Membership fee information is linked to the worksheet. If numbers are typed over the Membership Registration information on this page, they may not automatically multiply across (total will continue to equal total on Worksheet). This is because there are so many possible membership fee rates per category, that it would be difficult to average the rate. (For example, an Advanced Member might pay for just one day instead of two.)  Also, when this data is used in subsequent years, it is important to use actual fee information instead of average fee data, when planning a future budget.</t>
    </r>
  </si>
  <si>
    <r>
      <t xml:space="preserve">BANK INFORMATION </t>
    </r>
    <r>
      <rPr>
        <b/>
        <sz val="10"/>
        <rFont val="Arial"/>
        <family val="2"/>
      </rPr>
      <t>(</t>
    </r>
    <r>
      <rPr>
        <b/>
        <sz val="10"/>
        <color indexed="18"/>
        <rFont val="Arial"/>
        <family val="2"/>
      </rPr>
      <t>Required for IEEE Budget Approval</t>
    </r>
    <r>
      <rPr>
        <b/>
        <sz val="10"/>
        <rFont val="Arial"/>
        <family val="2"/>
      </rPr>
      <t>)</t>
    </r>
  </si>
  <si>
    <t>Signature Card?</t>
  </si>
  <si>
    <t>Music Licensing Fees</t>
  </si>
  <si>
    <r>
      <t xml:space="preserve">MOU between Sponsors </t>
    </r>
    <r>
      <rPr>
        <b/>
        <sz val="10"/>
        <color indexed="18"/>
        <rFont val="Arial"/>
        <family val="2"/>
      </rPr>
      <t>(Required for IEEE Budget Approval)</t>
    </r>
  </si>
  <si>
    <t>*</t>
  </si>
  <si>
    <t>Items marked with a red asterisk (*) are required for IEEE budget approval.</t>
  </si>
  <si>
    <t>If the Budget Worksheet (item I. above) was not used, the Revenue information needs to be added to this page so that it can roll up to the SUMMARY tab.</t>
  </si>
  <si>
    <t xml:space="preserve">               *  TUTORIAL RELATED FOOD  EXPENSES  ------------------</t>
  </si>
  <si>
    <t>* Tutorial related Breakfasts</t>
  </si>
  <si>
    <t>* Tutorial related Luncheon</t>
  </si>
  <si>
    <t>* Tutorial related Break</t>
  </si>
  <si>
    <t>01 Northeast USA</t>
  </si>
  <si>
    <t>02 Eastern USA</t>
  </si>
  <si>
    <t>03 Southeastern USA</t>
  </si>
  <si>
    <t>04 Central USA</t>
  </si>
  <si>
    <t>05 Soutwestern USA</t>
  </si>
  <si>
    <t>06 Western</t>
  </si>
  <si>
    <t>07 Canada</t>
  </si>
  <si>
    <t>08 Europe, Mideast, Africa</t>
  </si>
  <si>
    <t>09 Latin America</t>
  </si>
  <si>
    <t>10 Asia &amp; Pacific</t>
  </si>
  <si>
    <t>CURRENCY</t>
  </si>
  <si>
    <t>IEEE LOANS</t>
  </si>
  <si>
    <t>Amount 1</t>
  </si>
  <si>
    <t>Amount 2</t>
  </si>
  <si>
    <t>Amount 3</t>
  </si>
  <si>
    <t>Total Loans</t>
  </si>
  <si>
    <t>TOTAL</t>
  </si>
  <si>
    <t>AUDIT FEE INCLUDED?</t>
  </si>
  <si>
    <t>If 'NO' Adjust Expense &amp; Surplus to Reflect</t>
  </si>
  <si>
    <t>Breakfasts</t>
  </si>
  <si>
    <t xml:space="preserve">Dinner </t>
  </si>
  <si>
    <t>SOCIAL EXPENSES   (Food &amp; beverages)</t>
  </si>
  <si>
    <t>per person</t>
  </si>
  <si>
    <t xml:space="preserve">      Approx cost per person</t>
  </si>
  <si>
    <t>CONTINGENCY</t>
  </si>
  <si>
    <t>Bank MOU?</t>
  </si>
  <si>
    <t>Concentration Banking?</t>
  </si>
  <si>
    <t>Chair</t>
  </si>
  <si>
    <t>Treasurer</t>
  </si>
  <si>
    <t>Please insert the following remark:</t>
  </si>
  <si>
    <t>Hire IEEE Conference Management Department?</t>
  </si>
  <si>
    <t xml:space="preserve">3rd Party Card Processor: </t>
  </si>
  <si>
    <t>IEEE Credit Card Machine Rental</t>
  </si>
  <si>
    <t>Processing Charges through IEEE Accounts Receivable</t>
  </si>
  <si>
    <t>Use of Society Hired Staff</t>
  </si>
  <si>
    <t xml:space="preserve">    Computer Society ____________________</t>
  </si>
  <si>
    <t xml:space="preserve">    LEOS _______________________________</t>
  </si>
  <si>
    <t xml:space="preserve">    EMBS _______________________________</t>
  </si>
  <si>
    <t>Other - Please explain:</t>
  </si>
  <si>
    <t>Acct. No.</t>
  </si>
  <si>
    <t>SUBMITTED BY</t>
  </si>
  <si>
    <t xml:space="preserve">   Work Phone:</t>
  </si>
  <si>
    <t xml:space="preserve">    Date</t>
  </si>
  <si>
    <r>
      <t>HOW WILL EXHIBITS &amp; OTHER CREDIT CARDS BE PROCESSED,</t>
    </r>
    <r>
      <rPr>
        <b/>
        <sz val="12"/>
        <rFont val="Arial"/>
        <family val="2"/>
      </rPr>
      <t xml:space="preserve"> IF DIFFERENT THAN ABOVE</t>
    </r>
    <r>
      <rPr>
        <b/>
        <sz val="14"/>
        <rFont val="Arial"/>
        <family val="2"/>
      </rPr>
      <t>?</t>
    </r>
  </si>
  <si>
    <t>HOW WILL REGISTRATION CREDIT CARDS BE PROCESSED?</t>
  </si>
  <si>
    <t>Use of IEEE Society Hired Staff</t>
  </si>
  <si>
    <t>Complimentary</t>
  </si>
  <si>
    <t>GRAND TOTALS</t>
  </si>
  <si>
    <t>Avg Rm Rate</t>
  </si>
  <si>
    <t>Rooms Blocked Per Night</t>
  </si>
  <si>
    <t>Actual Rooms Per Night</t>
  </si>
  <si>
    <t>Hotel #1</t>
  </si>
  <si>
    <t>TOTAL REGISTRATION FEES, TUTORIALS, SYMPOSIUMS</t>
  </si>
  <si>
    <t>Exhibitor Directory</t>
  </si>
  <si>
    <t>Flyers</t>
  </si>
  <si>
    <t>Bags</t>
  </si>
  <si>
    <t>Exhibitors</t>
  </si>
  <si>
    <t>Rate</t>
  </si>
  <si>
    <t>SUBTOTAL</t>
  </si>
  <si>
    <t>Total Exhibit/vendor Expense</t>
  </si>
  <si>
    <t xml:space="preserve">  FEE</t>
  </si>
  <si>
    <t>Speaker Full day</t>
  </si>
  <si>
    <t>Days</t>
  </si>
  <si>
    <t>Other Tutorial Expense:</t>
  </si>
  <si>
    <t>Total Tutorial Speaker Fees</t>
  </si>
  <si>
    <t>Total Tutorial 'Other' Expenses (Please List)</t>
  </si>
  <si>
    <t xml:space="preserve">Societies </t>
  </si>
  <si>
    <t xml:space="preserve">»  IEEE Aerospace and Electronic Systems Society   </t>
  </si>
  <si>
    <t xml:space="preserve">»  IEEE Antennas and Propagation Society   </t>
  </si>
  <si>
    <t xml:space="preserve">»  IEEE Broadcast Technology Society   </t>
  </si>
  <si>
    <t xml:space="preserve">»  IEEE Circuits and Systems Society   </t>
  </si>
  <si>
    <t xml:space="preserve">»  IEEE Communications Society   </t>
  </si>
  <si>
    <t xml:space="preserve">»  IEEE Components Packaging, and Manufacturing Technology Society   </t>
  </si>
  <si>
    <t xml:space="preserve">»  IEEE Computational Intelligence Society   </t>
  </si>
  <si>
    <t xml:space="preserve">»  IEEE Computer Society   </t>
  </si>
  <si>
    <t>The budget checklist is a combination of fields designed to assist with the budget process as well as identify required information for budget approval.</t>
  </si>
  <si>
    <t>Blue Checkboxes are available at the left of each budget item.</t>
  </si>
  <si>
    <t>If you used the Budget Checklist, and/or the Budget Worksheet to enter data, the next five tabs should be populated automatically.  Please check to see if totals match the Budget Worksheet.</t>
  </si>
  <si>
    <t>REQUIREMENTS:</t>
  </si>
  <si>
    <t>Travel Expense</t>
  </si>
  <si>
    <t xml:space="preserve">Surplus (Loss) in line 29 distributed as follows: </t>
  </si>
  <si>
    <t>Tutorial Advertising</t>
  </si>
  <si>
    <t>Tutorial related Breakfast</t>
  </si>
  <si>
    <t>Tutorial related Luncheon</t>
  </si>
  <si>
    <t>Are Tax (__%) and Gratuity (18%)  Included??</t>
  </si>
  <si>
    <t xml:space="preserve">Councils </t>
  </si>
  <si>
    <t xml:space="preserve">»  IEEE Council on Electronic Design Automation   </t>
  </si>
  <si>
    <t xml:space="preserve">»  IEEE Council on SuperConductivity   </t>
  </si>
  <si>
    <t xml:space="preserve">»  IEEE Nanotechnology Council   </t>
  </si>
  <si>
    <t xml:space="preserve">»  IEEE Sensors Council   </t>
  </si>
  <si>
    <t xml:space="preserve">»  IEEE Systems Council  </t>
  </si>
  <si>
    <t>Non-US CONFERENCES:</t>
  </si>
  <si>
    <t xml:space="preserve">Certain Items may be subject to tax - Please contact local authorities for details or contact IEEE Tax Dept for assistance at tax-compliance@ieee.org </t>
  </si>
  <si>
    <t xml:space="preserve">»  IEEE Consumer Electronics Society   </t>
  </si>
  <si>
    <t xml:space="preserve">»  IEEE Control Systems Society   </t>
  </si>
  <si>
    <t xml:space="preserve">»  IEEE Dielectrics and Electrical Insulation Society   </t>
  </si>
  <si>
    <t xml:space="preserve">»  IEEE Education Society   </t>
  </si>
  <si>
    <t xml:space="preserve">»  IEEE Electromagnetic Compatibility Society   </t>
  </si>
  <si>
    <t xml:space="preserve">»  IEEE Electron Devices Society   </t>
  </si>
  <si>
    <t xml:space="preserve">»  IEEE Engineering Management Society   </t>
  </si>
  <si>
    <t xml:space="preserve">»  IEEE Engineering in Medicine and Biology Society   </t>
  </si>
  <si>
    <t xml:space="preserve">»  IEEE Geoscience &amp; Remote Sensing Society   </t>
  </si>
  <si>
    <t xml:space="preserve">»  IEEE Industrial Electronics Society   </t>
  </si>
  <si>
    <t xml:space="preserve">»  IEEE Industry Applications Society   </t>
  </si>
  <si>
    <t xml:space="preserve">»  IEEE Information Theory Society   </t>
  </si>
  <si>
    <t xml:space="preserve">»  IEEE Intelligent Transportation Systems Society   </t>
  </si>
  <si>
    <t xml:space="preserve">»  IEEE Instrumentation and Measurement Society   </t>
  </si>
  <si>
    <t xml:space="preserve">»  IEEE Lasers &amp; Electro-Optics Society   </t>
  </si>
  <si>
    <t xml:space="preserve">»  IEEE Magnetics Society   </t>
  </si>
  <si>
    <t xml:space="preserve">»  IEEE Microwave Theory and Techniques Society   </t>
  </si>
  <si>
    <t xml:space="preserve">»  IEEE Nuclear and Plasma Sciences Society   </t>
  </si>
  <si>
    <t xml:space="preserve">»  IEEE Oceanic Engineering Society   </t>
  </si>
  <si>
    <t xml:space="preserve">»  IEEE Power Electronics Society   </t>
  </si>
  <si>
    <t xml:space="preserve">»  IEEE Power Engineering Society   </t>
  </si>
  <si>
    <t>Booths</t>
  </si>
  <si>
    <t>Tabletops</t>
  </si>
  <si>
    <t xml:space="preserve">Advance - Member </t>
  </si>
  <si>
    <t xml:space="preserve">Advance - Nonmember - </t>
  </si>
  <si>
    <t>Advance - Other</t>
  </si>
  <si>
    <t>At Tutorial - Member</t>
  </si>
  <si>
    <t xml:space="preserve">At Tutorial - Nonmember </t>
  </si>
  <si>
    <t xml:space="preserve">At Tutorial - Student Member </t>
  </si>
  <si>
    <t xml:space="preserve">At Tutorial - Student Nonmember </t>
  </si>
  <si>
    <t xml:space="preserve">Advance - Student Member </t>
  </si>
  <si>
    <t>Advance - Student Nonmember</t>
  </si>
  <si>
    <t>General Fees</t>
  </si>
  <si>
    <t>At Tutorial - Other</t>
  </si>
  <si>
    <t>Technical Digest   (Pre Conference/Tutorial)</t>
  </si>
  <si>
    <t>Proceedings     (At or Post Conference/Tutorial)</t>
  </si>
  <si>
    <t>REVENUE:</t>
  </si>
  <si>
    <t>EXPENSE:</t>
  </si>
  <si>
    <t>NON IEEE Entities:</t>
  </si>
  <si>
    <t>Non IEEE:</t>
  </si>
  <si>
    <t>Total # Grants, Donations</t>
  </si>
  <si>
    <t>(Linked from Financial Summary page)</t>
  </si>
  <si>
    <t>Conference Registration Fees</t>
  </si>
  <si>
    <t>In Advance-Life Member</t>
  </si>
  <si>
    <t>PROGRAM EXPENSES</t>
  </si>
  <si>
    <t>SOCIAL FUNCTIONS &amp; PROGRAM EXPENSES Detailed Next page:</t>
  </si>
  <si>
    <t>CONFERENCE LOCATION:</t>
  </si>
  <si>
    <t>Conference Revenue</t>
  </si>
  <si>
    <t>Tutorial Revenue</t>
  </si>
  <si>
    <t>Exhibits Revenue</t>
  </si>
  <si>
    <t xml:space="preserve">    TOTAL REVENUE</t>
  </si>
  <si>
    <t>Conference Expense</t>
  </si>
  <si>
    <t xml:space="preserve">    TOTAL EXPENSE</t>
  </si>
  <si>
    <t>Conference Surplus</t>
  </si>
  <si>
    <t>Tutorial Surplus</t>
  </si>
  <si>
    <t>Exhibits Surplus</t>
  </si>
  <si>
    <t xml:space="preserve">    TOTAL SURPLUS</t>
  </si>
  <si>
    <t xml:space="preserve">      -    Conference Acronym</t>
  </si>
  <si>
    <t>Begin to fill REVENUE and EXPENSE line items found under line 43</t>
  </si>
  <si>
    <t>Name</t>
  </si>
  <si>
    <t>Food &amp; Beverage Expenses are tabulated on a day by day basis &amp; therefore use an AVERAGE cost when they link to the 'SOCIAL FUNCTIONS' Tab. The calculated totals on the 'SOCIAL FUNCTIONS' tab therefore calculate on the 'WORKSHEET' tab and carry forward to the 'SOCIAL FUNCTIONS' tab. If you choose not to use the WORKSHEET (Tab1), (and plug numbers directly into the SOCIAL FUNCTIONS page, the page protection will have to be removed in order for the calculations to work.</t>
  </si>
  <si>
    <t>In Advance-Student Member</t>
  </si>
  <si>
    <t>In Advance-Student Nonmember</t>
  </si>
  <si>
    <t>At Conf-Student member</t>
  </si>
  <si>
    <t>At Conf-Student Nonmember</t>
  </si>
  <si>
    <t>In Advance-Society</t>
  </si>
  <si>
    <t>At Conf-Society</t>
  </si>
  <si>
    <r>
      <t xml:space="preserve">Surpl as % of </t>
    </r>
    <r>
      <rPr>
        <b/>
        <sz val="8"/>
        <rFont val="Arial"/>
        <family val="2"/>
      </rPr>
      <t>Rev</t>
    </r>
  </si>
  <si>
    <t>Conf Publication Sales</t>
  </si>
  <si>
    <t>Social Event</t>
  </si>
  <si>
    <t>To:</t>
  </si>
  <si>
    <t>From:</t>
  </si>
  <si>
    <t>Registration- Student Member</t>
  </si>
  <si>
    <t>Registration- Student Nonmember</t>
  </si>
  <si>
    <t>Registration- Society Member</t>
  </si>
  <si>
    <t>Reduced Rate</t>
  </si>
  <si>
    <t>At Conf. Regular- Full</t>
  </si>
  <si>
    <t>At Conf. Regular- Limited</t>
  </si>
  <si>
    <t>At Conf. Regular- 1 day</t>
  </si>
  <si>
    <t>At Conf. Regular- Other</t>
  </si>
  <si>
    <t xml:space="preserve">     Subtotal At Conf. Member</t>
  </si>
  <si>
    <t xml:space="preserve">     Subtotal Adv. Member</t>
  </si>
  <si>
    <t xml:space="preserve">     Subtotal Adv. Nonmember</t>
  </si>
  <si>
    <t xml:space="preserve">     Subtotal At Conf. Nonmember</t>
  </si>
  <si>
    <t xml:space="preserve">     Subtotal Adv. Reduced rate</t>
  </si>
  <si>
    <t xml:space="preserve">     Subtotal At Conf. Red. Rate</t>
  </si>
  <si>
    <t xml:space="preserve">     Subtotal Adv. Student member</t>
  </si>
  <si>
    <t xml:space="preserve">     Subtotal At Conf. Student Mem.</t>
  </si>
  <si>
    <t xml:space="preserve">     Subtotal Adv. Student Nonmember</t>
  </si>
  <si>
    <t xml:space="preserve">     Subtotal At Conf. Student Nonmem.</t>
  </si>
  <si>
    <t xml:space="preserve">     Subtotal Adv. Society member</t>
  </si>
  <si>
    <t xml:space="preserve">     Subtotal At Conf. Society Member</t>
  </si>
  <si>
    <t xml:space="preserve">     Subtotal Adv. Life Member</t>
  </si>
  <si>
    <t xml:space="preserve">     Subtotal At Conf. Life Member</t>
  </si>
  <si>
    <t xml:space="preserve">         TOTAL REVENUE</t>
  </si>
  <si>
    <t>To IEEE Headquarters</t>
  </si>
  <si>
    <t>CD Rom/Video, Members</t>
  </si>
  <si>
    <t>CD Rom/Video, Non Members</t>
  </si>
  <si>
    <t>Interim Report</t>
  </si>
  <si>
    <t># People</t>
  </si>
  <si>
    <t>(2) Breakfasts</t>
  </si>
  <si>
    <t>(3) Luncheons</t>
  </si>
  <si>
    <t># OF ROOMS</t>
  </si>
  <si>
    <t>RM RATE</t>
  </si>
  <si>
    <t>We certify that we have reviewed and evidenced that conference financial information and bank reconciliations have been accurately prepared. We also express reasonable assurance that the financial statements are free of material misstatement and in our opinion, the financial statements referred to above present fairly, in all material respects, the financial position of the conference.</t>
  </si>
  <si>
    <t>- As part of the final financial reporting process, the Conference Chairman and Treasurer are REQUIRED to certify by their signatures that they have reviewed and evidenced that bank reconciliations have been accurately prepared.  The CERTIFICATION tab should be used for this purpose when submitting the final financial workbook to close the conference.  If individual bank reconciliations are request for sample audit, please use the signature space below.
- Bank reconciliation should be completed monthly (copy a new tab for each month) and available for audit when requested by IEEE Conferences Services.  The bank reconciliation can be done with the help of the terms and form listed below.  
- Monthly reconciliations should be submitted to IEEE Conference Services, (conference-services@ieee.org) as part of the Final Financial Reporting that is required to close the conference.</t>
  </si>
  <si>
    <t>Registratin Mgmt Comp</t>
  </si>
  <si>
    <t>Final Financial Report including Detail and Summary Sheets</t>
  </si>
  <si>
    <t>Revenue and Expense detail from this worksheet are also linked to the Revenue and Expense Tabs which follow.</t>
  </si>
  <si>
    <t>Included at the bottom of the WORKSHEET is a Hotel Room blocking table.</t>
  </si>
  <si>
    <t>HOTEL ROOMS BLOCKED</t>
  </si>
  <si>
    <t>The SUMMARY spreadsheet is linked to the Budget Worksheet &amp; should be automatically populated if you followed instructions for item I above</t>
  </si>
  <si>
    <t>If you choose NOT to utilize the Budget Worksheet (Item I above), then please begin by filling in the gray areas on the SUMMARY sheet tab first.</t>
  </si>
  <si>
    <t xml:space="preserve">They may need to be updated manually. </t>
  </si>
  <si>
    <t xml:space="preserve">              Conference Acronym:</t>
  </si>
  <si>
    <r>
      <t xml:space="preserve">7. </t>
    </r>
    <r>
      <rPr>
        <sz val="8"/>
        <rFont val="Helv"/>
      </rPr>
      <t>Grants, Donations</t>
    </r>
  </si>
  <si>
    <r>
      <t>8.</t>
    </r>
    <r>
      <rPr>
        <sz val="8"/>
        <rFont val="Helv"/>
      </rPr>
      <t xml:space="preserve"> Conf. Publicat. Sales</t>
    </r>
  </si>
  <si>
    <r>
      <t>9.</t>
    </r>
    <r>
      <rPr>
        <sz val="8"/>
        <rFont val="Helv"/>
      </rPr>
      <t xml:space="preserve"> Exhibits</t>
    </r>
  </si>
  <si>
    <r>
      <t>10.</t>
    </r>
    <r>
      <rPr>
        <sz val="8"/>
        <rFont val="Helv"/>
      </rPr>
      <t xml:space="preserve"> Social Event</t>
    </r>
  </si>
  <si>
    <t xml:space="preserve"> Functions and Program Expenses)</t>
  </si>
  <si>
    <r>
      <t>PAGE SUBTOTAL  (</t>
    </r>
    <r>
      <rPr>
        <b/>
        <sz val="8"/>
        <rFont val="Helv"/>
      </rPr>
      <t>including Social</t>
    </r>
  </si>
  <si>
    <t>GRANTS, DONATIONS</t>
  </si>
  <si>
    <t>- You can now submit your conference attendee list to IEEE for inclusion in the IEEE Business Management System.  Once released, IEEE BMS will allow conference organizers to request mailing lists of past attendees as well as the currently available technical interest profile list.
- Use the below format to submit the list of attendees.</t>
  </si>
  <si>
    <t>Conf #</t>
  </si>
  <si>
    <r>
      <t xml:space="preserve">Please fill out all applicable items below.  
- To complete the Hotel Room Night information, ask the conference hotels to provide you with a final "Pick Up Report" detailing room night usage                                                                                       
   for each night of the conference including pre and post conference usage. 
- Additional lines can be added as needed. 
- All information should be sent to IEEE Conference Services at: (conference-services@ieee.org).         </t>
    </r>
    <r>
      <rPr>
        <sz val="10"/>
        <color indexed="18"/>
        <rFont val="Arial"/>
        <family val="2"/>
      </rPr>
      <t xml:space="preserve">   </t>
    </r>
  </si>
  <si>
    <t xml:space="preserve">- All contracts executed with vendors for conference services must be listed. 
- Contracts with exposure greater than $25,000 must be executed by IEEE.  
  Conference exposure is the amount to be paid to the vendor in fees or spent at the venue and conference monies (registration fees, exhibitor 
  fees, patron fees, etc.) to be collected by vendors (usually management and registration companies). </t>
  </si>
  <si>
    <t>Note: This Worksheet contains new line items including Student and Society Registration Fee income</t>
  </si>
  <si>
    <t>Note that the Budget Worksheet will not allow entries into protected cells (with formulas)</t>
  </si>
  <si>
    <t>I</t>
  </si>
  <si>
    <t>BUDGET WORKSHEET</t>
  </si>
  <si>
    <t>II</t>
  </si>
  <si>
    <t>SUMMARY</t>
  </si>
  <si>
    <t>a</t>
  </si>
  <si>
    <t xml:space="preserve"> US dollars</t>
  </si>
  <si>
    <t>Surplus sent to Sponsor:</t>
  </si>
  <si>
    <t>Notes from Conference Treasurer:</t>
  </si>
  <si>
    <t>All Invoices paid?</t>
  </si>
  <si>
    <r>
      <t xml:space="preserve">Bank Statement showing zero balance    </t>
    </r>
    <r>
      <rPr>
        <b/>
        <sz val="10"/>
        <rFont val="Arial"/>
        <family val="2"/>
      </rPr>
      <t xml:space="preserve"> </t>
    </r>
    <r>
      <rPr>
        <sz val="10"/>
        <rFont val="Arial"/>
        <family val="2"/>
      </rPr>
      <t>(For non-IEEE Concentration Banking accounts)</t>
    </r>
  </si>
  <si>
    <r>
      <t>Loans Repaid [</t>
    </r>
    <r>
      <rPr>
        <b/>
        <sz val="11"/>
        <rFont val="Arial"/>
        <family val="2"/>
      </rPr>
      <t xml:space="preserve"> DUE 30 DAYS AFTER CONFERENCE</t>
    </r>
    <r>
      <rPr>
        <b/>
        <sz val="12"/>
        <rFont val="Arial"/>
        <family val="2"/>
      </rPr>
      <t xml:space="preserve"> ]</t>
    </r>
  </si>
  <si>
    <t>Begin filling the blank gray spaces on the Budget Checklist.</t>
  </si>
  <si>
    <t>Information on this tab will automatically populate the rest of the tabs (worksheets) that follow.</t>
  </si>
  <si>
    <t>Blue Checkboxes are available at the left of each budget milestone.</t>
  </si>
  <si>
    <t>On certain items, (such as Sponsor names), drop down information is available when the cursor enters the blank gray space. [lines 19, 20, 21]</t>
  </si>
  <si>
    <t>Fill in any blank gray shaded areas at the top of the page including:</t>
  </si>
  <si>
    <t>Gray shaded areas at the top of this page should have populated automatically if the Budget Checklist Tab was used. If the Budget Checklist was not used:</t>
  </si>
  <si>
    <t>Adding lines to the Worksheet may cause links to fail in the spreadsheets that follow.</t>
  </si>
  <si>
    <r>
      <t xml:space="preserve">This table does NOT link automatically to the Hotel Summary Table located on the </t>
    </r>
    <r>
      <rPr>
        <b/>
        <sz val="10"/>
        <rFont val="Arial"/>
        <family val="2"/>
      </rPr>
      <t>Conference Summary Rpt</t>
    </r>
    <r>
      <rPr>
        <sz val="10"/>
        <rFont val="Arial"/>
        <family val="2"/>
      </rPr>
      <t xml:space="preserve"> TAB (line 31).</t>
    </r>
  </si>
  <si>
    <t>This Summary is used to update the IEEE Database (along with the 4 TABS that follow it).</t>
  </si>
  <si>
    <t>At the bottom of the SUMMARY page please include the Sponsorship information. This will populate automatically if the Budget Checklist Tab was used. If not, this area needs to be updated. Two drop down lines (lines 62 &amp; 63) provide a generic list of IEEE standard Societies &amp; Councils. Below that you can add other Sponsors including outside Sponsors. Please indicate the % share of financial responsability.</t>
  </si>
  <si>
    <t>At the bottom of the SUMMARY PAGE, please fill out the name of the Financial Institution, the Auditor's information, and your name.This will be automatically populated if the Budget Checklist TAB was used.</t>
  </si>
  <si>
    <t>XIII</t>
  </si>
  <si>
    <t>IEEE / CMS will not be able to re-create a list from a hard copy received.</t>
  </si>
  <si>
    <t xml:space="preserve">The REVENUE Tab should have automatically populated from the Budget Worksheet/ Budget Checklist TABS. </t>
  </si>
  <si>
    <t>This page is used by IEEE CMS group to update the main database.</t>
  </si>
  <si>
    <r>
      <t xml:space="preserve">EXPENSE'      </t>
    </r>
    <r>
      <rPr>
        <b/>
        <sz val="10"/>
        <rFont val="Arial"/>
        <family val="2"/>
      </rPr>
      <t xml:space="preserve">(Three Tabs)  </t>
    </r>
    <r>
      <rPr>
        <b/>
        <sz val="12"/>
        <rFont val="Arial"/>
        <family val="2"/>
      </rPr>
      <t xml:space="preserve">           ' EXPENSE CON'T'      'SOCIAL FUNCTIONS'</t>
    </r>
  </si>
  <si>
    <t>If  the Budget Worksheet or Budget Checklist (Items I and II above), were not used,  then please fill the gray areas on the EXPENSE  that are not already populated by the SUMMARY page.</t>
  </si>
  <si>
    <t>Gray shaded areas at the top of this form should be automatically filed in from the SUMMARY page (Item III above). If not, please add that information manually.</t>
  </si>
  <si>
    <t xml:space="preserve">  Please create a separate TAB for each bank Reconciliation.</t>
  </si>
  <si>
    <t xml:space="preserve"> the page protection will have to be removed in order for the calculations to work.</t>
  </si>
  <si>
    <t xml:space="preserve"> Let me know &amp; I will assist you on this @ 732  562-5486.</t>
  </si>
  <si>
    <t xml:space="preserve">This table does NOT link automatically to the Hotel Summary </t>
  </si>
  <si>
    <t>Travel</t>
  </si>
  <si>
    <t>Meetings, Conf Calls</t>
  </si>
  <si>
    <t>Miscellaneous</t>
  </si>
  <si>
    <t>VAT</t>
  </si>
  <si>
    <t>TOTAL EXPENSES</t>
  </si>
  <si>
    <t xml:space="preserve">  Budget</t>
  </si>
  <si>
    <t xml:space="preserve">   Interim</t>
  </si>
  <si>
    <t xml:space="preserve">     Final</t>
  </si>
  <si>
    <t xml:space="preserve">X </t>
  </si>
  <si>
    <t xml:space="preserve">   No. Luncheons</t>
  </si>
  <si>
    <t>(4) Dinner</t>
  </si>
  <si>
    <t xml:space="preserve">   No. Dinner</t>
  </si>
  <si>
    <t>(5) Breaks</t>
  </si>
  <si>
    <t xml:space="preserve">   No. Breaks</t>
  </si>
  <si>
    <t>(6) Other F &amp; B activities</t>
  </si>
  <si>
    <t>Total Social Function Expenses</t>
  </si>
  <si>
    <t>SOCIAL FUNCTION COST PER ATTENDEE</t>
  </si>
  <si>
    <t xml:space="preserve">   (Total social function expenses/No. of conference registrants)</t>
  </si>
  <si>
    <t xml:space="preserve"> OTHER PROGRAM EXPENSES</t>
  </si>
  <si>
    <t>Program Production</t>
  </si>
  <si>
    <t>Paper Review</t>
  </si>
  <si>
    <t>Special Speakers Fee</t>
  </si>
  <si>
    <t>Special Speakers Travel</t>
  </si>
  <si>
    <t>Program Speaker Fees</t>
  </si>
  <si>
    <t>Program Speaker Travel</t>
  </si>
  <si>
    <t>(7) Total Other program Expenes</t>
  </si>
  <si>
    <t xml:space="preserve">TOTAL SOCIAL &amp; PROGRAM EXPENSES </t>
  </si>
  <si>
    <t xml:space="preserve">       Report Date:</t>
  </si>
  <si>
    <t>Inc/(Dec)</t>
  </si>
  <si>
    <t>Interim Vs Orig Budget</t>
  </si>
  <si>
    <t xml:space="preserve"> % Inc</t>
  </si>
  <si>
    <t>Final Vs Orig Budget</t>
  </si>
  <si>
    <t>Final Vs Interim Budget</t>
  </si>
  <si>
    <t>PAGE SUBTOTAL</t>
  </si>
  <si>
    <t>A</t>
  </si>
  <si>
    <t>B</t>
  </si>
  <si>
    <t>A - B</t>
  </si>
  <si>
    <t>Location:</t>
  </si>
  <si>
    <t>REPORTING TOOL WORKBOOK INSTRUCTIONS</t>
  </si>
  <si>
    <t>(Links automatically to Budget Check-list and Bank Reconcilliation forms)</t>
  </si>
  <si>
    <t>(Links automatically to Close Check-list )</t>
  </si>
  <si>
    <t>Grants, Donation</t>
  </si>
  <si>
    <t>Rec</t>
  </si>
  <si>
    <t>TOTAL CONFERENCE REVENUE (Without Loans)</t>
  </si>
  <si>
    <t>PLEASE FILL OUT GREY SHADED AREAS IF NOT USING THE BUDGET WORKSHEET</t>
  </si>
  <si>
    <t>Travel Grants &amp; Awards</t>
  </si>
  <si>
    <t>Insurance</t>
  </si>
  <si>
    <t>Printing/Duplication</t>
  </si>
  <si>
    <t>Postage</t>
  </si>
  <si>
    <t>Office Supplies</t>
  </si>
  <si>
    <t>Freight Shipping</t>
  </si>
  <si>
    <t>Grant G&amp;A</t>
  </si>
  <si>
    <t>Phone Fax</t>
  </si>
  <si>
    <t>Admin Services</t>
  </si>
  <si>
    <t>Staff travel</t>
  </si>
  <si>
    <t>COMMITTEE</t>
  </si>
  <si>
    <t>OC &amp; TPC Gifts</t>
  </si>
  <si>
    <t>OC Attire</t>
  </si>
  <si>
    <t>page and update automatically</t>
  </si>
  <si>
    <t>If  the Budget Worksheet or Budget Checklist were NOT used,</t>
  </si>
  <si>
    <t xml:space="preserve"> then please fill the gray areas on the EXPENSE  pages that are not already populated</t>
  </si>
  <si>
    <t>from the SUMMARY page</t>
  </si>
  <si>
    <t>Social Functions expense is linked to the WORKSHEET</t>
  </si>
  <si>
    <t>If you choose NOT to use the WORKSHEET,</t>
  </si>
  <si>
    <t>please add formulas to the SOCIAL FUNCTIONS PAGE</t>
  </si>
  <si>
    <t xml:space="preserve"> (# EVENTS) X ( # Guests ) X ($Avg Cost per person)</t>
  </si>
  <si>
    <t>CLICK HERE for INSTRUCTIONS for EXPENSE Pages- Drop Down Wiindow</t>
  </si>
  <si>
    <t>Also Note ethat the SOCIAL FUNCTIONS section does NOT calculate</t>
  </si>
  <si>
    <t>Expense $$$ should automatically link (roll up) to the SUMMARY page</t>
  </si>
  <si>
    <t>If you used the Budget Checklist, and/or the Budget Worksheet to enter data,</t>
  </si>
  <si>
    <t xml:space="preserve"> the next five tabs should be populated automatically.</t>
  </si>
  <si>
    <t>then please begin by filling in the gray areas on the SUMMARY sheet tab first.</t>
  </si>
  <si>
    <t>At the bottom of the SUMMARY page please include the Sponsorship information.</t>
  </si>
  <si>
    <t xml:space="preserve">This will populate automatically if the Budget Checklist Tab was used. </t>
  </si>
  <si>
    <t xml:space="preserve">If not, this area needs to be updated. </t>
  </si>
  <si>
    <t xml:space="preserve">Two drop down lines (lines 62 &amp; 63) provide a generic list of </t>
  </si>
  <si>
    <t xml:space="preserve">IEEE standard Societies &amp; Councils. </t>
  </si>
  <si>
    <t xml:space="preserve">Below that you can add other Sponsors including outside Sponsors. </t>
  </si>
  <si>
    <t xml:space="preserve"> Please indicate the % share of financial responsability.</t>
  </si>
  <si>
    <t>If you add additional rows to the Budget Worksheet,</t>
  </si>
  <si>
    <t xml:space="preserve"> the information may not carry to the Revenue or Expense pages that follow. </t>
  </si>
  <si>
    <t>Please check subtotals to make sure they are calculating correctly.</t>
  </si>
  <si>
    <t xml:space="preserve">please fill out the name of the Financial Institution, </t>
  </si>
  <si>
    <t>the Auditor's information, and your name.</t>
  </si>
  <si>
    <t>This will be automatically populated if the Budget Checklist TAB was used.</t>
  </si>
  <si>
    <t xml:space="preserve">Also at the bottom of the SUMMARY PAGE, </t>
  </si>
  <si>
    <t>CLICK HERE for INSTRUCTIONS for SUMMARY page - Drop Down Window</t>
  </si>
  <si>
    <t>At the top of each spreadsheet Tab is a separate instruction box (drop down)</t>
  </si>
  <si>
    <t>YES</t>
  </si>
  <si>
    <t>This is also an opportunity to highlight preferred vendors or inform IEEE of vendors who supply less than adequate service.</t>
  </si>
  <si>
    <t>CONFERENCE CONTRACT LISTING</t>
  </si>
  <si>
    <t>Internal General</t>
  </si>
  <si>
    <t>External General</t>
  </si>
  <si>
    <t xml:space="preserve">   Total</t>
  </si>
  <si>
    <t>Registration Expense</t>
  </si>
  <si>
    <t>PROMOTION</t>
  </si>
  <si>
    <t>Announcement</t>
  </si>
  <si>
    <t>First Call For Papers</t>
  </si>
  <si>
    <t>Call For Papers</t>
  </si>
  <si>
    <t>Advance Program</t>
  </si>
  <si>
    <t>Final Program</t>
  </si>
  <si>
    <r>
      <t>Policy 10.1.6 Conference Budgets:</t>
    </r>
    <r>
      <rPr>
        <sz val="8"/>
        <rFont val="Helv"/>
      </rPr>
      <t xml:space="preserve"> "All conference budgets submitted for approval should be set to generate a minimum surplus of 20% over projected </t>
    </r>
    <r>
      <rPr>
        <u/>
        <sz val="8"/>
        <rFont val="Helv"/>
      </rPr>
      <t>expenses</t>
    </r>
    <r>
      <rPr>
        <sz val="8"/>
        <rFont val="Helv"/>
      </rPr>
      <t>"</t>
    </r>
  </si>
  <si>
    <t>please enter date</t>
  </si>
  <si>
    <t>USD Translated Equivalent Total Surplus:</t>
  </si>
  <si>
    <t>Please Enter Currency (USD or other: please specify)</t>
  </si>
  <si>
    <t>Exchange Rate (Please enter exchange rate from local to USD)</t>
  </si>
  <si>
    <t>USD</t>
  </si>
  <si>
    <t>Currency Used:</t>
  </si>
  <si>
    <t>Currency Rate:</t>
  </si>
  <si>
    <t>Advertisements</t>
  </si>
  <si>
    <t>CONFERENCE PUBLICATIONS</t>
  </si>
  <si>
    <t>Tech Digest</t>
  </si>
  <si>
    <t>Proceedings</t>
  </si>
  <si>
    <t xml:space="preserve">    Total</t>
  </si>
  <si>
    <t>CONFERENCE FINANCIAL INSTITUTION &amp; AUDIT SUMMARY</t>
  </si>
  <si>
    <t xml:space="preserve">    </t>
  </si>
  <si>
    <t xml:space="preserve">      NOTE: BE SURE TO COMPLETE AND RETURN ALL FINANCIAL FORMS TOGETHER   ("PART I: REVENUE," "PART II: EXPENSE," "SOCIAL FUNCTIONS" AND "SUMMARY  REPORT").</t>
  </si>
  <si>
    <t>FINAL/ ACTUAL</t>
  </si>
  <si>
    <r>
      <t>4.</t>
    </r>
    <r>
      <rPr>
        <sz val="8"/>
        <rFont val="Helv"/>
      </rPr>
      <t xml:space="preserve"> Indicate type of report by checking one box:</t>
    </r>
  </si>
  <si>
    <r>
      <t>5.</t>
    </r>
    <r>
      <rPr>
        <sz val="8"/>
        <rFont val="Helv"/>
      </rPr>
      <t xml:space="preserve"> All revenue and expense figures below must be in U.S. Dollars.  For Conferences held outside </t>
    </r>
  </si>
  <si>
    <r>
      <t>6.</t>
    </r>
    <r>
      <rPr>
        <sz val="8"/>
        <rFont val="Helv"/>
      </rPr>
      <t xml:space="preserve"> Registration Fees     </t>
    </r>
  </si>
  <si>
    <t>SURPLUS PERCENTAGES</t>
  </si>
  <si>
    <t xml:space="preserve"> FINAL REPORT/ ACTUAL</t>
  </si>
  <si>
    <t>EXPENSE</t>
  </si>
  <si>
    <t>REVENUE</t>
  </si>
  <si>
    <t>(1) No. Receptions</t>
  </si>
  <si>
    <t>FINAL / ACTUAL</t>
  </si>
  <si>
    <t>A + B = C</t>
  </si>
  <si>
    <t>D</t>
  </si>
  <si>
    <t>C - D</t>
  </si>
  <si>
    <t>This line will automatically total the Ending Balance and Outstanding Deposits</t>
  </si>
  <si>
    <t>Are 1099s/1042s forms required?</t>
  </si>
  <si>
    <t>Ending Balance on Bank Statement</t>
  </si>
  <si>
    <t xml:space="preserve">     # Total Accepted</t>
  </si>
  <si>
    <t>Secretary Hours</t>
  </si>
  <si>
    <t>Hours</t>
  </si>
  <si>
    <t>Per Hour</t>
  </si>
  <si>
    <t>Student Volunteers</t>
  </si>
  <si>
    <t>Committee Social Event</t>
  </si>
  <si>
    <t>Badges/tickets/evaluations</t>
  </si>
  <si>
    <t xml:space="preserve"> Music licensing fees</t>
  </si>
  <si>
    <t xml:space="preserve">The Ending Balance of the month in which the statement is being reconciled.  </t>
  </si>
  <si>
    <t>Balance Subtotal</t>
  </si>
  <si>
    <t>Reconciled Statement Balance</t>
  </si>
  <si>
    <t>Balance in Check Register</t>
  </si>
  <si>
    <t>Add deposits made and entered in the check register but not appearing on the bank statement.  Input the dates in Column F and amounts in Column G.  Insert lines (above Balance Subtotal line). Total amount will auto-populate Column D.</t>
  </si>
  <si>
    <t>Difference (should equal zero)</t>
  </si>
  <si>
    <t>The difference between your Reconciled Statement Balance and Check Register Balance should always be zero.  This line is an aid to help you quickly identify any discrepency and locate the error in reconciliation.</t>
  </si>
  <si>
    <t>Subtract checks written but not yet cleared by the bank and listed on the statement.  Input outstanding checks numbers in Column I and check amounts in Column K. Total amount will auto-populate Column D.</t>
  </si>
  <si>
    <t>Chair Signoff and Confirmation</t>
  </si>
  <si>
    <t>Bank Reconciliation for Conference Account  -  Instructions</t>
  </si>
  <si>
    <t>MISCELLANEOUS</t>
  </si>
  <si>
    <t>LOCAL ARRANGEMENTS</t>
  </si>
  <si>
    <t>EXHIBIT/ VENDOR</t>
  </si>
  <si>
    <t>REGISTRATION EXPENSE</t>
  </si>
  <si>
    <t>MANAGEMENT/ SERVICES</t>
  </si>
  <si>
    <t>Type of Service</t>
  </si>
  <si>
    <t>Vendor  Name</t>
  </si>
  <si>
    <t>Amount of Contract</t>
  </si>
  <si>
    <t>Audio Visual</t>
  </si>
  <si>
    <t>Conference Centers</t>
  </si>
  <si>
    <t>Convention Centers</t>
  </si>
  <si>
    <t>Exhibition Decorator</t>
  </si>
  <si>
    <t>Hotel</t>
  </si>
  <si>
    <t>Meeting Mgmt Comp</t>
  </si>
  <si>
    <t>Miscellaneous Venues</t>
  </si>
  <si>
    <t>Printers( proceedings, CD, programs, etc)</t>
  </si>
  <si>
    <t>This information is linked to all the other spreadsheets in the Reporting Tool Workbook</t>
  </si>
  <si>
    <t>Please begin Conference budgeting process using the Budget Worksheet (First Tab)</t>
  </si>
  <si>
    <t>PROJECT CODE</t>
  </si>
  <si>
    <t>CONFERENCE ACRONYM</t>
  </si>
  <si>
    <t>CONFERENCE DATES</t>
  </si>
  <si>
    <t>CONFERENCE LOCATION</t>
  </si>
  <si>
    <t>CONFERENCE TITLE</t>
  </si>
  <si>
    <t xml:space="preserve">      To:</t>
  </si>
  <si>
    <t>SPONSOR/COSPONSORS</t>
  </si>
  <si>
    <t>Regions</t>
  </si>
  <si>
    <t>Table located on the Conference Summary Rpt TAB (line 31).</t>
  </si>
  <si>
    <t>If you choose not to use the WORKSHEET (Tab1),</t>
  </si>
  <si>
    <t xml:space="preserve"> (and plug numbers directly into the SOCIAL FUNCTIONS page,</t>
  </si>
  <si>
    <t xml:space="preserve">INSTRUCTIONS </t>
  </si>
  <si>
    <t>Instructions:</t>
  </si>
  <si>
    <t>It should automatically populate if you used those spreadsheet tabs.</t>
  </si>
  <si>
    <t>This Summary is used to update the IEEE Database</t>
  </si>
  <si>
    <t xml:space="preserve"> (along with the 4 TABS that follow it).</t>
  </si>
  <si>
    <t>This SUMMARY TAB is linked to the 'Budget Worksheet' &amp; 'Budget Checklist' pages .</t>
  </si>
  <si>
    <t>If you choose NOT to utilize the Budget Worksheet or Checklist -</t>
  </si>
  <si>
    <t>PLEASE READ INSTRUCTION PAGE  if this is not clear.</t>
  </si>
  <si>
    <t xml:space="preserve"> If numbers are typed over the Membership Registration information on this page, </t>
  </si>
  <si>
    <t xml:space="preserve">they may not automatically multiply across </t>
  </si>
  <si>
    <t>PLEASE FILL OUT GREY SHADED AREAS IF NOT USING THE BUDGET WORKSHEET - INSTRUCTIONS BELOW</t>
  </si>
  <si>
    <t>Note that SOCIAL FUNCTIONS tab rolls up to the EXPENSE CON'T tab (top of page)</t>
  </si>
  <si>
    <t>This line will automatically total the subtotal and the outstanding checks to come to the balance in the account.</t>
  </si>
  <si>
    <t>Check Register Balance</t>
  </si>
  <si>
    <t>Fill in the balance from the check register</t>
  </si>
  <si>
    <t>Bank Reconciliation for Conference Account</t>
  </si>
  <si>
    <t>Outstanding Checks</t>
  </si>
  <si>
    <t>ACCOUNT NUMBER:</t>
  </si>
  <si>
    <t>MONTH OF Statement:</t>
  </si>
  <si>
    <t>Check number</t>
  </si>
  <si>
    <t>Amount</t>
  </si>
  <si>
    <t>Ending Balance on Monthly Statement</t>
  </si>
  <si>
    <t xml:space="preserve">Subtract Total Outstanding Checks </t>
  </si>
  <si>
    <t>Difference</t>
  </si>
  <si>
    <t>Total amt</t>
  </si>
  <si>
    <t>Conference Treasurer</t>
  </si>
  <si>
    <t>Date</t>
  </si>
  <si>
    <t>Conference Chair</t>
  </si>
  <si>
    <t>Reviewed by Conference Services:</t>
  </si>
  <si>
    <t>Value Added Tax (VAT) Owed</t>
  </si>
  <si>
    <t>CONFERENCE TITLE:</t>
  </si>
  <si>
    <t>INSTRUCTIONS:</t>
  </si>
  <si>
    <t>Contract exposure is the amount of  conference monies (registration fees, exhibitor fees, patron fees,etc). to be collected by vendors. (This usually applies to management  and registration companies). Contract exposure greater than $25,000 must be executed by IEEE.</t>
  </si>
  <si>
    <t>Lists Vendors you feel have done a more than adequate job servicing your conference.</t>
  </si>
  <si>
    <t>Total Receptions:</t>
  </si>
  <si>
    <t>Total Breakfasts:</t>
  </si>
  <si>
    <t>Total Luncheons:</t>
  </si>
  <si>
    <t>Total Dinners:</t>
  </si>
  <si>
    <t>Total Breaks:</t>
  </si>
  <si>
    <t>Break</t>
  </si>
  <si>
    <t>Luncheon</t>
  </si>
  <si>
    <t>Avg. No. people</t>
  </si>
  <si>
    <t>Avg. $/person</t>
  </si>
  <si>
    <t>HOTEL 1</t>
  </si>
  <si>
    <t>HOTEL 2</t>
  </si>
  <si>
    <t>HOTEL 3</t>
  </si>
  <si>
    <t>HOTEL 4</t>
  </si>
  <si>
    <t>Day 1</t>
  </si>
  <si>
    <t>Day 2</t>
  </si>
  <si>
    <t>Day 3</t>
  </si>
  <si>
    <t>Day 4</t>
  </si>
  <si>
    <t>Day 5</t>
  </si>
  <si>
    <t>Day 6</t>
  </si>
  <si>
    <t>Day 7</t>
  </si>
  <si>
    <t>BUDGET VARIANCE ANALYSIS</t>
  </si>
  <si>
    <t xml:space="preserve"> Location</t>
  </si>
  <si>
    <t>Conference Title:</t>
  </si>
  <si>
    <t xml:space="preserve">CONFERENCE BUDGET WORKSHEET </t>
  </si>
  <si>
    <t>Conference Dates:</t>
  </si>
  <si>
    <t>S U R P L U S</t>
  </si>
  <si>
    <t>T O T A L   O U T L A Y S</t>
  </si>
  <si>
    <t xml:space="preserve"># </t>
  </si>
  <si>
    <t>Registration-Member</t>
  </si>
  <si>
    <t>Advance- Full</t>
  </si>
  <si>
    <t>Advance- Limited</t>
  </si>
  <si>
    <t>Advance- 1 Day</t>
  </si>
  <si>
    <t>Advance- Other</t>
  </si>
  <si>
    <t>Regular- Other</t>
  </si>
  <si>
    <t>Registration- Nonmember</t>
  </si>
  <si>
    <t>Registration- Life Member</t>
  </si>
  <si>
    <t>Special Registration</t>
  </si>
  <si>
    <t>Exhibits Only</t>
  </si>
  <si>
    <t>Spouse/Guest</t>
  </si>
  <si>
    <t xml:space="preserve">Other  </t>
  </si>
  <si>
    <t>Advance- Single</t>
  </si>
  <si>
    <t>Advance- Multi</t>
  </si>
  <si>
    <t>Regular- Single</t>
  </si>
  <si>
    <t>Regular- Multi</t>
  </si>
  <si>
    <t>Paper, Members</t>
  </si>
  <si>
    <t>Paper, Non Members</t>
  </si>
  <si>
    <t>From IEEE Book Broker</t>
  </si>
  <si>
    <t>Page Charges</t>
  </si>
  <si>
    <t>CD Rom, Members</t>
  </si>
  <si>
    <t>CD Rom, Non Members</t>
  </si>
  <si>
    <t>Patron Support</t>
  </si>
  <si>
    <t>Food and Beverage Function</t>
  </si>
  <si>
    <t>Bank Interest</t>
  </si>
  <si>
    <t>IEEE Society Advance Loans</t>
  </si>
  <si>
    <t>IEEE Section Advance Loans</t>
  </si>
  <si>
    <t>Other(Specify)</t>
  </si>
  <si>
    <t>Management/Services</t>
  </si>
  <si>
    <t>Promotion</t>
  </si>
  <si>
    <t>Exhibit/Vendor</t>
  </si>
  <si>
    <t xml:space="preserve">Paper </t>
  </si>
  <si>
    <t>CD Rom</t>
  </si>
  <si>
    <t>Shipping</t>
  </si>
  <si>
    <t>Food and Beverage</t>
  </si>
  <si>
    <t>Reception</t>
  </si>
  <si>
    <t>Breakfast</t>
  </si>
  <si>
    <t>Luncheons</t>
  </si>
  <si>
    <t>Dinner</t>
  </si>
  <si>
    <t>Breaks</t>
  </si>
  <si>
    <t>Other F &amp; B activities</t>
  </si>
  <si>
    <t>Program</t>
  </si>
  <si>
    <t>Other Program Production</t>
  </si>
  <si>
    <t>Conference Administration</t>
  </si>
  <si>
    <t>Insurance &amp; Bonding</t>
  </si>
  <si>
    <t>Committee</t>
  </si>
  <si>
    <t>IEEE Society Advance Loan Repayments</t>
  </si>
  <si>
    <t>IEEE Section Advance Loan Repayments</t>
  </si>
  <si>
    <t>Account Name</t>
  </si>
  <si>
    <t>The name on the account</t>
  </si>
  <si>
    <t>Account Number</t>
  </si>
  <si>
    <t>Month of Statement</t>
  </si>
  <si>
    <t>Outstanding Deposits</t>
  </si>
  <si>
    <t xml:space="preserve">    Name</t>
  </si>
  <si>
    <t xml:space="preserve">    Tel. No.       </t>
  </si>
  <si>
    <t xml:space="preserve">   Address</t>
  </si>
  <si>
    <t>SUBMITTED BY:</t>
  </si>
  <si>
    <t xml:space="preserve">   Conference Position</t>
  </si>
  <si>
    <t>CONF. SIGNATURE</t>
  </si>
  <si>
    <t>SOCIETY SIGNATURE</t>
  </si>
  <si>
    <t xml:space="preserve">    Date:</t>
  </si>
  <si>
    <t>RETURN TO: IEEE CONFERENCE SERVICES</t>
  </si>
  <si>
    <t>445 HOES LANE, P.O. BOX 1331, PISCATAWAY, N.J. 08855-1331, USA</t>
  </si>
  <si>
    <t>Keep a copy for your records</t>
  </si>
  <si>
    <t>IEEE CONFERENCE DETAILED FINANCIAL REPORT - PART I: REVENUE</t>
  </si>
  <si>
    <t>IEEE SPONSORED or CO-SPONSERED CONFERENCES</t>
  </si>
  <si>
    <t>This form should be completed only for IEEE sponsored or cosponsored Conferences. The care</t>
  </si>
  <si>
    <t xml:space="preserve">      NOTE:</t>
  </si>
  <si>
    <t xml:space="preserve">All revenue items may be expressed in either U.S. Dollars or in local currency. </t>
  </si>
  <si>
    <t>BUDGET</t>
  </si>
  <si>
    <t xml:space="preserve">   No. Breakfasts</t>
  </si>
  <si>
    <t>CLICK HERE for INSTRUCTIONS for EXPENSE Pages- Drop Down Window</t>
  </si>
  <si>
    <t>At Conf-Life Member</t>
  </si>
  <si>
    <t>INTERIM</t>
  </si>
  <si>
    <t>FINAL</t>
  </si>
  <si>
    <t>REGISTRATION FEES</t>
  </si>
  <si>
    <t>Quantity</t>
  </si>
  <si>
    <t xml:space="preserve">  X   FEE</t>
  </si>
  <si>
    <t xml:space="preserve"> =</t>
  </si>
  <si>
    <t xml:space="preserve">   Budget</t>
  </si>
  <si>
    <t xml:space="preserve">  X    FEE</t>
  </si>
  <si>
    <t xml:space="preserve">Interim </t>
  </si>
  <si>
    <t>Final</t>
  </si>
  <si>
    <t>Report</t>
  </si>
  <si>
    <t>In Advance- Members</t>
  </si>
  <si>
    <t>In Advance-Nonmem.</t>
  </si>
  <si>
    <t>In Advance-Red. Rate</t>
  </si>
  <si>
    <t>At Conference-Member</t>
  </si>
  <si>
    <t>At Conf-Nonmember</t>
  </si>
  <si>
    <t>At Conf-Red. Rate</t>
  </si>
  <si>
    <t>Tutorial Fees</t>
  </si>
  <si>
    <t>Miniconferences/Symposiums</t>
  </si>
  <si>
    <t>Other</t>
  </si>
  <si>
    <t xml:space="preserve">     Total</t>
  </si>
  <si>
    <t>CONF. PUBLICATIONS SALES</t>
  </si>
  <si>
    <t>To IEEE HQ.</t>
  </si>
  <si>
    <t>To Members</t>
  </si>
  <si>
    <t>To Nonmembers</t>
  </si>
  <si>
    <t>Videotapes &amp; CD-ROM MEMBER</t>
  </si>
  <si>
    <t>Videotapes &amp; CD-ROM NON MEMBER</t>
  </si>
  <si>
    <t>Other Publicat. Sales(page chgs)</t>
  </si>
  <si>
    <t>EXHIBITS</t>
  </si>
  <si>
    <t>Exhibits</t>
  </si>
  <si>
    <t>Total</t>
  </si>
  <si>
    <t>SOCIAL EVENT</t>
  </si>
  <si>
    <t>(Itemize by event on separate sheets.)</t>
  </si>
  <si>
    <t>ALL OTHER</t>
  </si>
  <si>
    <t>(LIST HERE OR ATTACH DETAILS.)</t>
  </si>
  <si>
    <t>Interest</t>
  </si>
  <si>
    <t>Corporate Support</t>
  </si>
  <si>
    <t>Other (specify)</t>
  </si>
  <si>
    <t xml:space="preserve"> NOTE: BE SURE TO COMPLETE AND RETURN ALL FINANCIAL FORMS TOGETHER </t>
  </si>
  <si>
    <t>The month the statement period covers</t>
  </si>
  <si>
    <t>I certify that I have reviewed and evidenced that conference bank reconciliations have been accurately prepared:</t>
  </si>
  <si>
    <t>This page should automatically link (roll up) to the SUMMARY page.</t>
  </si>
  <si>
    <t xml:space="preserve">»  IEEE Product Safety Engineering Society   </t>
  </si>
  <si>
    <t xml:space="preserve">»  IEEE Professional Communication Society   </t>
  </si>
  <si>
    <t xml:space="preserve">»  IEEE Reliability Society   </t>
  </si>
  <si>
    <t xml:space="preserve">»  IEEE Robotics &amp; Automation Society   </t>
  </si>
  <si>
    <t xml:space="preserve">»  IEEE Signal Processing Society   </t>
  </si>
  <si>
    <t xml:space="preserve">»  IEEE Society on Social Implications of Technology   </t>
  </si>
  <si>
    <t xml:space="preserve">»  IEEE Solid-State Circuits Society   </t>
  </si>
  <si>
    <t xml:space="preserve">»  IEEE Systems, Man, and Cybernetics Society   </t>
  </si>
  <si>
    <t xml:space="preserve">»  IEEE Ultrasonics, Ferroelectrics, and Frequency Control Society   </t>
  </si>
  <si>
    <t>Conference Local Arrangements</t>
  </si>
  <si>
    <t>00/00/00</t>
  </si>
  <si>
    <t>TOTAL DAYS</t>
  </si>
  <si>
    <t>DAYS</t>
  </si>
  <si>
    <t>DATES</t>
  </si>
  <si>
    <t>CONFERENCE DATES:</t>
  </si>
  <si>
    <t>to</t>
  </si>
  <si>
    <t>Final conversion rate (if any)</t>
  </si>
  <si>
    <t>BANK NAME</t>
  </si>
  <si>
    <t>Yes</t>
  </si>
  <si>
    <t>No</t>
  </si>
  <si>
    <t>Audit Performed by:</t>
  </si>
  <si>
    <t>IEEE</t>
  </si>
  <si>
    <t>Conference Title</t>
  </si>
  <si>
    <t xml:space="preserve">Total Issued: </t>
  </si>
  <si>
    <r>
      <t>US Dollars Total Repay:</t>
    </r>
    <r>
      <rPr>
        <b/>
        <u/>
        <sz val="12"/>
        <rFont val="Arial"/>
        <family val="2"/>
      </rPr>
      <t/>
    </r>
  </si>
  <si>
    <t xml:space="preserve">Other </t>
  </si>
  <si>
    <t xml:space="preserve">taken in filling out this report will lead to a more accurate projection of your Conference's net surplus or loss. </t>
  </si>
  <si>
    <t xml:space="preserve"> INTERIM REPORT           </t>
  </si>
  <si>
    <t xml:space="preserve"> IEEE</t>
  </si>
  <si>
    <t xml:space="preserve">                        Surplus (Loss) $</t>
  </si>
  <si>
    <t xml:space="preserve">                  Surplus (Loss) $</t>
  </si>
  <si>
    <t>Committee Dinner</t>
  </si>
  <si>
    <t>VII</t>
  </si>
  <si>
    <t>Certification  of  Accuracy</t>
  </si>
  <si>
    <t>This certification to the following IEEE Conference financial information:</t>
  </si>
  <si>
    <t>Certification of Accuracy</t>
  </si>
  <si>
    <t>Both Conference Treasurer and Conference Chair (or alternate) are required to sign the Certification of Accuracy regarding the financial information presented to close the conference. Email submission of the Certification as part of the Financial Reporting Tool is acceptable provided that one of the signatories send the Certification/Reporting Tool and the other appear in the distribution list (To: or cc).</t>
  </si>
  <si>
    <t>`</t>
  </si>
  <si>
    <t xml:space="preserve">Both the Conference Treasurer and Conference Chair (or alternate) are required to sign the Certification of Accuracy regarding the financial information presented to close the conference. A tab is provided on the Financial Tool after the Budget Checklist, and before the Conference Close Check-List.  Email submission of the Certification as part of the Financial Reporting Tool is acceptable provided that one of the signatories send the Certification/Reporting Tool and the other appear in the distribution list (To: or cc). </t>
  </si>
  <si>
    <t>Vendor Program</t>
  </si>
  <si>
    <t>On-Site Costs</t>
  </si>
  <si>
    <t>Local Arrangements</t>
  </si>
  <si>
    <t>Audio-Visual</t>
  </si>
  <si>
    <t>Ops. Room Equipment</t>
  </si>
  <si>
    <t>Signage</t>
  </si>
  <si>
    <t>On-site Temps</t>
  </si>
  <si>
    <t>Security</t>
  </si>
  <si>
    <t>Convention Center</t>
  </si>
  <si>
    <t>Hotel Meeting Rooms</t>
  </si>
  <si>
    <t>Hotel Penalties</t>
  </si>
  <si>
    <t>Tours</t>
  </si>
  <si>
    <t>Transportation</t>
  </si>
  <si>
    <t>Hotel Gratuities</t>
  </si>
  <si>
    <t>IEEE CONFERENCE DETAILED FINANCIAL REPORT - PART II: EXPENSE con't</t>
  </si>
  <si>
    <t>SOCIAL FUNCTIONS</t>
  </si>
  <si>
    <t>ADMINISTRATION</t>
  </si>
  <si>
    <t>Credit Card Fees</t>
  </si>
  <si>
    <t>Bank Fees</t>
  </si>
  <si>
    <t>SOCIETY ADMIN FEE</t>
  </si>
  <si>
    <t>Society Admin Fee</t>
  </si>
  <si>
    <t>AUDIT FEE</t>
  </si>
  <si>
    <t>Audit Fee</t>
  </si>
  <si>
    <r>
      <t xml:space="preserve">Workbook Tabs Financial Summary, Revenue and Expense - multiple </t>
    </r>
    <r>
      <rPr>
        <b/>
        <sz val="10"/>
        <rFont val="Arial"/>
        <family val="2"/>
      </rPr>
      <t>(</t>
    </r>
    <r>
      <rPr>
        <b/>
        <sz val="10"/>
        <color indexed="18"/>
        <rFont val="Arial"/>
        <family val="2"/>
      </rPr>
      <t>Required for IEEE Budget Approval</t>
    </r>
    <r>
      <rPr>
        <b/>
        <sz val="10"/>
        <rFont val="Arial"/>
        <family val="2"/>
      </rPr>
      <t>)</t>
    </r>
  </si>
  <si>
    <t>Blue Boxes should be checked to ensure all items are complete.</t>
  </si>
  <si>
    <t>Lists names of Conference attendees. Please provide an Electronic Copy of this list in an excel or csv file.</t>
  </si>
  <si>
    <t>You may also list any vendors who you would NOT recommend again due to inadequate service.</t>
  </si>
  <si>
    <t>BANK RECONCILIATION</t>
  </si>
  <si>
    <t>Contract Listing</t>
  </si>
  <si>
    <t>Summary Final Report</t>
  </si>
  <si>
    <t xml:space="preserve">Financial Reporting Workbook to IEEE Conference Services </t>
  </si>
  <si>
    <t>Organization</t>
  </si>
  <si>
    <t>Please list:</t>
  </si>
  <si>
    <t>Total # Papers Presented</t>
  </si>
  <si>
    <t/>
  </si>
  <si>
    <t>IEEE#</t>
  </si>
  <si>
    <t>Last Name</t>
  </si>
  <si>
    <t>First Name</t>
  </si>
  <si>
    <t>Company</t>
  </si>
  <si>
    <t>Address 1</t>
  </si>
  <si>
    <t>Address 2</t>
  </si>
  <si>
    <t>City</t>
  </si>
  <si>
    <t>Country</t>
  </si>
  <si>
    <t>Email</t>
  </si>
  <si>
    <t>the U.S.A., indicate the local currency (e.g., Swiss Francs), the conversion units/Dollar and date.</t>
  </si>
  <si>
    <t xml:space="preserve">        Local Currency:</t>
  </si>
  <si>
    <t xml:space="preserve">      Conversion Rate:</t>
  </si>
  <si>
    <t xml:space="preserve">  REVENUE</t>
  </si>
  <si>
    <t xml:space="preserve">  BUDGET</t>
  </si>
  <si>
    <t xml:space="preserve"> Please choose the review method used for this conference:</t>
  </si>
  <si>
    <t xml:space="preserve">        REVENUE / EXPENSE/ SURPLUS ANALYSIS</t>
  </si>
  <si>
    <t>Totals pulling from BudgetWorksheet</t>
  </si>
  <si>
    <t>Sunday</t>
  </si>
  <si>
    <t>Monday</t>
  </si>
  <si>
    <t>Tuesday</t>
  </si>
  <si>
    <t>Wednesday</t>
  </si>
  <si>
    <t>Thursday</t>
  </si>
  <si>
    <t>Friday</t>
  </si>
  <si>
    <t>Saturday</t>
  </si>
  <si>
    <t>Column1</t>
  </si>
  <si>
    <t>Day:</t>
  </si>
  <si>
    <t>Num:</t>
  </si>
  <si>
    <t>In the HOTEL ROOMS  section of the Summary Report  there is a drop down box for the days of the week for both 'blocked' rooms and actual rooms utilized. Please fill in the days of the week with corresponding number of rooms below the day indicated.</t>
  </si>
  <si>
    <t>IEEE SPONSORED or CO-SPONSERED CONFERENCES EXPENSE PART III  (Con't)</t>
  </si>
  <si>
    <t>IEEE CONFERENCE DETAILED FINANCIAL REPORT - PART I: EXPENSE</t>
  </si>
  <si>
    <t>Conference Acronym:</t>
  </si>
  <si>
    <t xml:space="preserve">        1b. Conference Acronym:</t>
  </si>
  <si>
    <t xml:space="preserve">         Conference Acronym:</t>
  </si>
  <si>
    <t>JANUARY</t>
  </si>
  <si>
    <t>FEBRUARY</t>
  </si>
  <si>
    <t>MARCH</t>
  </si>
  <si>
    <t>APRIL</t>
  </si>
  <si>
    <t>MAY</t>
  </si>
  <si>
    <t>JUNE</t>
  </si>
  <si>
    <t>JULY</t>
  </si>
  <si>
    <t>AUGUST</t>
  </si>
  <si>
    <t>SEPTEMBER</t>
  </si>
  <si>
    <t>OCTOBER</t>
  </si>
  <si>
    <t>NOVEMBER</t>
  </si>
  <si>
    <t>DECEMBER</t>
  </si>
  <si>
    <t>CONFERENCE ACRONYM:</t>
  </si>
  <si>
    <t xml:space="preserve">            CONFERENCE ACRONYM:</t>
  </si>
  <si>
    <t xml:space="preserve">      ACRONYM:</t>
  </si>
  <si>
    <t xml:space="preserve">               ACRONYM:</t>
  </si>
  <si>
    <t xml:space="preserve">   From:</t>
  </si>
  <si>
    <t xml:space="preserve">   To:</t>
  </si>
  <si>
    <t>CONFERENCE LOCATION::</t>
  </si>
  <si>
    <t>Tutorial Notes  (sales)</t>
  </si>
  <si>
    <t>Advertising</t>
  </si>
  <si>
    <t>Space rental</t>
  </si>
  <si>
    <t>Mgmt Fee</t>
  </si>
  <si>
    <t>Transport</t>
  </si>
  <si>
    <t>Dryage</t>
  </si>
  <si>
    <t>Carpet</t>
  </si>
  <si>
    <t>Attendee Listing (electronic format/ excel)</t>
  </si>
  <si>
    <t>Expense</t>
  </si>
  <si>
    <t>Revenue</t>
  </si>
  <si>
    <r>
      <t xml:space="preserve">Tutorial Expenses   </t>
    </r>
    <r>
      <rPr>
        <b/>
        <sz val="10"/>
        <color indexed="17"/>
        <rFont val="MS Sans Serif"/>
        <family val="2"/>
      </rPr>
      <t xml:space="preserve"> Num of Tutorials =</t>
    </r>
  </si>
  <si>
    <r>
      <t xml:space="preserve">Tutorial Expenses </t>
    </r>
    <r>
      <rPr>
        <b/>
        <sz val="10"/>
        <color indexed="17"/>
        <rFont val="MS Sans Serif"/>
        <family val="2"/>
      </rPr>
      <t xml:space="preserve"> </t>
    </r>
    <r>
      <rPr>
        <b/>
        <sz val="8.5"/>
        <color indexed="17"/>
        <rFont val="MS Sans Serif"/>
        <family val="2"/>
      </rPr>
      <t>Num of Tutorials</t>
    </r>
    <r>
      <rPr>
        <b/>
        <sz val="10"/>
        <color indexed="17"/>
        <rFont val="MS Sans Serif"/>
        <family val="2"/>
      </rPr>
      <t xml:space="preserve"> =</t>
    </r>
  </si>
  <si>
    <r>
      <t xml:space="preserve">Tutorial Expenses   </t>
    </r>
    <r>
      <rPr>
        <b/>
        <sz val="10"/>
        <color indexed="17"/>
        <rFont val="MS Sans Serif"/>
        <family val="2"/>
      </rPr>
      <t xml:space="preserve"> </t>
    </r>
    <r>
      <rPr>
        <b/>
        <sz val="8.5"/>
        <color indexed="17"/>
        <rFont val="MS Sans Serif"/>
        <family val="2"/>
      </rPr>
      <t>Num of Tutorials =</t>
    </r>
  </si>
  <si>
    <t>Vendor Name</t>
  </si>
  <si>
    <t>Vendor #</t>
  </si>
  <si>
    <t>Would you recommend?</t>
  </si>
  <si>
    <t>CONFERENCE VENDOR PREFERENCE LIST</t>
  </si>
  <si>
    <t xml:space="preserve">You can now submit your conference Vendor preference list to IEEE for inclusion in the IEEE Business Management System. </t>
  </si>
  <si>
    <t>Gray areas at the top of the REVENUE sheet should have been populated automatically, if steps ONE or TWO above were followed.</t>
  </si>
  <si>
    <t>Gray areas at the top of the REVENUE sheet should have been populated automatically,</t>
  </si>
  <si>
    <t xml:space="preserve">The REVENUE Tab should have automatically populated from </t>
  </si>
  <si>
    <t xml:space="preserve">the Budget Worksheet/ Budget Checklist TABS. </t>
  </si>
  <si>
    <t>needs to be added to this page so that it can roll up to the SUMMARY tab.</t>
  </si>
  <si>
    <t>Note that the Membership fee information is linked to the worksheet.</t>
  </si>
  <si>
    <t xml:space="preserve"> that it would be difficult to average the rate. </t>
  </si>
  <si>
    <t xml:space="preserve"> (For example, an Advanced Member might pay for just one day instead of two.) </t>
  </si>
  <si>
    <t>when planning a future budget.</t>
  </si>
  <si>
    <t xml:space="preserve"> if the BUDGET CHECKLIST or WORKBOOK, or SUMMARY page were used</t>
  </si>
  <si>
    <t xml:space="preserve">If the Budget Worksheet was not used, the Revenue information </t>
  </si>
  <si>
    <t xml:space="preserve">(total will continue to equal total on Worksheet). </t>
  </si>
  <si>
    <t xml:space="preserve">This is because there are so many possible membership fee rates per category, </t>
  </si>
  <si>
    <t xml:space="preserve"> Also, when this data is used in subsequent years,</t>
  </si>
  <si>
    <t xml:space="preserve"> it is important to use actual fee information instead of average fee data, </t>
  </si>
  <si>
    <t>EXAMPLE: ABC BANK</t>
  </si>
  <si>
    <t>EXAMPLE: 12 MAIN ST., ATLANTA, GA</t>
  </si>
  <si>
    <t>Example: 0-000-0000</t>
  </si>
  <si>
    <t>Example: AAA Audit</t>
  </si>
  <si>
    <t>Example: 12 Washington Blvd., Utah City, Alabama</t>
  </si>
  <si>
    <t>EXAMPLE: TEST TITLE</t>
  </si>
  <si>
    <t>Contingency (for Budget Only)</t>
  </si>
  <si>
    <r>
      <t>- REQUIRED at least 60 days prior to payment being made.</t>
    </r>
    <r>
      <rPr>
        <sz val="10"/>
        <rFont val="Arial"/>
        <family val="2"/>
      </rPr>
      <t xml:space="preserve">  
Example:  A Short Course Instructor is expected to be paid at the conference.  This form must be sent to IEEE 60 prior to the start of the conference to allow time for processing and instructions to be returned to the conference organizer.
</t>
    </r>
    <r>
      <rPr>
        <sz val="10"/>
        <color indexed="12"/>
        <rFont val="Arial"/>
        <family val="2"/>
      </rPr>
      <t>- List all non-US citizens/resident aliens who will receive monetary compensation.</t>
    </r>
    <r>
      <rPr>
        <sz val="10"/>
        <rFont val="Arial"/>
        <family val="2"/>
      </rPr>
      <t xml:space="preserve">  
Examples: awards, grants, honorariums, prizes, commission payments, hourly compensation payments and lump sum payments (do not include expensed reimbursements). 
</t>
    </r>
    <r>
      <rPr>
        <sz val="10"/>
        <color indexed="12"/>
        <rFont val="Arial"/>
        <family val="2"/>
      </rPr>
      <t xml:space="preserve">- If the conference HAS NOT made any payments to non-US citizens/resident aliens, please enter “NONE” on line 1 and return when submitting final financial reporting. </t>
    </r>
    <r>
      <rPr>
        <sz val="10"/>
        <rFont val="Arial"/>
        <family val="2"/>
      </rPr>
      <t xml:space="preserve">
-</t>
    </r>
    <r>
      <rPr>
        <sz val="10"/>
        <color indexed="12"/>
        <rFont val="Arial"/>
        <family val="2"/>
      </rPr>
      <t>Return this form to Conference Services by email or mail: Conference-Finance@ieee.org or IEEE Conference Services, 445 Hoes Ln, Piscataway, NJ   08854</t>
    </r>
  </si>
  <si>
    <r>
      <t xml:space="preserve">- </t>
    </r>
    <r>
      <rPr>
        <sz val="10"/>
        <color indexed="12"/>
        <rFont val="Arial"/>
        <family val="2"/>
      </rPr>
      <t>Conference Chairman and Treasurer are REQUIRED to certify by their signature below (or by email certification) that they have reviewed and evidenced that bank reconciliations have been accurately prepared.</t>
    </r>
    <r>
      <rPr>
        <sz val="10"/>
        <rFont val="Arial"/>
        <family val="2"/>
      </rPr>
      <t xml:space="preserve">
- Bank reconciliation should be completed monthly (create a new tab for each month) and available for audit when requested by IEEE Conferences Services.  The bank reconciliation can be done with the help of the terms and form listed below.  
- Monthly reconciliations should be submitted to IEEE Conference Services, (conference-finance@ieee.org) as part of the Final Financial Reporting that is required to close the conference.</t>
    </r>
  </si>
  <si>
    <t xml:space="preserve">Please fill out all applicable items.  To complete the Hotel Room Night information, ask the conference hotels to provide you with a final "Pick Up Report" detailing room night usage for each night of the conference including pre and post conference usage.  Additional lines can be added as needed. All information should be sent to IEEE Conference Services at: (conference-finance@ieee.org).                 </t>
  </si>
  <si>
    <t>Example in USD</t>
  </si>
  <si>
    <r>
      <t>Please be sure to include all items on the checklist Tab.  Check each item for completeness as missing information or incorrect calculations will hold up the closing process.  All information should be sent to IEEE Conference Services at: (</t>
    </r>
    <r>
      <rPr>
        <u/>
        <sz val="10"/>
        <color indexed="12"/>
        <rFont val="Arial"/>
        <family val="2"/>
      </rPr>
      <t>conference-finance@ieee.org</t>
    </r>
    <r>
      <rPr>
        <sz val="10"/>
        <rFont val="Arial"/>
        <family val="2"/>
      </rPr>
      <t xml:space="preserve">).           </t>
    </r>
  </si>
  <si>
    <t>IF YOU USE THIS PAGE INSTEAD OF THE BUDGET WORKSHEET:</t>
  </si>
  <si>
    <t>You will need to enter formulas into the MEMBERSHIP FEES section</t>
  </si>
  <si>
    <t>QUANTITY x FEE = TOTAL</t>
  </si>
  <si>
    <t>CLICK HERE for INSTRUCTIONS for REVENUE PAGE - DROP DOWN WINDOW</t>
  </si>
  <si>
    <r>
      <t xml:space="preserve">EXPENSE' ROLL UP   </t>
    </r>
    <r>
      <rPr>
        <b/>
        <sz val="10"/>
        <rFont val="Arial"/>
        <family val="2"/>
      </rPr>
      <t xml:space="preserve">(Three Tabs)  </t>
    </r>
    <r>
      <rPr>
        <b/>
        <sz val="12"/>
        <rFont val="Arial"/>
        <family val="2"/>
      </rPr>
      <t xml:space="preserve">          </t>
    </r>
  </si>
  <si>
    <t xml:space="preserve">Gray shaded areas at the top of the pages should link to the SUMMARY </t>
  </si>
  <si>
    <t>NO</t>
  </si>
  <si>
    <t>TOTAL PERCENTAGE</t>
  </si>
  <si>
    <t xml:space="preserve"> EST FEE .6%</t>
  </si>
  <si>
    <t xml:space="preserve"> ("SUMMARY REPORT", "PART I: REVENUE", "PART II: EXPENSE" AND "SOCIAL FUNCTIONS"). </t>
  </si>
  <si>
    <t xml:space="preserve">  </t>
  </si>
  <si>
    <t>taken in filling out this report will lead to a more accurate projection of your Conference's net surplus or loss.</t>
  </si>
  <si>
    <t>Final Report</t>
  </si>
  <si>
    <t xml:space="preserve">                 $</t>
  </si>
  <si>
    <t xml:space="preserve">  EXPENSE</t>
  </si>
  <si>
    <t>SURPLUS/(LOSS)</t>
  </si>
  <si>
    <t>POST CONFERENCE DISTRIBUTION</t>
  </si>
  <si>
    <t>B U D G E T</t>
  </si>
  <si>
    <t xml:space="preserve">     Cosponsor Entity</t>
  </si>
  <si>
    <t xml:space="preserve">    % Share </t>
  </si>
  <si>
    <t>$ Distributed</t>
  </si>
  <si>
    <t>CONFERENCE FINANCIAL INSTITUTION</t>
  </si>
  <si>
    <t>Name of Bank</t>
  </si>
  <si>
    <t>Address</t>
  </si>
  <si>
    <t>Conference Acct. Title</t>
  </si>
  <si>
    <t xml:space="preserve">   Acct. No.</t>
  </si>
  <si>
    <t>Have you requested IEEE Conference Insurance?</t>
  </si>
  <si>
    <t>Auditor:</t>
  </si>
  <si>
    <t>FINAL/ACTUAL</t>
  </si>
  <si>
    <t>(Attach detailed statement of all expenses necessary to mount and display exhibits)</t>
  </si>
  <si>
    <t>BUDGET CHECKLIST</t>
  </si>
  <si>
    <t xml:space="preserve">»  IEEE Vehicular Technology Society   </t>
  </si>
  <si>
    <t>Speaker    -- Half day</t>
  </si>
  <si>
    <t>Adv Tutorial registration expense</t>
  </si>
  <si>
    <t>At Tutorial registration Expense</t>
  </si>
  <si>
    <t>Tutorial Signage</t>
  </si>
  <si>
    <t>Computer expenses</t>
  </si>
  <si>
    <t>Notes expense</t>
  </si>
  <si>
    <t>Space Rental</t>
  </si>
  <si>
    <t>Audio Visual Equip/labor</t>
  </si>
  <si>
    <t>CONFERENCE ADMIN FEES (% of Meeting Expenses)</t>
  </si>
  <si>
    <t xml:space="preserve">     ** EXHIBITS RELATED FOOD &amp; BEVERAGE  ----------------------------</t>
  </si>
  <si>
    <t xml:space="preserve"> ** Exhibits related Breakfasts</t>
  </si>
  <si>
    <t xml:space="preserve"> **  Exhibits related Breaks</t>
  </si>
  <si>
    <t xml:space="preserve"> ** Exhibits related Luncheons</t>
  </si>
  <si>
    <t>All Other Outlays</t>
  </si>
  <si>
    <t>** Exhibit Related Receptions</t>
  </si>
  <si>
    <r>
      <t xml:space="preserve"> ** </t>
    </r>
    <r>
      <rPr>
        <sz val="8"/>
        <rFont val="MS Sans Serif"/>
        <family val="2"/>
      </rPr>
      <t>Other Exhibits related Social Functions</t>
    </r>
  </si>
  <si>
    <r>
      <t>*</t>
    </r>
    <r>
      <rPr>
        <sz val="8"/>
        <rFont val="MS Sans Serif"/>
        <family val="2"/>
      </rPr>
      <t xml:space="preserve"> Tutorial related Break</t>
    </r>
  </si>
  <si>
    <r>
      <t>Exhibits Expense (</t>
    </r>
    <r>
      <rPr>
        <b/>
        <sz val="8.5"/>
        <rFont val="MS Sans Serif"/>
        <family val="2"/>
      </rPr>
      <t>See Exhibits Expense below plus Exhibits Related Food &amp; Beverages</t>
    </r>
    <r>
      <rPr>
        <b/>
        <sz val="12"/>
        <rFont val="MS Sans Serif"/>
        <family val="2"/>
      </rPr>
      <t>)    .   .   .   .   .   .   .   .   .   .   .   .   .   .   .   .   .   .   .</t>
    </r>
  </si>
  <si>
    <r>
      <t>Tutorial Expense (</t>
    </r>
    <r>
      <rPr>
        <b/>
        <sz val="8.5"/>
        <rFont val="MS Sans Serif"/>
        <family val="2"/>
      </rPr>
      <t>See Tutorial Expense below plus Tutorial related Food &amp; beverages</t>
    </r>
    <r>
      <rPr>
        <b/>
        <sz val="12"/>
        <rFont val="MS Sans Serif"/>
        <family val="2"/>
      </rPr>
      <t xml:space="preserve">)   .   .   .   .   .   .   .   .   .   .   .   .   .   .   .   .   .   .   .   .   .  </t>
    </r>
  </si>
  <si>
    <t>All other sheets except the Budget Worksheet are linked to the data on the SUMMARY tab</t>
  </si>
  <si>
    <t>Grants, Donations</t>
  </si>
  <si>
    <t>Please check to see if totals match the Budget Worksheet.</t>
  </si>
  <si>
    <t>III</t>
  </si>
  <si>
    <t>This page should automatically link (roll up) to the SUMMARY page</t>
  </si>
  <si>
    <t>IV</t>
  </si>
  <si>
    <t xml:space="preserve">The EXPENSE Tabs should have automatically populated from the Budget Worksheet. </t>
  </si>
  <si>
    <t>These pages should automatically link (roll up) to the SUMMARY page</t>
  </si>
  <si>
    <t>V</t>
  </si>
  <si>
    <t>SCHEDULE of PAYMENTS - 1099</t>
  </si>
  <si>
    <t>Gray shaded areas at the top of the pages should link to the SUMMARY page and update automatically</t>
  </si>
  <si>
    <t>Note that SOCIAL FUNCTIONS tab rolls up to the EXPENSE CON'T tab</t>
  </si>
  <si>
    <t>VI</t>
  </si>
  <si>
    <t>SCHEDULE of PAYMENTS - 1042</t>
  </si>
  <si>
    <t>This worksheet page will automatically populate the Budget Reporting pages (TABS) to follow, including a roll-up to SUMMARY page.</t>
  </si>
  <si>
    <t>BUDGET WORKSHEET - INSTRUCTIONS</t>
  </si>
  <si>
    <t xml:space="preserve">Food &amp; Beverage Expenses are tabulated on a day by day basis &amp; therefore use an AVERAGE cost </t>
  </si>
  <si>
    <t>when they link to the 'SOCIAL FUNCTIONS' Tab.</t>
  </si>
  <si>
    <t>Gray shaded areas at the top of this page should have populated automatically if the Budget Checklist Tab was used.</t>
  </si>
  <si>
    <t xml:space="preserve"> If the Budget Checklist was not used:</t>
  </si>
  <si>
    <t>WORKSHEET INSTRUCTIONS - CLICK HERE for DROP-DOWN WINDOW</t>
  </si>
  <si>
    <t>CLICK HERE FOR INSTRUCTIONS DROP-DOWN WINDOW</t>
  </si>
  <si>
    <t>VIII</t>
  </si>
  <si>
    <t xml:space="preserve">DESTROY CHECK LETTER </t>
  </si>
  <si>
    <t>IX</t>
  </si>
  <si>
    <t>CONTRACT LISTING</t>
  </si>
  <si>
    <t>X</t>
  </si>
  <si>
    <t>CLOSING CHECKLIST</t>
  </si>
  <si>
    <t>XI</t>
  </si>
  <si>
    <t>CONFERENCE SUMMARY REPORT</t>
  </si>
  <si>
    <t xml:space="preserve">       -  Conference Title</t>
  </si>
  <si>
    <t xml:space="preserve">  If the appropriate details for your conference are not listed please add as needed. </t>
  </si>
  <si>
    <r>
      <t xml:space="preserve">Total # Exhibitors   - </t>
    </r>
    <r>
      <rPr>
        <b/>
        <sz val="11"/>
        <rFont val="Arial"/>
        <family val="2"/>
      </rPr>
      <t xml:space="preserve"> If necessary, submit separate attachment</t>
    </r>
  </si>
  <si>
    <t xml:space="preserve"> If the appropriate details for your conference are not listed please add as needed. </t>
  </si>
  <si>
    <t>CONFERENCE ATTENDEE LIST TEMPLATE</t>
  </si>
  <si>
    <t>State/    Province</t>
  </si>
  <si>
    <t>Phone or Email Address</t>
  </si>
  <si>
    <t>Postal Code</t>
  </si>
  <si>
    <t>Telephone</t>
  </si>
  <si>
    <t>Total # Hotel Room Nights Used</t>
  </si>
  <si>
    <t>Total # Corporate Patrons/Contributors:</t>
  </si>
  <si>
    <t xml:space="preserve">     # Short Courses/Tutorials/Etc.</t>
  </si>
  <si>
    <t xml:space="preserve">     # Invited Speakers</t>
  </si>
  <si>
    <t xml:space="preserve">     # Total Submissions</t>
  </si>
  <si>
    <t xml:space="preserve">     Acceptance Ratio</t>
  </si>
  <si>
    <t>CONFERENCE NAME:</t>
  </si>
  <si>
    <t>Please check all that apply:</t>
  </si>
  <si>
    <t xml:space="preserve">     Announcement</t>
  </si>
  <si>
    <t xml:space="preserve">     Call for Papers</t>
  </si>
  <si>
    <t xml:space="preserve">     Final Call for Papers</t>
  </si>
  <si>
    <t xml:space="preserve">     Advance Program</t>
  </si>
  <si>
    <t xml:space="preserve">     Final Program</t>
  </si>
  <si>
    <t>Please provide totals for all that apply:</t>
  </si>
  <si>
    <t>Total # Advertisers:</t>
  </si>
  <si>
    <t>Company/Organization</t>
  </si>
  <si>
    <t xml:space="preserve">Please List: </t>
  </si>
  <si>
    <t>Other Comments/Information</t>
  </si>
  <si>
    <t>Contract Exposure Amount</t>
  </si>
  <si>
    <t xml:space="preserve"> </t>
  </si>
  <si>
    <t>IEEE CONFERENCE FINANCIALS</t>
  </si>
  <si>
    <t>SUMMARY FINANCIAL REPORT FOR IEEE SPONSORED  OR COSPONSORED CONFERENCES</t>
  </si>
  <si>
    <t>1. Conference Title:</t>
  </si>
  <si>
    <t>3. Location</t>
  </si>
  <si>
    <t>TYPE OF REPORT / CURRENCY USED</t>
  </si>
  <si>
    <t>TOTAL CONFERENCE REVENUE</t>
  </si>
  <si>
    <t xml:space="preserve">2. Dates:    From: </t>
  </si>
  <si>
    <t xml:space="preserve">  To:</t>
  </si>
  <si>
    <t>Conference Number:</t>
  </si>
  <si>
    <t>CONFERENCE NUMBER</t>
  </si>
  <si>
    <t xml:space="preserve"> To:</t>
  </si>
  <si>
    <t>Dates</t>
  </si>
  <si>
    <r>
      <t>T O T A L   R E C E I P T S</t>
    </r>
    <r>
      <rPr>
        <b/>
        <sz val="8.5"/>
        <rFont val="MS Sans Serif"/>
        <family val="2"/>
      </rPr>
      <t xml:space="preserve"> (Incl. Loans &amp; VAT)</t>
    </r>
  </si>
  <si>
    <t>ACTUAL</t>
  </si>
  <si>
    <t>Conversion Date:</t>
  </si>
  <si>
    <r>
      <t xml:space="preserve">TOTAL CONFERENCE OUTLAYS </t>
    </r>
    <r>
      <rPr>
        <b/>
        <sz val="8.5"/>
        <rFont val="MS Sans Serif"/>
        <family val="2"/>
      </rPr>
      <t>(Without Loans)</t>
    </r>
  </si>
  <si>
    <r>
      <t xml:space="preserve">TOTAL CONFERENCE OUTLAYS </t>
    </r>
    <r>
      <rPr>
        <b/>
        <sz val="8.5"/>
        <rFont val="MS Sans Serif"/>
        <family val="2"/>
      </rPr>
      <t>(With Loan Repayments)</t>
    </r>
  </si>
  <si>
    <t>LOANS</t>
  </si>
  <si>
    <r>
      <t>Surpl as % of</t>
    </r>
    <r>
      <rPr>
        <b/>
        <sz val="8"/>
        <rFont val="Arial"/>
        <family val="2"/>
      </rPr>
      <t xml:space="preserve"> Exp</t>
    </r>
  </si>
  <si>
    <t>VAT Owed</t>
  </si>
  <si>
    <r>
      <t xml:space="preserve">OR     EMAIL: </t>
    </r>
    <r>
      <rPr>
        <b/>
        <sz val="10"/>
        <color indexed="12"/>
        <rFont val="Arial"/>
        <family val="2"/>
      </rPr>
      <t>conference-finance@ieee.org</t>
    </r>
    <r>
      <rPr>
        <b/>
        <sz val="10"/>
        <rFont val="Arial"/>
        <family val="2"/>
      </rPr>
      <t xml:space="preserve">         OR      FAX: +1 732 981 1769</t>
    </r>
  </si>
  <si>
    <t>Professional Audit Required for Income/Expense $100k &amp; over  &amp; Total IEEE Financial Sponsorship &gt;50%</t>
  </si>
  <si>
    <t>DATE</t>
  </si>
  <si>
    <r>
      <t xml:space="preserve">COMMITTEE LIST </t>
    </r>
    <r>
      <rPr>
        <b/>
        <sz val="10"/>
        <rFont val="Arial"/>
        <family val="2"/>
      </rPr>
      <t>(</t>
    </r>
    <r>
      <rPr>
        <b/>
        <sz val="10"/>
        <color indexed="18"/>
        <rFont val="Arial"/>
        <family val="2"/>
      </rPr>
      <t>Required to issue Insurance and for IEEE Budget Approval</t>
    </r>
    <r>
      <rPr>
        <b/>
        <sz val="10"/>
        <rFont val="Arial"/>
        <family val="2"/>
      </rPr>
      <t>)</t>
    </r>
  </si>
  <si>
    <r>
      <t>POBC/COI - Principles of Business Conduct / Conflict of Interest forms</t>
    </r>
    <r>
      <rPr>
        <b/>
        <sz val="10"/>
        <rFont val="Arial"/>
        <family val="2"/>
      </rPr>
      <t>(</t>
    </r>
    <r>
      <rPr>
        <b/>
        <sz val="10"/>
        <color indexed="18"/>
        <rFont val="Arial"/>
        <family val="2"/>
      </rPr>
      <t>Required for IEEE Budget Approval</t>
    </r>
    <r>
      <rPr>
        <b/>
        <sz val="10"/>
        <rFont val="Arial"/>
        <family val="2"/>
      </rPr>
      <t>)</t>
    </r>
  </si>
  <si>
    <t>Concentration Banking Destroy Check Form and/or Proof of Bank Closure</t>
  </si>
  <si>
    <t>The Loc/Hop# on the account</t>
  </si>
  <si>
    <r>
      <t xml:space="preserve">Please be sure to include all items on the checklist below.  Check each item for completeness as missing information or incorrect calculations will hold up the closing process.  All information should be sent to IEEE Conference Services at: </t>
    </r>
    <r>
      <rPr>
        <b/>
        <sz val="12"/>
        <color indexed="18"/>
        <rFont val="Arial"/>
        <family val="2"/>
      </rPr>
      <t xml:space="preserve">(conference-finance@ieee.org).           </t>
    </r>
  </si>
  <si>
    <r>
      <t>11.</t>
    </r>
    <r>
      <rPr>
        <sz val="8"/>
        <rFont val="Helv"/>
      </rPr>
      <t xml:space="preserve"> All Other Receipts</t>
    </r>
  </si>
  <si>
    <r>
      <t>12.</t>
    </r>
    <r>
      <rPr>
        <sz val="8"/>
        <rFont val="Helv"/>
      </rPr>
      <t xml:space="preserve"> Total Conf. Revenue </t>
    </r>
  </si>
  <si>
    <r>
      <t>13.</t>
    </r>
    <r>
      <rPr>
        <sz val="8"/>
        <rFont val="Helv"/>
      </rPr>
      <t xml:space="preserve"> Conference Loans</t>
    </r>
  </si>
  <si>
    <t xml:space="preserve">   14. Total Receipts     </t>
  </si>
  <si>
    <r>
      <t>15.</t>
    </r>
    <r>
      <rPr>
        <sz val="8"/>
        <rFont val="Helv"/>
      </rPr>
      <t xml:space="preserve"> Management Services</t>
    </r>
  </si>
  <si>
    <r>
      <t>16.</t>
    </r>
    <r>
      <rPr>
        <sz val="8"/>
        <rFont val="Helv"/>
      </rPr>
      <t xml:space="preserve"> Registration Expense</t>
    </r>
  </si>
  <si>
    <r>
      <t>17.</t>
    </r>
    <r>
      <rPr>
        <sz val="8"/>
        <rFont val="Helv"/>
      </rPr>
      <t xml:space="preserve"> Promotion               </t>
    </r>
  </si>
  <si>
    <r>
      <t>18.</t>
    </r>
    <r>
      <rPr>
        <sz val="8"/>
        <rFont val="Helv"/>
      </rPr>
      <t xml:space="preserve"> Conf. Publicat.</t>
    </r>
  </si>
  <si>
    <r>
      <t>19.</t>
    </r>
    <r>
      <rPr>
        <sz val="8"/>
        <rFont val="Helv"/>
      </rPr>
      <t xml:space="preserve"> Exhibits/Vendors</t>
    </r>
  </si>
  <si>
    <r>
      <t>20.</t>
    </r>
    <r>
      <rPr>
        <sz val="8"/>
        <rFont val="Helv"/>
      </rPr>
      <t xml:space="preserve"> Local arrangements</t>
    </r>
  </si>
  <si>
    <r>
      <t xml:space="preserve">21. </t>
    </r>
    <r>
      <rPr>
        <sz val="8"/>
        <rFont val="Helv"/>
      </rPr>
      <t>Social Functions</t>
    </r>
  </si>
  <si>
    <r>
      <t xml:space="preserve">22. </t>
    </r>
    <r>
      <rPr>
        <sz val="8"/>
        <rFont val="Helv"/>
      </rPr>
      <t>Program Expense</t>
    </r>
  </si>
  <si>
    <r>
      <t>23.</t>
    </r>
    <r>
      <rPr>
        <sz val="8"/>
        <rFont val="Helv"/>
      </rPr>
      <t xml:space="preserve"> Administration</t>
    </r>
  </si>
  <si>
    <r>
      <t>24.</t>
    </r>
    <r>
      <rPr>
        <sz val="8"/>
        <rFont val="Helv"/>
      </rPr>
      <t xml:space="preserve"> Society Admin Fee</t>
    </r>
  </si>
  <si>
    <r>
      <t>25</t>
    </r>
    <r>
      <rPr>
        <sz val="8"/>
        <rFont val="Helv"/>
      </rPr>
      <t xml:space="preserve"> Audit Fee</t>
    </r>
  </si>
  <si>
    <r>
      <t>26.</t>
    </r>
    <r>
      <rPr>
        <sz val="8"/>
        <rFont val="Helv"/>
      </rPr>
      <t xml:space="preserve"> Committee</t>
    </r>
  </si>
  <si>
    <r>
      <t xml:space="preserve">27. </t>
    </r>
    <r>
      <rPr>
        <sz val="8"/>
        <rFont val="Helv"/>
      </rPr>
      <t>VAT Owed</t>
    </r>
  </si>
  <si>
    <r>
      <t>28.</t>
    </r>
    <r>
      <rPr>
        <sz val="8"/>
        <rFont val="Helv"/>
      </rPr>
      <t xml:space="preserve"> All Other Outlays</t>
    </r>
  </si>
  <si>
    <r>
      <t>29.</t>
    </r>
    <r>
      <rPr>
        <sz val="8"/>
        <rFont val="Helv"/>
      </rPr>
      <t xml:space="preserve"> Total Conf Exp.      </t>
    </r>
  </si>
  <si>
    <t xml:space="preserve">  31. Total Outlays       </t>
  </si>
  <si>
    <r>
      <t>32.</t>
    </r>
    <r>
      <rPr>
        <sz val="8"/>
        <rFont val="Helv"/>
      </rPr>
      <t xml:space="preserve"> Surplus(Loss)-(Item 13 less Item 30)                $</t>
    </r>
  </si>
  <si>
    <r>
      <rPr>
        <b/>
        <sz val="8"/>
        <rFont val="Helv"/>
      </rPr>
      <t xml:space="preserve">30. </t>
    </r>
    <r>
      <rPr>
        <sz val="8"/>
        <rFont val="Helv"/>
      </rPr>
      <t>Loan Repayments</t>
    </r>
  </si>
  <si>
    <t>http://www.ieee.org/web/conferences/organizers/required_documentation.html</t>
  </si>
  <si>
    <t>1099 / 1042 Schedule of Payments forms</t>
  </si>
  <si>
    <t>All conferences that take place within the United States are required to complete the Schedule of Payments 1042 form for any non-US citizen or non-US resident alien (a.k.a. non-US person) who received monetary payments, except for expense reimbursements, from the conference checking account during the calendar year.  IEEE will then use this schedule to issue 1042 Forms, when required, to such individuals.  Conferences should have such individuals complete Form W-8 prior to making payment.</t>
  </si>
  <si>
    <t xml:space="preserve">All conferences worldwide are required to complete the Schedule of Payments 1099 form for any US citizen or resident alien (a.k.a. US persons) who received monetary payments, except for expense reimbursements, from the conference checking account during the calendar year.  IEEE will then use this schedule to issue 1099 Forms, when required, to such individuals.  Conferences should have such individuals complete Form W-9 prior to making a payment. </t>
  </si>
  <si>
    <r>
      <t>When you are ready to close your Concentration Bank Account, please provide CMS with the information indicated on this form to:(</t>
    </r>
    <r>
      <rPr>
        <u/>
        <sz val="10"/>
        <color indexed="12"/>
        <rFont val="Arial"/>
        <family val="2"/>
      </rPr>
      <t>conference-finance@ieee.org</t>
    </r>
    <r>
      <rPr>
        <sz val="10"/>
        <rFont val="Arial"/>
        <family val="2"/>
      </rPr>
      <t xml:space="preserve">).   Please make sure all checks have cleared.       </t>
    </r>
  </si>
  <si>
    <t>Budget Checklist - Reporting Tool</t>
  </si>
  <si>
    <t>Revised Version</t>
  </si>
  <si>
    <t>Revision:</t>
  </si>
  <si>
    <t>Conference Services has removed the 1099 / 1042 Schedule of Payments forms from this workbook and is instead providing the link to access the most current forms on the Conference Services required documents web page:</t>
  </si>
  <si>
    <t>Conference Services has removed the Destroy Check form from this workbook and is instead providing the link to access the most current form on the Conference Services required documents web page:</t>
  </si>
  <si>
    <t>Author</t>
  </si>
  <si>
    <t>Audit Fee (.6% of rev. or exp. whichever is greater)</t>
  </si>
  <si>
    <r>
      <t>If IEEE is doing the audit, m</t>
    </r>
    <r>
      <rPr>
        <b/>
        <sz val="8"/>
        <rFont val="Arial"/>
        <family val="2"/>
      </rPr>
      <t>anually enter the EST FEE number</t>
    </r>
    <r>
      <rPr>
        <sz val="8"/>
        <rFont val="Arial"/>
        <family val="2"/>
      </rPr>
      <t xml:space="preserve"> below into the grey box on the right</t>
    </r>
  </si>
  <si>
    <r>
      <t xml:space="preserve">Concentration Banking Destroy Check form 
</t>
    </r>
    <r>
      <rPr>
        <sz val="10"/>
        <rFont val="Arial"/>
        <family val="2"/>
      </rPr>
      <t>(</t>
    </r>
    <r>
      <rPr>
        <i/>
        <sz val="10"/>
        <rFont val="Arial"/>
        <family val="2"/>
      </rPr>
      <t>This form is only for CB accounts.   It does not have to be submitted for a local bank account.</t>
    </r>
    <r>
      <rPr>
        <sz val="10"/>
        <rFont val="Arial"/>
        <family val="2"/>
      </rPr>
      <t>)</t>
    </r>
  </si>
  <si>
    <r>
      <t>- REQUIRED by 1 December of each year payments are made.</t>
    </r>
    <r>
      <rPr>
        <sz val="10"/>
        <rFont val="Arial"/>
        <family val="2"/>
      </rPr>
      <t xml:space="preserve">  
Example:  A 2010 conference paid an individual in 2009 for design of Call for Papers.  By 1 December 2009 a Schedule of Payments form and accompanying Subsititute Form W9 must be sent to IEEE Conference Services.
</t>
    </r>
    <r>
      <rPr>
        <sz val="10"/>
        <color indexed="12"/>
        <rFont val="Arial"/>
        <family val="2"/>
      </rPr>
      <t xml:space="preserve">- List all US citizens and resident aliens who will receive monetary compensation. </t>
    </r>
    <r>
      <rPr>
        <sz val="10"/>
        <rFont val="Arial"/>
        <family val="2"/>
      </rPr>
      <t xml:space="preserve"> 
Examples: awards, grants, honorariums, prizes, commission payments, hourly compensation payments and lump sum payments (do not include expensed reimbursements) . 
</t>
    </r>
    <r>
      <rPr>
        <sz val="10"/>
        <color indexed="12"/>
        <rFont val="Arial"/>
        <family val="2"/>
      </rPr>
      <t xml:space="preserve">- If the conference HAS NOT made any payments to US citizens and resident aliens, please enter “NONE” on line 1. </t>
    </r>
    <r>
      <rPr>
        <sz val="10"/>
        <rFont val="Arial"/>
        <family val="2"/>
      </rPr>
      <t xml:space="preserve">
</t>
    </r>
    <r>
      <rPr>
        <sz val="10"/>
        <color indexed="12"/>
        <rFont val="Arial"/>
        <family val="2"/>
      </rPr>
      <t>- Return this form to Conference Services by email or mail: Conference-Finance@ieee.org or IEEE Conference Services, 445 Hoes Ln, Piscataway, NJ   08854</t>
    </r>
  </si>
  <si>
    <t>The Reporting Tool Workbook is designed to incorporate all required conference financial information in one easy-to-use spreadsheet.  Whether you are submitting the conference budget for approval or final financials for closing, the Reporting Tool Workbook can be used for all updates and submissions, including the Online Financial Web Form that will became available November 1, 2007.  Once complete, the workbook becomes part of the IEEE Conference Archives and can be shared with future conference organizers. 
The workbook is a step in simplification and automation of conference financials.  Your feedback is appreciated as we work toward gathering requirements for a future web-based system.                                                                                                                                                                                                                                                                                                                                                                                                 Any questions or concerns about this spreadsheet can be emailed to Conference-Finance@ieee.org.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</si>
</sst>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4" formatCode="_(&quot;$&quot;* #,##0.00_);_(&quot;$&quot;* \(#,##0.00\);_(&quot;$&quot;* &quot;-&quot;??_);_(@_)"/>
    <numFmt numFmtId="43" formatCode="_(* #,##0.00_);_(* \(#,##0.00\);_(* &quot;-&quot;??_);_(@_)"/>
    <numFmt numFmtId="164" formatCode="0_)"/>
    <numFmt numFmtId="165" formatCode="mmmm\ d\,\ yyyy"/>
    <numFmt numFmtId="166" formatCode="dd\-mmm\-yy"/>
    <numFmt numFmtId="167" formatCode="[$-409]dd\-mmm\-yy;@"/>
    <numFmt numFmtId="168" formatCode="_(* #,##0_);_(* \(#,##0\);_(* &quot;-&quot;??_);_(@_)"/>
    <numFmt numFmtId="169" formatCode="[$-409]d\-mmm\-yy;@"/>
    <numFmt numFmtId="170" formatCode="&quot;$&quot;#,##0.00"/>
    <numFmt numFmtId="171" formatCode="mm/dd/yy;@"/>
    <numFmt numFmtId="172" formatCode="_(&quot;$&quot;* #,##0_);_(&quot;$&quot;* \(#,##0\);_(&quot;$&quot;* &quot;-&quot;??_);_(@_)"/>
    <numFmt numFmtId="173" formatCode="[$-409]mmmm\ d\,\ yyyy;@"/>
    <numFmt numFmtId="174" formatCode="0.00000"/>
    <numFmt numFmtId="175" formatCode="0.0%"/>
    <numFmt numFmtId="176" formatCode="#,##0.00000_);\(#,##0.00000\)"/>
  </numFmts>
  <fonts count="148" x14ac:knownFonts="1">
    <font>
      <sz val="10"/>
      <name val="Arial"/>
    </font>
    <font>
      <sz val="10"/>
      <name val="Arial"/>
      <family val="2"/>
    </font>
    <font>
      <sz val="8"/>
      <name val="Helv"/>
    </font>
    <font>
      <sz val="10"/>
      <name val="Courier"/>
      <family val="3"/>
    </font>
    <font>
      <b/>
      <sz val="8"/>
      <name val="Helv"/>
    </font>
    <font>
      <b/>
      <sz val="8"/>
      <color indexed="12"/>
      <name val="Helv"/>
    </font>
    <font>
      <b/>
      <sz val="8"/>
      <name val="Arial"/>
      <family val="2"/>
    </font>
    <font>
      <b/>
      <sz val="10"/>
      <name val="Arial"/>
      <family val="2"/>
    </font>
    <font>
      <b/>
      <sz val="10"/>
      <color indexed="12"/>
      <name val="Arial"/>
      <family val="2"/>
    </font>
    <font>
      <i/>
      <sz val="10"/>
      <name val="Arial"/>
      <family val="2"/>
    </font>
    <font>
      <sz val="8"/>
      <name val="MS Sans Serif"/>
      <family val="2"/>
    </font>
    <font>
      <sz val="8"/>
      <name val="MS Sans Serif"/>
      <family val="2"/>
    </font>
    <font>
      <vertAlign val="subscript"/>
      <sz val="8"/>
      <name val="helv"/>
    </font>
    <font>
      <vertAlign val="subscript"/>
      <sz val="10"/>
      <name val="Arial"/>
      <family val="2"/>
    </font>
    <font>
      <sz val="8"/>
      <name val="Arial"/>
      <family val="2"/>
    </font>
    <font>
      <b/>
      <sz val="10"/>
      <name val="Courier"/>
      <family val="3"/>
    </font>
    <font>
      <b/>
      <sz val="10"/>
      <name val="Arial"/>
      <family val="2"/>
    </font>
    <font>
      <b/>
      <i/>
      <sz val="8"/>
      <name val="Helv"/>
    </font>
    <font>
      <b/>
      <i/>
      <sz val="10"/>
      <name val="Arial"/>
      <family val="2"/>
    </font>
    <font>
      <b/>
      <i/>
      <sz val="8"/>
      <color indexed="9"/>
      <name val="Arial"/>
      <family val="2"/>
    </font>
    <font>
      <b/>
      <sz val="8"/>
      <color indexed="9"/>
      <name val="Arial"/>
      <family val="2"/>
    </font>
    <font>
      <b/>
      <i/>
      <sz val="10"/>
      <color indexed="9"/>
      <name val="Arial"/>
      <family val="2"/>
    </font>
    <font>
      <b/>
      <i/>
      <sz val="10"/>
      <color indexed="9"/>
      <name val="Helv"/>
    </font>
    <font>
      <b/>
      <sz val="9"/>
      <name val="Helv"/>
    </font>
    <font>
      <b/>
      <sz val="12"/>
      <name val="Arial"/>
      <family val="2"/>
    </font>
    <font>
      <b/>
      <sz val="12"/>
      <name val="Helv"/>
    </font>
    <font>
      <b/>
      <sz val="10"/>
      <name val="Helv"/>
    </font>
    <font>
      <b/>
      <sz val="12"/>
      <name val="MS Sans Serif"/>
      <family val="2"/>
    </font>
    <font>
      <b/>
      <sz val="10"/>
      <name val="MS Sans Serif"/>
      <family val="2"/>
    </font>
    <font>
      <sz val="10"/>
      <name val="MS Sans Serif"/>
      <family val="2"/>
    </font>
    <font>
      <sz val="10"/>
      <name val="MS Sans Serif"/>
      <family val="2"/>
    </font>
    <font>
      <b/>
      <sz val="8"/>
      <name val="MS Sans Serif"/>
      <family val="2"/>
    </font>
    <font>
      <b/>
      <sz val="8"/>
      <name val="MS Sans Serif"/>
      <family val="2"/>
    </font>
    <font>
      <u/>
      <sz val="10"/>
      <color indexed="12"/>
      <name val="Arial"/>
      <family val="2"/>
    </font>
    <font>
      <sz val="10"/>
      <color indexed="18"/>
      <name val="Arial"/>
      <family val="2"/>
    </font>
    <font>
      <sz val="10"/>
      <color indexed="12"/>
      <name val="Arial"/>
      <family val="2"/>
    </font>
    <font>
      <b/>
      <sz val="11"/>
      <name val="Arial"/>
      <family val="2"/>
    </font>
    <font>
      <sz val="11"/>
      <name val="Arial"/>
      <family val="2"/>
    </font>
    <font>
      <sz val="10"/>
      <name val="Arial"/>
      <family val="2"/>
    </font>
    <font>
      <sz val="12"/>
      <name val="Arial"/>
      <family val="2"/>
    </font>
    <font>
      <b/>
      <sz val="14"/>
      <name val="Arial"/>
      <family val="2"/>
    </font>
    <font>
      <sz val="12"/>
      <name val="Arial"/>
      <family val="2"/>
    </font>
    <font>
      <sz val="11"/>
      <name val="Arial"/>
      <family val="2"/>
    </font>
    <font>
      <sz val="8"/>
      <name val="Arial"/>
      <family val="2"/>
    </font>
    <font>
      <sz val="12"/>
      <name val="MS Sans Serif"/>
      <family val="2"/>
    </font>
    <font>
      <sz val="12"/>
      <name val="MS Sans Serif"/>
      <family val="2"/>
    </font>
    <font>
      <sz val="12"/>
      <name val="Courier"/>
      <family val="3"/>
    </font>
    <font>
      <b/>
      <sz val="12"/>
      <name val="MS Sans Serif"/>
      <family val="2"/>
    </font>
    <font>
      <b/>
      <sz val="13.5"/>
      <color indexed="9"/>
      <name val="MS Sans Serif"/>
      <family val="2"/>
    </font>
    <font>
      <b/>
      <sz val="13.5"/>
      <color indexed="9"/>
      <name val="Arial"/>
      <family val="2"/>
    </font>
    <font>
      <i/>
      <sz val="8"/>
      <name val="MS Sans Serif"/>
      <family val="2"/>
    </font>
    <font>
      <b/>
      <i/>
      <sz val="10"/>
      <name val="MS Sans Serif"/>
      <family val="2"/>
    </font>
    <font>
      <b/>
      <i/>
      <sz val="8"/>
      <name val="MS Sans Serif"/>
      <family val="2"/>
    </font>
    <font>
      <b/>
      <sz val="14"/>
      <name val="Helv"/>
    </font>
    <font>
      <b/>
      <sz val="18"/>
      <name val="MS Sans Serif"/>
      <family val="2"/>
    </font>
    <font>
      <sz val="18"/>
      <name val="Arial"/>
      <family val="2"/>
    </font>
    <font>
      <sz val="10"/>
      <name val="Arial"/>
      <family val="2"/>
    </font>
    <font>
      <b/>
      <sz val="8.5"/>
      <name val="MS Sans Serif"/>
      <family val="2"/>
    </font>
    <font>
      <b/>
      <i/>
      <sz val="12"/>
      <color indexed="10"/>
      <name val="Arial"/>
      <family val="2"/>
    </font>
    <font>
      <i/>
      <sz val="12"/>
      <color indexed="10"/>
      <name val="Arial"/>
      <family val="2"/>
    </font>
    <font>
      <sz val="14"/>
      <name val="Arial"/>
      <family val="2"/>
    </font>
    <font>
      <b/>
      <sz val="16"/>
      <name val="Arial"/>
      <family val="2"/>
    </font>
    <font>
      <b/>
      <u/>
      <sz val="12"/>
      <name val="Arial"/>
      <family val="2"/>
    </font>
    <font>
      <b/>
      <i/>
      <sz val="8"/>
      <name val="Arial"/>
      <family val="2"/>
    </font>
    <font>
      <i/>
      <sz val="8"/>
      <name val="Arial"/>
      <family val="2"/>
    </font>
    <font>
      <b/>
      <sz val="9"/>
      <name val="Arial"/>
      <family val="2"/>
    </font>
    <font>
      <sz val="9"/>
      <name val="Arial"/>
      <family val="2"/>
    </font>
    <font>
      <b/>
      <i/>
      <sz val="9"/>
      <name val="Arial"/>
      <family val="2"/>
    </font>
    <font>
      <b/>
      <sz val="16"/>
      <name val="Helv"/>
    </font>
    <font>
      <b/>
      <sz val="11"/>
      <name val="Helv"/>
    </font>
    <font>
      <b/>
      <sz val="12"/>
      <name val="Arial"/>
      <family val="2"/>
    </font>
    <font>
      <b/>
      <sz val="14"/>
      <color indexed="9"/>
      <name val="Helv"/>
    </font>
    <font>
      <sz val="10"/>
      <name val="Helv"/>
    </font>
    <font>
      <b/>
      <vertAlign val="subscript"/>
      <sz val="12"/>
      <name val="Arial"/>
      <family val="2"/>
    </font>
    <font>
      <sz val="9"/>
      <name val="Arial"/>
      <family val="2"/>
    </font>
    <font>
      <b/>
      <sz val="10"/>
      <color indexed="8"/>
      <name val="ARIAL"/>
      <family val="2"/>
    </font>
    <font>
      <sz val="14"/>
      <name val="Arial"/>
      <family val="2"/>
    </font>
    <font>
      <b/>
      <sz val="13.5"/>
      <name val="MS Sans Serif"/>
      <family val="2"/>
    </font>
    <font>
      <b/>
      <sz val="22"/>
      <name val="Arial"/>
      <family val="2"/>
    </font>
    <font>
      <b/>
      <sz val="11"/>
      <color indexed="8"/>
      <name val="Arial"/>
      <family val="2"/>
    </font>
    <font>
      <b/>
      <sz val="10"/>
      <color indexed="9"/>
      <name val="MS Sans Serif"/>
      <family val="2"/>
    </font>
    <font>
      <b/>
      <sz val="11"/>
      <color indexed="9"/>
      <name val="Arial"/>
      <family val="2"/>
    </font>
    <font>
      <b/>
      <sz val="10"/>
      <color indexed="9"/>
      <name val="MS Sans Serif"/>
      <family val="2"/>
    </font>
    <font>
      <b/>
      <sz val="10"/>
      <color indexed="9"/>
      <name val="Arial"/>
      <family val="2"/>
    </font>
    <font>
      <b/>
      <sz val="12"/>
      <color indexed="9"/>
      <name val="Arial"/>
      <family val="2"/>
    </font>
    <font>
      <b/>
      <sz val="12"/>
      <color indexed="9"/>
      <name val="MS Sans Serif"/>
      <family val="2"/>
    </font>
    <font>
      <sz val="12"/>
      <name val="Marlett"/>
      <charset val="2"/>
    </font>
    <font>
      <b/>
      <sz val="20"/>
      <name val="Arial"/>
      <family val="2"/>
    </font>
    <font>
      <sz val="20"/>
      <name val="Arial"/>
      <family val="2"/>
    </font>
    <font>
      <b/>
      <sz val="18"/>
      <color indexed="9"/>
      <name val="Arial"/>
      <family val="2"/>
    </font>
    <font>
      <sz val="8"/>
      <name val="Arial Narrow"/>
      <family val="2"/>
    </font>
    <font>
      <sz val="18"/>
      <name val="MS Sans Serif"/>
      <family val="2"/>
    </font>
    <font>
      <b/>
      <sz val="12"/>
      <color indexed="18"/>
      <name val="Arial"/>
      <family val="2"/>
    </font>
    <font>
      <sz val="12"/>
      <color indexed="18"/>
      <name val="Arial"/>
      <family val="2"/>
    </font>
    <font>
      <sz val="10"/>
      <color indexed="18"/>
      <name val="Arial"/>
      <family val="2"/>
    </font>
    <font>
      <b/>
      <sz val="8"/>
      <color indexed="18"/>
      <name val="Helv"/>
    </font>
    <font>
      <sz val="16"/>
      <name val="Arial"/>
      <family val="2"/>
    </font>
    <font>
      <sz val="9"/>
      <color indexed="12"/>
      <name val="Arial"/>
      <family val="2"/>
    </font>
    <font>
      <sz val="8.5"/>
      <name val="Arial"/>
      <family val="2"/>
    </font>
    <font>
      <b/>
      <sz val="24"/>
      <color indexed="18"/>
      <name val="MS Sans Serif"/>
      <family val="2"/>
    </font>
    <font>
      <sz val="24"/>
      <color indexed="18"/>
      <name val="Arial"/>
      <family val="2"/>
    </font>
    <font>
      <b/>
      <sz val="24"/>
      <color indexed="60"/>
      <name val="MS Sans Serif"/>
      <family val="2"/>
    </font>
    <font>
      <sz val="24"/>
      <color indexed="60"/>
      <name val="Arial"/>
      <family val="2"/>
    </font>
    <font>
      <b/>
      <sz val="10"/>
      <color indexed="60"/>
      <name val="Helv"/>
    </font>
    <font>
      <b/>
      <sz val="24"/>
      <name val="Arial"/>
      <family val="2"/>
    </font>
    <font>
      <b/>
      <sz val="9"/>
      <color indexed="60"/>
      <name val="Helv"/>
    </font>
    <font>
      <b/>
      <sz val="10"/>
      <color indexed="60"/>
      <name val="Arial"/>
      <family val="2"/>
    </font>
    <font>
      <b/>
      <sz val="10"/>
      <color indexed="17"/>
      <name val="MS Sans Serif"/>
      <family val="2"/>
    </font>
    <font>
      <b/>
      <sz val="8.5"/>
      <color indexed="17"/>
      <name val="MS Sans Serif"/>
      <family val="2"/>
    </font>
    <font>
      <b/>
      <sz val="16"/>
      <color indexed="12"/>
      <name val="Arial"/>
      <family val="2"/>
    </font>
    <font>
      <sz val="16"/>
      <color indexed="12"/>
      <name val="Arial"/>
      <family val="2"/>
    </font>
    <font>
      <b/>
      <i/>
      <sz val="11"/>
      <color indexed="9"/>
      <name val="Arial"/>
      <family val="2"/>
    </font>
    <font>
      <b/>
      <i/>
      <sz val="10"/>
      <name val="Helv"/>
    </font>
    <font>
      <b/>
      <sz val="9"/>
      <name val="Arial"/>
      <family val="2"/>
    </font>
    <font>
      <sz val="8"/>
      <color indexed="10"/>
      <name val="Helv"/>
    </font>
    <font>
      <sz val="10"/>
      <color indexed="10"/>
      <name val="Arial"/>
      <family val="2"/>
    </font>
    <font>
      <b/>
      <sz val="12"/>
      <color indexed="12"/>
      <name val="Arial"/>
      <family val="2"/>
    </font>
    <font>
      <b/>
      <sz val="18"/>
      <name val="Arial"/>
      <family val="2"/>
    </font>
    <font>
      <b/>
      <sz val="10"/>
      <color indexed="48"/>
      <name val="Arial"/>
      <family val="2"/>
    </font>
    <font>
      <b/>
      <sz val="12"/>
      <color indexed="8"/>
      <name val="Arial"/>
      <family val="2"/>
    </font>
    <font>
      <sz val="8"/>
      <color indexed="12"/>
      <name val="Helv"/>
    </font>
    <font>
      <b/>
      <sz val="10"/>
      <color indexed="8"/>
      <name val="Helv"/>
    </font>
    <font>
      <sz val="10"/>
      <color indexed="8"/>
      <name val="Arial"/>
      <family val="2"/>
    </font>
    <font>
      <b/>
      <sz val="8"/>
      <color indexed="8"/>
      <name val="Helv"/>
    </font>
    <font>
      <b/>
      <sz val="11"/>
      <color indexed="8"/>
      <name val="Helv"/>
    </font>
    <font>
      <b/>
      <sz val="10"/>
      <color indexed="8"/>
      <name val="ARIAL"/>
      <family val="2"/>
    </font>
    <font>
      <b/>
      <sz val="12"/>
      <color indexed="8"/>
      <name val="MS Sans Serif"/>
      <family val="2"/>
    </font>
    <font>
      <b/>
      <sz val="8"/>
      <color indexed="9"/>
      <name val="Helv"/>
    </font>
    <font>
      <sz val="14"/>
      <color indexed="12"/>
      <name val="Arial"/>
      <family val="2"/>
    </font>
    <font>
      <b/>
      <sz val="10"/>
      <color indexed="18"/>
      <name val="Arial"/>
      <family val="2"/>
    </font>
    <font>
      <sz val="10"/>
      <color indexed="12"/>
      <name val="Arial"/>
      <family val="2"/>
    </font>
    <font>
      <sz val="12"/>
      <color indexed="10"/>
      <name val="Arial"/>
      <family val="2"/>
    </font>
    <font>
      <sz val="18"/>
      <color indexed="10"/>
      <name val="Arial"/>
      <family val="2"/>
    </font>
    <font>
      <b/>
      <sz val="18"/>
      <color indexed="10"/>
      <name val="Arial"/>
      <family val="2"/>
    </font>
    <font>
      <i/>
      <sz val="10"/>
      <name val="Arial"/>
      <family val="2"/>
    </font>
    <font>
      <sz val="11"/>
      <color indexed="18"/>
      <name val="Arial"/>
      <family val="2"/>
    </font>
    <font>
      <b/>
      <sz val="8"/>
      <color indexed="10"/>
      <name val="Helv"/>
    </font>
    <font>
      <b/>
      <sz val="10"/>
      <color indexed="10"/>
      <name val="Helv"/>
    </font>
    <font>
      <sz val="8"/>
      <color indexed="81"/>
      <name val="Tahoma"/>
      <family val="2"/>
    </font>
    <font>
      <b/>
      <sz val="8"/>
      <color indexed="81"/>
      <name val="Tahoma"/>
      <family val="2"/>
    </font>
    <font>
      <b/>
      <sz val="7"/>
      <name val="Helv"/>
    </font>
    <font>
      <sz val="10"/>
      <color indexed="48"/>
      <name val="Arial"/>
      <family val="2"/>
    </font>
    <font>
      <sz val="10"/>
      <color indexed="10"/>
      <name val="Helv"/>
    </font>
    <font>
      <u/>
      <sz val="8"/>
      <name val="Helv"/>
    </font>
    <font>
      <b/>
      <u/>
      <sz val="10"/>
      <color indexed="12"/>
      <name val="Arial"/>
      <family val="2"/>
    </font>
    <font>
      <b/>
      <sz val="14"/>
      <color indexed="81"/>
      <name val="Tahoma"/>
      <family val="2"/>
    </font>
    <font>
      <sz val="14"/>
      <color indexed="81"/>
      <name val="Tahoma"/>
      <family val="2"/>
    </font>
    <font>
      <sz val="8"/>
      <color rgb="FF000000"/>
      <name val="Tahoma"/>
      <family val="2"/>
    </font>
  </fonts>
  <fills count="2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lightGray"/>
    </fill>
    <fill>
      <patternFill patternType="solid">
        <fgColor indexed="65"/>
        <bgColor indexed="64"/>
      </patternFill>
    </fill>
    <fill>
      <patternFill patternType="solid">
        <fgColor indexed="47"/>
        <bgColor indexed="64"/>
      </patternFill>
    </fill>
    <fill>
      <patternFill patternType="solid">
        <fgColor indexed="63"/>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darkTrellis"/>
    </fill>
    <fill>
      <patternFill patternType="solid">
        <fgColor indexed="61"/>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5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8"/>
      </right>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8"/>
      </bottom>
      <diagonal/>
    </border>
    <border>
      <left/>
      <right style="thin">
        <color indexed="64"/>
      </right>
      <top/>
      <bottom style="double">
        <color indexed="64"/>
      </bottom>
      <diagonal/>
    </border>
    <border>
      <left/>
      <right style="thin">
        <color indexed="8"/>
      </right>
      <top/>
      <bottom style="double">
        <color indexed="64"/>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double">
        <color indexed="64"/>
      </bottom>
      <diagonal/>
    </border>
    <border>
      <left style="thin">
        <color indexed="64"/>
      </left>
      <right style="thin">
        <color indexed="64"/>
      </right>
      <top/>
      <bottom style="thin">
        <color indexed="8"/>
      </bottom>
      <diagonal/>
    </border>
    <border>
      <left/>
      <right/>
      <top/>
      <bottom style="double">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bottom style="medium">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xf numFmtId="9" fontId="1" fillId="0" borderId="0" applyFont="0" applyFill="0" applyBorder="0" applyAlignment="0" applyProtection="0"/>
  </cellStyleXfs>
  <cellXfs count="1730">
    <xf numFmtId="0" fontId="0" fillId="0" borderId="0" xfId="0"/>
    <xf numFmtId="2" fontId="2" fillId="0" borderId="0" xfId="4" applyNumberFormat="1" applyFont="1" applyProtection="1"/>
    <xf numFmtId="2" fontId="4" fillId="0" borderId="0" xfId="4" applyNumberFormat="1" applyFont="1" applyProtection="1"/>
    <xf numFmtId="2" fontId="4" fillId="0" borderId="0" xfId="4" applyNumberFormat="1" applyFont="1" applyAlignment="1" applyProtection="1">
      <alignment horizontal="center"/>
    </xf>
    <xf numFmtId="2" fontId="3" fillId="0" borderId="0" xfId="4" applyNumberFormat="1" applyFont="1" applyFill="1" applyProtection="1"/>
    <xf numFmtId="2" fontId="4" fillId="0" borderId="0" xfId="4" applyNumberFormat="1" applyFont="1" applyAlignment="1" applyProtection="1">
      <alignment horizontal="centerContinuous"/>
    </xf>
    <xf numFmtId="2" fontId="5" fillId="0" borderId="0" xfId="4" applyNumberFormat="1" applyFont="1" applyAlignment="1" applyProtection="1">
      <alignment horizontal="center"/>
    </xf>
    <xf numFmtId="2" fontId="2" fillId="0" borderId="0" xfId="4" applyNumberFormat="1" applyFont="1" applyBorder="1" applyProtection="1"/>
    <xf numFmtId="0" fontId="0" fillId="0" borderId="0" xfId="0" applyBorder="1"/>
    <xf numFmtId="2" fontId="4" fillId="2" borderId="1" xfId="4" applyNumberFormat="1" applyFont="1" applyFill="1" applyBorder="1" applyAlignment="1" applyProtection="1">
      <protection locked="0"/>
    </xf>
    <xf numFmtId="2" fontId="4" fillId="2" borderId="2" xfId="4" applyNumberFormat="1" applyFont="1" applyFill="1" applyBorder="1" applyAlignment="1" applyProtection="1">
      <protection locked="0"/>
    </xf>
    <xf numFmtId="2" fontId="2" fillId="0" borderId="0" xfId="4" applyNumberFormat="1" applyFont="1" applyAlignment="1" applyProtection="1">
      <alignment horizontal="right"/>
    </xf>
    <xf numFmtId="2" fontId="2" fillId="0" borderId="0" xfId="4" applyNumberFormat="1" applyFont="1" applyFill="1" applyProtection="1"/>
    <xf numFmtId="2" fontId="2" fillId="0" borderId="0" xfId="4" applyNumberFormat="1" applyFont="1" applyAlignment="1" applyProtection="1">
      <alignment horizontal="left"/>
    </xf>
    <xf numFmtId="2" fontId="2" fillId="0" borderId="0" xfId="4" applyNumberFormat="1" applyFont="1" applyAlignment="1" applyProtection="1">
      <alignment horizontal="center"/>
    </xf>
    <xf numFmtId="2" fontId="2" fillId="0" borderId="3" xfId="4" applyNumberFormat="1" applyFont="1" applyBorder="1" applyProtection="1"/>
    <xf numFmtId="2" fontId="2" fillId="0" borderId="4" xfId="4" applyNumberFormat="1" applyFont="1" applyBorder="1" applyProtection="1"/>
    <xf numFmtId="0" fontId="7" fillId="0" borderId="0" xfId="0" applyFont="1" applyAlignment="1">
      <alignment horizontal="center"/>
    </xf>
    <xf numFmtId="2" fontId="2" fillId="2" borderId="5" xfId="4" applyNumberFormat="1" applyFont="1" applyFill="1" applyBorder="1" applyProtection="1">
      <protection locked="0"/>
    </xf>
    <xf numFmtId="2" fontId="7" fillId="0" borderId="0" xfId="4" applyNumberFormat="1" applyFont="1" applyAlignment="1" applyProtection="1">
      <alignment horizontal="center"/>
    </xf>
    <xf numFmtId="0" fontId="0" fillId="0" borderId="0" xfId="0" applyProtection="1"/>
    <xf numFmtId="2" fontId="4" fillId="0" borderId="6" xfId="4" applyNumberFormat="1" applyFont="1" applyBorder="1" applyProtection="1"/>
    <xf numFmtId="2" fontId="4" fillId="0" borderId="0" xfId="4" applyNumberFormat="1" applyFont="1" applyAlignment="1" applyProtection="1"/>
    <xf numFmtId="2" fontId="2" fillId="0" borderId="7" xfId="4" applyNumberFormat="1" applyFont="1" applyBorder="1" applyProtection="1"/>
    <xf numFmtId="1" fontId="2" fillId="2" borderId="8" xfId="4" applyNumberFormat="1" applyFont="1" applyFill="1" applyBorder="1" applyAlignment="1" applyProtection="1">
      <alignment horizontal="center"/>
      <protection locked="0"/>
    </xf>
    <xf numFmtId="1" fontId="2" fillId="2" borderId="9" xfId="4" applyNumberFormat="1" applyFont="1" applyFill="1" applyBorder="1" applyAlignment="1" applyProtection="1">
      <alignment horizontal="center"/>
      <protection locked="0"/>
    </xf>
    <xf numFmtId="0" fontId="2" fillId="0" borderId="0" xfId="0" applyFont="1" applyFill="1" applyAlignment="1" applyProtection="1">
      <alignment horizontal="left"/>
    </xf>
    <xf numFmtId="2" fontId="3" fillId="0" borderId="0" xfId="4" applyNumberFormat="1" applyFont="1" applyProtection="1"/>
    <xf numFmtId="2" fontId="2" fillId="0" borderId="0" xfId="0" applyNumberFormat="1" applyFont="1" applyAlignment="1" applyProtection="1">
      <alignment horizontal="left"/>
    </xf>
    <xf numFmtId="2" fontId="2" fillId="0" borderId="0" xfId="4" applyNumberFormat="1" applyFont="1" applyAlignment="1" applyProtection="1"/>
    <xf numFmtId="2" fontId="2" fillId="0" borderId="0" xfId="0" applyNumberFormat="1" applyFont="1" applyFill="1" applyAlignment="1" applyProtection="1">
      <alignment horizontal="left"/>
    </xf>
    <xf numFmtId="2" fontId="2" fillId="0" borderId="0" xfId="0" applyNumberFormat="1" applyFont="1" applyFill="1" applyProtection="1"/>
    <xf numFmtId="2" fontId="2" fillId="0" borderId="0" xfId="0" applyNumberFormat="1" applyFont="1" applyProtection="1"/>
    <xf numFmtId="1" fontId="2" fillId="2" borderId="5" xfId="4" applyNumberFormat="1" applyFont="1" applyFill="1" applyBorder="1" applyAlignment="1" applyProtection="1">
      <alignment horizontal="center"/>
      <protection locked="0"/>
    </xf>
    <xf numFmtId="0" fontId="0" fillId="0" borderId="10" xfId="0" applyBorder="1" applyAlignment="1" applyProtection="1">
      <alignment horizontal="center"/>
    </xf>
    <xf numFmtId="0" fontId="0" fillId="0" borderId="0" xfId="0" applyFill="1"/>
    <xf numFmtId="2" fontId="13" fillId="0" borderId="0" xfId="4" applyNumberFormat="1" applyFont="1" applyProtection="1"/>
    <xf numFmtId="2" fontId="2" fillId="0" borderId="0" xfId="4" applyNumberFormat="1" applyFont="1" applyFill="1" applyBorder="1" applyProtection="1"/>
    <xf numFmtId="2" fontId="4" fillId="0" borderId="0" xfId="4" applyNumberFormat="1" applyFont="1" applyFill="1" applyProtection="1"/>
    <xf numFmtId="2" fontId="6" fillId="0" borderId="0" xfId="4" applyNumberFormat="1" applyFont="1" applyFill="1" applyBorder="1" applyAlignment="1" applyProtection="1">
      <alignment horizontal="center"/>
      <protection locked="0"/>
    </xf>
    <xf numFmtId="166" fontId="6" fillId="0" borderId="0" xfId="4" applyNumberFormat="1" applyFont="1" applyFill="1" applyBorder="1" applyAlignment="1" applyProtection="1">
      <alignment horizontal="center"/>
      <protection locked="0"/>
    </xf>
    <xf numFmtId="168" fontId="0" fillId="0" borderId="0" xfId="1" applyNumberFormat="1" applyFont="1"/>
    <xf numFmtId="168" fontId="0" fillId="0" borderId="0" xfId="1" applyNumberFormat="1" applyFont="1" applyBorder="1"/>
    <xf numFmtId="168" fontId="0" fillId="0" borderId="11" xfId="1" applyNumberFormat="1" applyFont="1" applyBorder="1"/>
    <xf numFmtId="9" fontId="0" fillId="0" borderId="11" xfId="5" applyFont="1" applyBorder="1"/>
    <xf numFmtId="168" fontId="2" fillId="0" borderId="0" xfId="1" applyNumberFormat="1" applyFont="1" applyProtection="1"/>
    <xf numFmtId="168" fontId="2" fillId="0" borderId="0" xfId="1" applyNumberFormat="1" applyFont="1" applyBorder="1" applyProtection="1"/>
    <xf numFmtId="0" fontId="0" fillId="0" borderId="12" xfId="0" applyBorder="1"/>
    <xf numFmtId="0" fontId="0" fillId="0" borderId="13" xfId="0" applyBorder="1"/>
    <xf numFmtId="9" fontId="0" fillId="0" borderId="0" xfId="5" applyFont="1" applyBorder="1"/>
    <xf numFmtId="9" fontId="0" fillId="0" borderId="13" xfId="5" applyFont="1" applyBorder="1"/>
    <xf numFmtId="0" fontId="0" fillId="0" borderId="12" xfId="0" applyFill="1" applyBorder="1"/>
    <xf numFmtId="0" fontId="0" fillId="0" borderId="0" xfId="0" applyFill="1" applyBorder="1"/>
    <xf numFmtId="0" fontId="0" fillId="0" borderId="13" xfId="0" applyFill="1" applyBorder="1"/>
    <xf numFmtId="0" fontId="0" fillId="0" borderId="0" xfId="0" applyBorder="1" applyProtection="1"/>
    <xf numFmtId="2" fontId="2" fillId="0" borderId="12" xfId="4" applyNumberFormat="1" applyFont="1" applyBorder="1" applyProtection="1"/>
    <xf numFmtId="168" fontId="0" fillId="0" borderId="12" xfId="1" applyNumberFormat="1" applyFont="1" applyBorder="1"/>
    <xf numFmtId="168" fontId="0" fillId="0" borderId="14" xfId="1" applyNumberFormat="1" applyFont="1" applyBorder="1"/>
    <xf numFmtId="9" fontId="0" fillId="0" borderId="15" xfId="5" applyFont="1" applyBorder="1"/>
    <xf numFmtId="0" fontId="0" fillId="0" borderId="16" xfId="0" applyBorder="1"/>
    <xf numFmtId="0" fontId="0" fillId="0" borderId="17" xfId="0" applyBorder="1"/>
    <xf numFmtId="0" fontId="0" fillId="0" borderId="18" xfId="0" applyBorder="1"/>
    <xf numFmtId="2" fontId="2" fillId="0" borderId="12" xfId="4" applyNumberFormat="1" applyFont="1" applyBorder="1"/>
    <xf numFmtId="168" fontId="0" fillId="0" borderId="12" xfId="1" applyNumberFormat="1" applyFont="1" applyFill="1" applyBorder="1"/>
    <xf numFmtId="168" fontId="0" fillId="0" borderId="0" xfId="1" applyNumberFormat="1" applyFont="1" applyFill="1" applyBorder="1"/>
    <xf numFmtId="168" fontId="2" fillId="0" borderId="3" xfId="1" applyNumberFormat="1" applyFont="1" applyFill="1" applyBorder="1" applyProtection="1"/>
    <xf numFmtId="2" fontId="2" fillId="3" borderId="0" xfId="4" applyNumberFormat="1" applyFont="1" applyFill="1" applyProtection="1"/>
    <xf numFmtId="168" fontId="0" fillId="0" borderId="15" xfId="1" applyNumberFormat="1" applyFont="1" applyBorder="1"/>
    <xf numFmtId="0" fontId="16" fillId="3" borderId="0" xfId="0" applyFont="1" applyFill="1"/>
    <xf numFmtId="0" fontId="16" fillId="0" borderId="0" xfId="0" applyFont="1"/>
    <xf numFmtId="2" fontId="17" fillId="0" borderId="0" xfId="4" applyNumberFormat="1" applyFont="1" applyFill="1" applyProtection="1"/>
    <xf numFmtId="168" fontId="18" fillId="0" borderId="19" xfId="1" applyNumberFormat="1" applyFont="1" applyFill="1" applyBorder="1" applyAlignment="1">
      <alignment horizontal="center" wrapText="1"/>
    </xf>
    <xf numFmtId="9" fontId="0" fillId="0" borderId="0" xfId="5" applyFont="1" applyFill="1" applyBorder="1"/>
    <xf numFmtId="168" fontId="2" fillId="0" borderId="0" xfId="1" applyNumberFormat="1" applyFont="1" applyFill="1" applyBorder="1" applyProtection="1"/>
    <xf numFmtId="2" fontId="4" fillId="0" borderId="3" xfId="4" applyNumberFormat="1" applyFont="1" applyBorder="1" applyProtection="1"/>
    <xf numFmtId="2" fontId="2" fillId="0" borderId="17" xfId="4" applyNumberFormat="1" applyFont="1" applyBorder="1" applyProtection="1"/>
    <xf numFmtId="2" fontId="3" fillId="0" borderId="17" xfId="4" applyNumberFormat="1" applyFont="1" applyFill="1" applyBorder="1" applyProtection="1"/>
    <xf numFmtId="0" fontId="0" fillId="0" borderId="17" xfId="0" applyFill="1" applyBorder="1"/>
    <xf numFmtId="2" fontId="19" fillId="4" borderId="20" xfId="4" applyNumberFormat="1" applyFont="1" applyFill="1" applyBorder="1" applyAlignment="1" applyProtection="1">
      <alignment horizontal="center"/>
      <protection locked="0"/>
    </xf>
    <xf numFmtId="167" fontId="22" fillId="4" borderId="21" xfId="4" applyNumberFormat="1" applyFont="1" applyFill="1" applyBorder="1" applyProtection="1"/>
    <xf numFmtId="168" fontId="4" fillId="0" borderId="22" xfId="1" applyNumberFormat="1" applyFont="1" applyBorder="1" applyProtection="1"/>
    <xf numFmtId="168" fontId="2" fillId="0" borderId="22" xfId="1" applyNumberFormat="1" applyFont="1" applyBorder="1" applyProtection="1"/>
    <xf numFmtId="168" fontId="0" fillId="0" borderId="0" xfId="1" applyNumberFormat="1" applyFont="1" applyProtection="1"/>
    <xf numFmtId="168" fontId="2" fillId="0" borderId="23" xfId="1" applyNumberFormat="1" applyFont="1" applyFill="1" applyBorder="1" applyProtection="1"/>
    <xf numFmtId="9" fontId="0" fillId="0" borderId="13" xfId="5" applyFont="1" applyFill="1" applyBorder="1"/>
    <xf numFmtId="168" fontId="7" fillId="0" borderId="0" xfId="1" applyNumberFormat="1" applyFont="1" applyAlignment="1">
      <alignment horizontal="center"/>
    </xf>
    <xf numFmtId="0" fontId="0" fillId="2" borderId="21" xfId="0" applyFill="1" applyBorder="1"/>
    <xf numFmtId="168" fontId="0" fillId="0" borderId="21" xfId="1" applyNumberFormat="1" applyFont="1" applyBorder="1"/>
    <xf numFmtId="168" fontId="18" fillId="5" borderId="20" xfId="1" applyNumberFormat="1" applyFont="1" applyFill="1" applyBorder="1" applyAlignment="1">
      <alignment horizontal="center" wrapText="1"/>
    </xf>
    <xf numFmtId="0" fontId="18" fillId="5" borderId="21" xfId="0" applyFont="1" applyFill="1" applyBorder="1" applyAlignment="1">
      <alignment horizontal="center"/>
    </xf>
    <xf numFmtId="168" fontId="18" fillId="5" borderId="21" xfId="1" applyNumberFormat="1" applyFont="1" applyFill="1" applyBorder="1" applyAlignment="1">
      <alignment horizontal="center" wrapText="1"/>
    </xf>
    <xf numFmtId="0" fontId="18" fillId="5" borderId="24" xfId="0" applyFont="1" applyFill="1" applyBorder="1" applyAlignment="1">
      <alignment horizontal="center"/>
    </xf>
    <xf numFmtId="168" fontId="18" fillId="5" borderId="16" xfId="1" applyNumberFormat="1" applyFont="1" applyFill="1" applyBorder="1" applyAlignment="1">
      <alignment horizontal="center" wrapText="1"/>
    </xf>
    <xf numFmtId="0" fontId="18" fillId="5" borderId="17" xfId="0" applyFont="1" applyFill="1" applyBorder="1" applyAlignment="1">
      <alignment horizontal="center" wrapText="1"/>
    </xf>
    <xf numFmtId="0" fontId="9" fillId="5" borderId="17" xfId="0" applyFont="1" applyFill="1" applyBorder="1"/>
    <xf numFmtId="168" fontId="18" fillId="5" borderId="17" xfId="1" applyNumberFormat="1" applyFont="1" applyFill="1" applyBorder="1" applyAlignment="1">
      <alignment horizontal="center" wrapText="1"/>
    </xf>
    <xf numFmtId="0" fontId="18" fillId="5" borderId="18" xfId="0" applyFont="1" applyFill="1" applyBorder="1" applyAlignment="1">
      <alignment horizontal="center" wrapText="1"/>
    </xf>
    <xf numFmtId="0" fontId="0" fillId="5" borderId="0" xfId="0" applyFill="1" applyBorder="1"/>
    <xf numFmtId="0" fontId="0" fillId="5" borderId="11" xfId="0" applyFill="1" applyBorder="1"/>
    <xf numFmtId="0" fontId="0" fillId="5" borderId="17" xfId="0" applyFill="1" applyBorder="1"/>
    <xf numFmtId="168" fontId="0" fillId="0" borderId="25" xfId="1" applyNumberFormat="1" applyFont="1" applyFill="1" applyBorder="1"/>
    <xf numFmtId="0" fontId="0" fillId="0" borderId="19" xfId="0" applyFill="1" applyBorder="1"/>
    <xf numFmtId="168" fontId="0" fillId="0" borderId="19" xfId="1" applyNumberFormat="1" applyFont="1" applyFill="1" applyBorder="1"/>
    <xf numFmtId="9" fontId="0" fillId="0" borderId="19" xfId="5" applyFont="1" applyFill="1" applyBorder="1"/>
    <xf numFmtId="9" fontId="0" fillId="0" borderId="26" xfId="5" applyFont="1" applyFill="1" applyBorder="1"/>
    <xf numFmtId="168" fontId="0" fillId="0" borderId="14" xfId="1" applyNumberFormat="1" applyFont="1" applyFill="1" applyBorder="1"/>
    <xf numFmtId="9" fontId="0" fillId="0" borderId="11" xfId="5" applyFont="1" applyFill="1" applyBorder="1"/>
    <xf numFmtId="168" fontId="0" fillId="0" borderId="11" xfId="1" applyNumberFormat="1" applyFont="1" applyFill="1" applyBorder="1"/>
    <xf numFmtId="9" fontId="0" fillId="0" borderId="15" xfId="5" applyFont="1" applyFill="1" applyBorder="1"/>
    <xf numFmtId="168" fontId="18" fillId="5" borderId="25" xfId="1" applyNumberFormat="1" applyFont="1" applyFill="1" applyBorder="1" applyAlignment="1">
      <alignment horizontal="center" wrapText="1"/>
    </xf>
    <xf numFmtId="0" fontId="18" fillId="5" borderId="19" xfId="0" applyFont="1" applyFill="1" applyBorder="1" applyAlignment="1">
      <alignment horizontal="center"/>
    </xf>
    <xf numFmtId="168" fontId="18" fillId="5" borderId="19" xfId="1" applyNumberFormat="1" applyFont="1" applyFill="1" applyBorder="1" applyAlignment="1">
      <alignment horizontal="center" wrapText="1"/>
    </xf>
    <xf numFmtId="0" fontId="18" fillId="5" borderId="26" xfId="0" applyFont="1" applyFill="1" applyBorder="1" applyAlignment="1">
      <alignment horizontal="center"/>
    </xf>
    <xf numFmtId="0" fontId="0" fillId="5" borderId="19" xfId="0" applyFill="1" applyBorder="1"/>
    <xf numFmtId="168" fontId="0" fillId="5" borderId="11" xfId="1" applyNumberFormat="1" applyFont="1" applyFill="1" applyBorder="1"/>
    <xf numFmtId="0" fontId="0" fillId="0" borderId="0" xfId="0" applyAlignment="1"/>
    <xf numFmtId="2" fontId="2" fillId="0" borderId="19" xfId="4" applyNumberFormat="1" applyFont="1" applyBorder="1" applyProtection="1"/>
    <xf numFmtId="2" fontId="4" fillId="3" borderId="0" xfId="4" applyNumberFormat="1" applyFont="1" applyFill="1" applyBorder="1" applyProtection="1"/>
    <xf numFmtId="2" fontId="2" fillId="0" borderId="16" xfId="4" applyNumberFormat="1" applyFont="1" applyBorder="1" applyProtection="1"/>
    <xf numFmtId="2" fontId="4" fillId="0" borderId="17" xfId="4" applyNumberFormat="1" applyFont="1" applyBorder="1" applyProtection="1"/>
    <xf numFmtId="168" fontId="2" fillId="0" borderId="17" xfId="1" applyNumberFormat="1" applyFont="1" applyBorder="1" applyProtection="1"/>
    <xf numFmtId="2" fontId="4" fillId="0" borderId="0" xfId="4" applyNumberFormat="1" applyFont="1" applyBorder="1" applyProtection="1"/>
    <xf numFmtId="2" fontId="3" fillId="0" borderId="0" xfId="4" applyNumberFormat="1" applyFont="1" applyFill="1" applyBorder="1" applyProtection="1"/>
    <xf numFmtId="168" fontId="18" fillId="5" borderId="12" xfId="1" applyNumberFormat="1" applyFont="1" applyFill="1" applyBorder="1" applyAlignment="1">
      <alignment horizontal="center" wrapText="1"/>
    </xf>
    <xf numFmtId="0" fontId="18" fillId="5" borderId="0" xfId="0" applyFont="1" applyFill="1" applyBorder="1" applyAlignment="1">
      <alignment horizontal="center"/>
    </xf>
    <xf numFmtId="168" fontId="18" fillId="5" borderId="0" xfId="1" applyNumberFormat="1" applyFont="1" applyFill="1" applyBorder="1" applyAlignment="1">
      <alignment horizontal="center" wrapText="1"/>
    </xf>
    <xf numFmtId="0" fontId="18" fillId="5" borderId="13" xfId="0" applyFont="1" applyFill="1" applyBorder="1" applyAlignment="1">
      <alignment horizontal="center"/>
    </xf>
    <xf numFmtId="2" fontId="2" fillId="0" borderId="12" xfId="0" applyNumberFormat="1" applyFont="1" applyBorder="1" applyProtection="1"/>
    <xf numFmtId="2" fontId="2" fillId="0" borderId="12" xfId="0" applyNumberFormat="1" applyFont="1" applyBorder="1" applyAlignment="1" applyProtection="1">
      <alignment horizontal="left"/>
    </xf>
    <xf numFmtId="0" fontId="2" fillId="0" borderId="12" xfId="0" applyFont="1" applyBorder="1" applyProtection="1"/>
    <xf numFmtId="2" fontId="4" fillId="0" borderId="12" xfId="4" applyNumberFormat="1" applyFont="1" applyBorder="1" applyProtection="1"/>
    <xf numFmtId="0" fontId="2" fillId="0" borderId="12" xfId="0" applyFont="1" applyFill="1" applyBorder="1" applyProtection="1"/>
    <xf numFmtId="0" fontId="1" fillId="0" borderId="0" xfId="0" applyFont="1" applyBorder="1" applyProtection="1"/>
    <xf numFmtId="2" fontId="4" fillId="0" borderId="16" xfId="4" applyNumberFormat="1" applyFont="1" applyBorder="1" applyProtection="1"/>
    <xf numFmtId="0" fontId="0" fillId="0" borderId="20" xfId="0" applyBorder="1"/>
    <xf numFmtId="2" fontId="2" fillId="0" borderId="0" xfId="4" applyNumberFormat="1" applyFont="1" applyFill="1" applyBorder="1" applyProtection="1">
      <protection locked="0"/>
    </xf>
    <xf numFmtId="169" fontId="5" fillId="0" borderId="0" xfId="4" applyNumberFormat="1" applyFont="1" applyFill="1" applyBorder="1" applyAlignment="1" applyProtection="1">
      <alignment horizontal="center"/>
    </xf>
    <xf numFmtId="169" fontId="0" fillId="0" borderId="0" xfId="0" applyNumberFormat="1" applyFill="1" applyBorder="1" applyAlignment="1"/>
    <xf numFmtId="169" fontId="16" fillId="0" borderId="0" xfId="0" applyNumberFormat="1" applyFont="1" applyFill="1" applyBorder="1" applyAlignment="1"/>
    <xf numFmtId="0" fontId="16" fillId="0" borderId="0" xfId="0" applyFont="1" applyBorder="1"/>
    <xf numFmtId="2" fontId="26" fillId="0" borderId="25" xfId="4" applyNumberFormat="1" applyFont="1" applyBorder="1" applyProtection="1"/>
    <xf numFmtId="2" fontId="26" fillId="0" borderId="12" xfId="4" applyNumberFormat="1" applyFont="1" applyBorder="1" applyProtection="1"/>
    <xf numFmtId="0" fontId="26" fillId="0" borderId="12" xfId="0" applyFont="1" applyFill="1" applyBorder="1" applyAlignment="1" applyProtection="1">
      <alignment horizontal="left"/>
    </xf>
    <xf numFmtId="2" fontId="26" fillId="3" borderId="0" xfId="4" applyNumberFormat="1" applyFont="1" applyFill="1" applyProtection="1"/>
    <xf numFmtId="2" fontId="26" fillId="0" borderId="0" xfId="4" applyNumberFormat="1" applyFont="1" applyProtection="1"/>
    <xf numFmtId="2" fontId="26" fillId="0" borderId="0" xfId="4" applyNumberFormat="1" applyFont="1" applyAlignment="1" applyProtection="1"/>
    <xf numFmtId="0" fontId="11" fillId="0" borderId="0" xfId="0" applyFont="1" applyFill="1" applyBorder="1" applyProtection="1">
      <protection locked="0"/>
    </xf>
    <xf numFmtId="0" fontId="11" fillId="0" borderId="0" xfId="0" applyFont="1" applyProtection="1">
      <protection locked="0"/>
    </xf>
    <xf numFmtId="0" fontId="28" fillId="0" borderId="0" xfId="0" applyFont="1" applyAlignment="1" applyProtection="1">
      <alignment horizontal="left"/>
      <protection locked="0"/>
    </xf>
    <xf numFmtId="0" fontId="29" fillId="0" borderId="0" xfId="0" applyFont="1" applyFill="1" applyBorder="1" applyProtection="1">
      <protection locked="0"/>
    </xf>
    <xf numFmtId="0" fontId="29"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centerContinuous"/>
      <protection locked="0"/>
    </xf>
    <xf numFmtId="0" fontId="11" fillId="0" borderId="0" xfId="0" applyFont="1" applyAlignment="1" applyProtection="1">
      <alignment horizontal="left"/>
      <protection locked="0"/>
    </xf>
    <xf numFmtId="14" fontId="28" fillId="0" borderId="0" xfId="0" applyNumberFormat="1" applyFont="1" applyBorder="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Border="1" applyAlignment="1"/>
    <xf numFmtId="0" fontId="11" fillId="0" borderId="0" xfId="0" applyFont="1" applyBorder="1" applyAlignment="1" applyProtection="1">
      <alignment horizontal="center"/>
      <protection locked="0"/>
    </xf>
    <xf numFmtId="0" fontId="11" fillId="0" borderId="0" xfId="0" applyFont="1" applyBorder="1" applyProtection="1">
      <protection locked="0"/>
    </xf>
    <xf numFmtId="0" fontId="0" fillId="0" borderId="0" xfId="0" applyBorder="1" applyAlignment="1">
      <alignment horizontal="center" vertical="center"/>
    </xf>
    <xf numFmtId="0" fontId="30" fillId="0" borderId="0" xfId="0" applyFont="1" applyFill="1" applyBorder="1" applyProtection="1">
      <protection locked="0"/>
    </xf>
    <xf numFmtId="0" fontId="28" fillId="0" borderId="0" xfId="0" applyFont="1" applyBorder="1" applyAlignment="1" applyProtection="1">
      <alignment horizontal="left"/>
      <protection locked="0"/>
    </xf>
    <xf numFmtId="0" fontId="30" fillId="0" borderId="0" xfId="0" applyFont="1" applyBorder="1" applyProtection="1">
      <protection locked="0"/>
    </xf>
    <xf numFmtId="0" fontId="0" fillId="0" borderId="0" xfId="0" applyFill="1" applyBorder="1" applyAlignment="1">
      <alignment horizontal="center" vertical="center"/>
    </xf>
    <xf numFmtId="0" fontId="11" fillId="0" borderId="27" xfId="0" applyFont="1" applyBorder="1" applyAlignment="1" applyProtection="1">
      <alignment horizontal="center"/>
      <protection locked="0"/>
    </xf>
    <xf numFmtId="0" fontId="28" fillId="0" borderId="0" xfId="0" applyFont="1" applyFill="1" applyBorder="1" applyProtection="1">
      <protection locked="0"/>
    </xf>
    <xf numFmtId="0" fontId="31" fillId="0" borderId="0" xfId="0" applyFont="1" applyProtection="1">
      <protection locked="0"/>
    </xf>
    <xf numFmtId="0" fontId="31" fillId="0" borderId="0" xfId="0" applyFont="1" applyBorder="1" applyProtection="1">
      <protection locked="0"/>
    </xf>
    <xf numFmtId="0" fontId="31" fillId="0" borderId="0" xfId="0" applyFont="1" applyFill="1" applyBorder="1" applyProtection="1">
      <protection locked="0"/>
    </xf>
    <xf numFmtId="0" fontId="10" fillId="0" borderId="0" xfId="0" applyFont="1" applyProtection="1">
      <protection locked="0"/>
    </xf>
    <xf numFmtId="0" fontId="11" fillId="0" borderId="0" xfId="0" applyFont="1" applyBorder="1" applyProtection="1"/>
    <xf numFmtId="0" fontId="31" fillId="0" borderId="0" xfId="0" applyFont="1" applyFill="1" applyBorder="1" applyProtection="1"/>
    <xf numFmtId="0" fontId="11" fillId="0" borderId="0" xfId="0" applyFont="1" applyFill="1" applyBorder="1" applyProtection="1"/>
    <xf numFmtId="164" fontId="11" fillId="0" borderId="5" xfId="0" applyNumberFormat="1" applyFont="1" applyBorder="1" applyAlignment="1" applyProtection="1">
      <alignment horizontal="center"/>
      <protection locked="0"/>
    </xf>
    <xf numFmtId="0" fontId="11" fillId="0" borderId="1" xfId="0" applyFont="1" applyBorder="1" applyProtection="1">
      <protection locked="0"/>
    </xf>
    <xf numFmtId="0" fontId="11" fillId="0" borderId="2" xfId="0" applyFont="1" applyBorder="1" applyProtection="1">
      <protection locked="0"/>
    </xf>
    <xf numFmtId="0" fontId="10" fillId="0" borderId="5" xfId="0" applyFont="1" applyBorder="1" applyAlignment="1" applyProtection="1">
      <alignment horizontal="center"/>
      <protection locked="0"/>
    </xf>
    <xf numFmtId="0" fontId="10" fillId="0" borderId="10" xfId="0" applyFont="1" applyBorder="1" applyProtection="1">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2" xfId="0" applyFont="1" applyBorder="1" applyProtection="1">
      <protection locked="0"/>
    </xf>
    <xf numFmtId="0" fontId="10" fillId="0" borderId="0" xfId="0" applyFont="1" applyBorder="1" applyProtection="1">
      <protection locked="0"/>
    </xf>
    <xf numFmtId="0" fontId="10" fillId="0" borderId="1" xfId="0" applyFont="1" applyBorder="1" applyProtection="1">
      <protection locked="0"/>
    </xf>
    <xf numFmtId="0" fontId="10" fillId="0" borderId="28" xfId="0" applyFont="1" applyBorder="1" applyAlignment="1" applyProtection="1">
      <alignment horizontal="center"/>
      <protection locked="0"/>
    </xf>
    <xf numFmtId="0" fontId="10" fillId="0" borderId="3" xfId="0" applyFont="1" applyBorder="1" applyProtection="1">
      <protection locked="0"/>
    </xf>
    <xf numFmtId="0" fontId="10" fillId="0" borderId="29" xfId="0" applyFont="1" applyBorder="1" applyProtection="1">
      <protection locked="0"/>
    </xf>
    <xf numFmtId="0" fontId="10" fillId="0" borderId="4" xfId="0" applyFont="1" applyBorder="1" applyAlignment="1" applyProtection="1">
      <alignment horizontal="left"/>
      <protection locked="0"/>
    </xf>
    <xf numFmtId="0" fontId="11" fillId="0" borderId="5" xfId="0" applyFont="1" applyBorder="1" applyAlignment="1" applyProtection="1">
      <alignment horizontal="center"/>
      <protection locked="0"/>
    </xf>
    <xf numFmtId="164" fontId="11" fillId="0" borderId="27" xfId="0" applyNumberFormat="1" applyFont="1" applyFill="1" applyBorder="1" applyAlignment="1" applyProtection="1">
      <alignment horizontal="center"/>
      <protection locked="0"/>
    </xf>
    <xf numFmtId="0" fontId="11" fillId="0" borderId="0" xfId="0" applyFont="1" applyFill="1" applyAlignment="1" applyProtection="1">
      <alignment horizontal="left"/>
      <protection locked="0"/>
    </xf>
    <xf numFmtId="0" fontId="31" fillId="6" borderId="0" xfId="0" applyFont="1" applyFill="1" applyProtection="1">
      <protection locked="0"/>
    </xf>
    <xf numFmtId="0" fontId="10" fillId="0" borderId="0" xfId="0" applyFont="1" applyFill="1" applyBorder="1" applyProtection="1">
      <protection locked="0"/>
    </xf>
    <xf numFmtId="0" fontId="11" fillId="0" borderId="0" xfId="0" applyFont="1" applyBorder="1" applyAlignment="1" applyProtection="1">
      <alignment horizontal="right"/>
      <protection locked="0"/>
    </xf>
    <xf numFmtId="0" fontId="11" fillId="0" borderId="10" xfId="0" applyFont="1" applyBorder="1" applyProtection="1">
      <protection locked="0"/>
    </xf>
    <xf numFmtId="0" fontId="11" fillId="0" borderId="1" xfId="0" applyFont="1" applyBorder="1" applyAlignment="1" applyProtection="1">
      <alignment horizontal="left"/>
      <protection locked="0"/>
    </xf>
    <xf numFmtId="0" fontId="3" fillId="0" borderId="2" xfId="0" applyFont="1" applyBorder="1" applyProtection="1">
      <protection locked="0"/>
    </xf>
    <xf numFmtId="0" fontId="1" fillId="0" borderId="2" xfId="0" applyFont="1" applyBorder="1" applyProtection="1">
      <protection locked="0"/>
    </xf>
    <xf numFmtId="0" fontId="10" fillId="0" borderId="1" xfId="0" applyFont="1" applyBorder="1" applyAlignment="1" applyProtection="1">
      <protection locked="0"/>
    </xf>
    <xf numFmtId="0" fontId="10" fillId="0" borderId="2" xfId="0" quotePrefix="1" applyFont="1" applyBorder="1" applyAlignment="1" applyProtection="1">
      <alignment horizontal="left"/>
      <protection locked="0"/>
    </xf>
    <xf numFmtId="0" fontId="10" fillId="0" borderId="27" xfId="0" applyFont="1" applyBorder="1" applyAlignment="1" applyProtection="1">
      <alignment horizontal="center"/>
      <protection locked="0"/>
    </xf>
    <xf numFmtId="0" fontId="1" fillId="0" borderId="0" xfId="0" applyFont="1" applyProtection="1">
      <protection locked="0"/>
    </xf>
    <xf numFmtId="164" fontId="10" fillId="0" borderId="5" xfId="0" applyNumberFormat="1" applyFont="1" applyBorder="1" applyAlignment="1" applyProtection="1">
      <alignment horizontal="center"/>
      <protection locked="0"/>
    </xf>
    <xf numFmtId="0" fontId="10" fillId="0" borderId="5" xfId="0" applyFont="1" applyBorder="1" applyProtection="1">
      <protection locked="0"/>
    </xf>
    <xf numFmtId="164" fontId="10" fillId="0" borderId="27" xfId="0" applyNumberFormat="1" applyFont="1" applyBorder="1" applyAlignment="1" applyProtection="1">
      <alignment horizontal="center"/>
      <protection locked="0"/>
    </xf>
    <xf numFmtId="0" fontId="10" fillId="0" borderId="0" xfId="0" applyFont="1" applyAlignment="1" applyProtection="1">
      <alignment horizontal="left"/>
      <protection locked="0"/>
    </xf>
    <xf numFmtId="0" fontId="32" fillId="0" borderId="0" xfId="0" applyFont="1" applyFill="1" applyBorder="1" applyProtection="1">
      <protection locked="0"/>
    </xf>
    <xf numFmtId="0" fontId="32" fillId="0" borderId="0" xfId="0" applyFont="1" applyFill="1" applyProtection="1">
      <protection locked="0"/>
    </xf>
    <xf numFmtId="164" fontId="10" fillId="0" borderId="5" xfId="0" applyNumberFormat="1" applyFont="1" applyFill="1" applyBorder="1" applyAlignment="1" applyProtection="1">
      <alignment horizontal="center"/>
      <protection locked="0"/>
    </xf>
    <xf numFmtId="164" fontId="11" fillId="0" borderId="27" xfId="0" applyNumberFormat="1" applyFont="1" applyBorder="1" applyAlignment="1" applyProtection="1">
      <alignment horizontal="center"/>
      <protection locked="0"/>
    </xf>
    <xf numFmtId="0" fontId="11" fillId="0" borderId="0" xfId="0" applyFont="1" applyFill="1" applyProtection="1">
      <protection locked="0"/>
    </xf>
    <xf numFmtId="0" fontId="10" fillId="0" borderId="1" xfId="0" applyFont="1" applyFill="1" applyBorder="1" applyAlignment="1" applyProtection="1">
      <alignment horizontal="left"/>
      <protection locked="0"/>
    </xf>
    <xf numFmtId="0" fontId="10" fillId="0" borderId="2" xfId="0" applyFont="1" applyFill="1" applyBorder="1" applyProtection="1">
      <protection locked="0"/>
    </xf>
    <xf numFmtId="0" fontId="10" fillId="0" borderId="0" xfId="0" applyFont="1" applyFill="1" applyProtection="1">
      <protection locked="0"/>
    </xf>
    <xf numFmtId="0" fontId="10" fillId="0" borderId="5" xfId="0" applyFont="1" applyFill="1" applyBorder="1" applyAlignment="1" applyProtection="1">
      <alignment horizontal="center"/>
      <protection locked="0"/>
    </xf>
    <xf numFmtId="0" fontId="10" fillId="0" borderId="10" xfId="0" applyFont="1" applyFill="1" applyBorder="1" applyProtection="1">
      <protection locked="0"/>
    </xf>
    <xf numFmtId="0" fontId="10" fillId="0" borderId="1" xfId="0" applyFont="1" applyFill="1" applyBorder="1" applyProtection="1">
      <protection locked="0"/>
    </xf>
    <xf numFmtId="0" fontId="32" fillId="0" borderId="27" xfId="0" applyFont="1" applyFill="1" applyBorder="1" applyAlignment="1" applyProtection="1">
      <alignment horizontal="center"/>
      <protection locked="0"/>
    </xf>
    <xf numFmtId="0" fontId="31" fillId="0" borderId="0" xfId="0" applyFont="1" applyFill="1" applyProtection="1">
      <protection locked="0"/>
    </xf>
    <xf numFmtId="0" fontId="31" fillId="0" borderId="2" xfId="0" applyFont="1" applyFill="1" applyBorder="1" applyProtection="1">
      <protection locked="0"/>
    </xf>
    <xf numFmtId="164" fontId="31" fillId="0" borderId="27" xfId="0" applyNumberFormat="1"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0" fillId="0" borderId="27" xfId="0" applyFont="1" applyFill="1" applyBorder="1" applyAlignment="1" applyProtection="1">
      <alignment horizontal="center"/>
      <protection locked="0"/>
    </xf>
    <xf numFmtId="0" fontId="32" fillId="0" borderId="2" xfId="0" applyFont="1" applyFill="1" applyBorder="1" applyProtection="1">
      <protection locked="0"/>
    </xf>
    <xf numFmtId="0" fontId="11" fillId="0" borderId="2" xfId="0" applyFont="1" applyBorder="1" applyAlignment="1" applyProtection="1">
      <alignment horizontal="left"/>
      <protection locked="0"/>
    </xf>
    <xf numFmtId="0" fontId="3" fillId="0" borderId="0" xfId="0" applyFont="1" applyProtection="1">
      <protection locked="0"/>
    </xf>
    <xf numFmtId="0" fontId="10" fillId="0" borderId="0" xfId="0" applyFont="1" applyAlignment="1" applyProtection="1">
      <alignment horizontal="center"/>
      <protection locked="0"/>
    </xf>
    <xf numFmtId="0" fontId="11" fillId="0" borderId="0" xfId="0" applyFont="1" applyFill="1" applyAlignment="1" applyProtection="1">
      <alignment horizontal="center"/>
      <protection locked="0"/>
    </xf>
    <xf numFmtId="164" fontId="11" fillId="0" borderId="0" xfId="0" applyNumberFormat="1" applyFont="1" applyFill="1" applyAlignment="1" applyProtection="1">
      <alignment horizontal="center"/>
      <protection locked="0"/>
    </xf>
    <xf numFmtId="0" fontId="1" fillId="0" borderId="0" xfId="0" applyFont="1" applyFill="1" applyProtection="1">
      <protection locked="0"/>
    </xf>
    <xf numFmtId="0" fontId="11" fillId="0" borderId="0" xfId="0" quotePrefix="1" applyFont="1" applyFill="1" applyAlignment="1" applyProtection="1">
      <alignment horizontal="left"/>
      <protection locked="0"/>
    </xf>
    <xf numFmtId="0" fontId="35" fillId="0" borderId="0" xfId="0" applyFont="1"/>
    <xf numFmtId="4" fontId="0" fillId="0" borderId="0" xfId="0" applyNumberFormat="1"/>
    <xf numFmtId="0" fontId="36" fillId="0" borderId="0" xfId="0" applyFont="1"/>
    <xf numFmtId="0" fontId="37" fillId="0" borderId="0" xfId="0" applyFont="1"/>
    <xf numFmtId="0" fontId="0" fillId="0" borderId="0" xfId="0" applyAlignment="1">
      <alignment wrapText="1"/>
    </xf>
    <xf numFmtId="0" fontId="36" fillId="0" borderId="0" xfId="0" applyFont="1" applyAlignment="1">
      <alignment wrapText="1"/>
    </xf>
    <xf numFmtId="0" fontId="0" fillId="4" borderId="0" xfId="0" applyFill="1"/>
    <xf numFmtId="4" fontId="0" fillId="4" borderId="0" xfId="0" applyNumberFormat="1" applyFill="1"/>
    <xf numFmtId="0" fontId="24" fillId="0" borderId="0" xfId="0" applyFont="1"/>
    <xf numFmtId="0" fontId="39" fillId="0" borderId="0" xfId="0" applyFont="1"/>
    <xf numFmtId="1" fontId="0" fillId="0" borderId="0" xfId="0" applyNumberFormat="1"/>
    <xf numFmtId="170" fontId="0" fillId="0" borderId="0" xfId="0" applyNumberFormat="1"/>
    <xf numFmtId="0" fontId="36" fillId="0" borderId="0" xfId="0" applyFont="1" applyAlignment="1"/>
    <xf numFmtId="0" fontId="39" fillId="0" borderId="0" xfId="0" applyFont="1" applyAlignment="1"/>
    <xf numFmtId="0" fontId="0" fillId="0" borderId="17" xfId="0" applyBorder="1" applyAlignment="1"/>
    <xf numFmtId="0" fontId="40" fillId="0" borderId="16" xfId="0" applyFont="1" applyBorder="1" applyAlignment="1"/>
    <xf numFmtId="0" fontId="40" fillId="0" borderId="17" xfId="0" applyFont="1" applyBorder="1" applyAlignment="1"/>
    <xf numFmtId="0" fontId="24" fillId="0" borderId="30" xfId="0" applyFont="1" applyBorder="1"/>
    <xf numFmtId="0" fontId="0" fillId="0" borderId="30" xfId="0" applyBorder="1"/>
    <xf numFmtId="0" fontId="0" fillId="0" borderId="31" xfId="0" applyBorder="1"/>
    <xf numFmtId="0" fontId="0" fillId="0" borderId="22" xfId="0" applyBorder="1"/>
    <xf numFmtId="0" fontId="24" fillId="0" borderId="0" xfId="0" applyFont="1" applyBorder="1"/>
    <xf numFmtId="0" fontId="0" fillId="0" borderId="19" xfId="0" applyBorder="1"/>
    <xf numFmtId="0" fontId="40" fillId="0" borderId="32" xfId="0" applyFont="1" applyBorder="1" applyAlignment="1"/>
    <xf numFmtId="0" fontId="40" fillId="0" borderId="33" xfId="0" applyFont="1" applyBorder="1" applyAlignment="1"/>
    <xf numFmtId="0" fontId="48" fillId="4" borderId="0" xfId="0" applyFont="1" applyFill="1" applyBorder="1" applyAlignment="1" applyProtection="1">
      <alignment horizontal="center"/>
      <protection locked="0"/>
    </xf>
    <xf numFmtId="2" fontId="43" fillId="0" borderId="0" xfId="4" applyNumberFormat="1" applyFont="1" applyFill="1" applyAlignment="1" applyProtection="1">
      <alignment horizontal="center" wrapText="1"/>
    </xf>
    <xf numFmtId="0" fontId="45" fillId="0" borderId="0" xfId="0" applyFont="1" applyAlignment="1" applyProtection="1">
      <alignment horizontal="centerContinuous"/>
      <protection locked="0"/>
    </xf>
    <xf numFmtId="0" fontId="44" fillId="0" borderId="0" xfId="0" applyFont="1" applyProtection="1">
      <protection locked="0"/>
    </xf>
    <xf numFmtId="0" fontId="45" fillId="0" borderId="0" xfId="0" applyFont="1" applyBorder="1" applyProtection="1">
      <protection locked="0"/>
    </xf>
    <xf numFmtId="0" fontId="45" fillId="0" borderId="0" xfId="0" applyFont="1" applyProtection="1">
      <protection locked="0"/>
    </xf>
    <xf numFmtId="0" fontId="27" fillId="0" borderId="0" xfId="0" applyFont="1" applyProtection="1">
      <protection locked="0"/>
    </xf>
    <xf numFmtId="0" fontId="44" fillId="0" borderId="10" xfId="0" applyFont="1" applyBorder="1" applyProtection="1">
      <protection locked="0"/>
    </xf>
    <xf numFmtId="0" fontId="45" fillId="0" borderId="0" xfId="0" applyFont="1" applyFill="1" applyAlignment="1" applyProtection="1">
      <alignment horizontal="left"/>
      <protection locked="0"/>
    </xf>
    <xf numFmtId="0" fontId="45" fillId="0" borderId="10" xfId="0" applyFont="1" applyBorder="1" applyProtection="1">
      <protection locked="0"/>
    </xf>
    <xf numFmtId="0" fontId="45" fillId="0" borderId="0" xfId="0" applyFont="1" applyAlignment="1" applyProtection="1">
      <alignment horizontal="left"/>
      <protection locked="0"/>
    </xf>
    <xf numFmtId="0" fontId="44" fillId="0" borderId="0" xfId="0" applyFont="1" applyAlignment="1" applyProtection="1">
      <alignment horizontal="left"/>
      <protection locked="0"/>
    </xf>
    <xf numFmtId="0" fontId="27" fillId="0" borderId="10" xfId="0" applyFont="1" applyFill="1" applyBorder="1" applyProtection="1">
      <protection locked="0"/>
    </xf>
    <xf numFmtId="0" fontId="44" fillId="0" borderId="10" xfId="0" applyFont="1" applyFill="1" applyBorder="1" applyProtection="1">
      <protection locked="0"/>
    </xf>
    <xf numFmtId="0" fontId="47" fillId="0" borderId="0" xfId="0" applyFont="1" applyFill="1" applyProtection="1">
      <protection locked="0"/>
    </xf>
    <xf numFmtId="0" fontId="27" fillId="0" borderId="0" xfId="0" applyFont="1" applyFill="1" applyAlignment="1" applyProtection="1">
      <alignment horizontal="left"/>
      <protection locked="0"/>
    </xf>
    <xf numFmtId="0" fontId="47" fillId="0" borderId="10" xfId="0" applyFont="1" applyFill="1" applyBorder="1" applyProtection="1">
      <protection locked="0"/>
    </xf>
    <xf numFmtId="0" fontId="45" fillId="0" borderId="0" xfId="0" applyFont="1" applyFill="1" applyProtection="1">
      <protection locked="0"/>
    </xf>
    <xf numFmtId="0" fontId="45" fillId="0" borderId="0" xfId="0" applyFont="1" applyFill="1" applyBorder="1" applyProtection="1">
      <protection locked="0"/>
    </xf>
    <xf numFmtId="0" fontId="44" fillId="0" borderId="0" xfId="0" applyFont="1" applyFill="1" applyBorder="1" applyProtection="1">
      <protection locked="0"/>
    </xf>
    <xf numFmtId="0" fontId="45" fillId="0" borderId="0" xfId="0" applyFont="1" applyBorder="1" applyAlignment="1" applyProtection="1">
      <alignment horizontal="centerContinuous"/>
      <protection locked="0"/>
    </xf>
    <xf numFmtId="0" fontId="39" fillId="0" borderId="0" xfId="0" applyFont="1" applyBorder="1" applyAlignment="1">
      <alignment horizontal="center" vertical="center"/>
    </xf>
    <xf numFmtId="0" fontId="45" fillId="0" borderId="0" xfId="0" applyFont="1" applyBorder="1" applyProtection="1"/>
    <xf numFmtId="0" fontId="47" fillId="0" borderId="0" xfId="0" applyFont="1" applyFill="1" applyBorder="1" applyProtection="1"/>
    <xf numFmtId="44" fontId="11" fillId="0" borderId="0" xfId="2" applyFont="1" applyProtection="1">
      <protection locked="0"/>
    </xf>
    <xf numFmtId="44" fontId="11" fillId="0" borderId="0" xfId="2" applyFont="1" applyBorder="1" applyProtection="1">
      <protection locked="0"/>
    </xf>
    <xf numFmtId="172" fontId="11" fillId="0" borderId="0" xfId="2" applyNumberFormat="1" applyFont="1" applyProtection="1">
      <protection locked="0"/>
    </xf>
    <xf numFmtId="172" fontId="11" fillId="0" borderId="0" xfId="2" applyNumberFormat="1" applyFont="1" applyBorder="1" applyProtection="1">
      <protection locked="0"/>
    </xf>
    <xf numFmtId="172" fontId="31" fillId="0" borderId="0" xfId="2" applyNumberFormat="1" applyFont="1" applyBorder="1" applyProtection="1">
      <protection locked="0"/>
    </xf>
    <xf numFmtId="172" fontId="11" fillId="0" borderId="0" xfId="2" applyNumberFormat="1" applyFont="1" applyFill="1" applyProtection="1">
      <protection locked="0"/>
    </xf>
    <xf numFmtId="44" fontId="11" fillId="0" borderId="0" xfId="2" applyFont="1" applyBorder="1" applyAlignment="1" applyProtection="1">
      <alignment horizontal="left"/>
      <protection locked="0"/>
    </xf>
    <xf numFmtId="44" fontId="28" fillId="0" borderId="0" xfId="2" applyFont="1" applyBorder="1" applyAlignment="1" applyProtection="1">
      <alignment horizontal="left"/>
      <protection locked="0"/>
    </xf>
    <xf numFmtId="44" fontId="11" fillId="0" borderId="0" xfId="2" applyFont="1" applyFill="1" applyBorder="1" applyProtection="1">
      <protection locked="0"/>
    </xf>
    <xf numFmtId="44" fontId="29" fillId="0" borderId="0" xfId="2" applyFont="1" applyFill="1" applyBorder="1" applyProtection="1">
      <protection locked="0"/>
    </xf>
    <xf numFmtId="44" fontId="30" fillId="0" borderId="0" xfId="2" applyFont="1" applyFill="1" applyBorder="1" applyProtection="1">
      <protection locked="0"/>
    </xf>
    <xf numFmtId="172" fontId="11" fillId="0" borderId="0" xfId="2" applyNumberFormat="1" applyFont="1" applyFill="1" applyBorder="1" applyProtection="1">
      <protection locked="0"/>
    </xf>
    <xf numFmtId="172" fontId="29" fillId="0" borderId="0" xfId="2" applyNumberFormat="1" applyFont="1" applyFill="1" applyBorder="1" applyProtection="1">
      <protection locked="0"/>
    </xf>
    <xf numFmtId="172" fontId="30" fillId="0" borderId="0" xfId="2" applyNumberFormat="1" applyFont="1" applyFill="1" applyBorder="1" applyProtection="1">
      <protection locked="0"/>
    </xf>
    <xf numFmtId="0" fontId="28" fillId="0" borderId="10" xfId="0" applyFont="1" applyBorder="1" applyProtection="1">
      <protection locked="0"/>
    </xf>
    <xf numFmtId="0" fontId="28" fillId="0" borderId="3" xfId="0" applyFont="1" applyBorder="1" applyProtection="1">
      <protection locked="0"/>
    </xf>
    <xf numFmtId="0" fontId="48" fillId="0" borderId="0" xfId="0" applyFont="1" applyFill="1" applyBorder="1" applyProtection="1">
      <protection locked="0"/>
    </xf>
    <xf numFmtId="44" fontId="48" fillId="0" borderId="0" xfId="2" applyFont="1" applyFill="1" applyBorder="1" applyAlignment="1" applyProtection="1">
      <alignment horizontal="center"/>
      <protection locked="0"/>
    </xf>
    <xf numFmtId="172" fontId="48" fillId="0" borderId="0" xfId="2" applyNumberFormat="1" applyFont="1" applyFill="1" applyBorder="1" applyProtection="1">
      <protection locked="0"/>
    </xf>
    <xf numFmtId="44" fontId="48" fillId="0" borderId="0" xfId="2" applyFont="1" applyFill="1" applyBorder="1" applyProtection="1">
      <protection locked="0"/>
    </xf>
    <xf numFmtId="0" fontId="48" fillId="4" borderId="0" xfId="0" applyFont="1" applyFill="1" applyProtection="1">
      <protection locked="0"/>
    </xf>
    <xf numFmtId="0" fontId="48" fillId="4" borderId="0" xfId="0" applyFont="1" applyFill="1" applyBorder="1" applyProtection="1">
      <protection locked="0"/>
    </xf>
    <xf numFmtId="0" fontId="11" fillId="4" borderId="27" xfId="0" applyFont="1" applyFill="1" applyBorder="1" applyAlignment="1" applyProtection="1">
      <alignment horizontal="center"/>
      <protection locked="0"/>
    </xf>
    <xf numFmtId="0" fontId="45" fillId="4" borderId="0" xfId="0" applyFont="1" applyFill="1" applyProtection="1">
      <protection locked="0"/>
    </xf>
    <xf numFmtId="0" fontId="11" fillId="4" borderId="0" xfId="0" applyFont="1" applyFill="1" applyProtection="1">
      <protection locked="0"/>
    </xf>
    <xf numFmtId="0" fontId="11" fillId="4" borderId="0" xfId="0" applyFont="1" applyFill="1" applyBorder="1" applyProtection="1">
      <protection locked="0"/>
    </xf>
    <xf numFmtId="44" fontId="11" fillId="4" borderId="0" xfId="2" applyFont="1" applyFill="1" applyBorder="1" applyProtection="1">
      <protection locked="0"/>
    </xf>
    <xf numFmtId="172" fontId="11" fillId="4" borderId="0" xfId="2" applyNumberFormat="1" applyFont="1" applyFill="1" applyBorder="1" applyProtection="1">
      <protection locked="0"/>
    </xf>
    <xf numFmtId="0" fontId="28" fillId="0" borderId="27" xfId="0" applyFont="1" applyFill="1" applyBorder="1" applyAlignment="1" applyProtection="1">
      <alignment horizontal="center"/>
      <protection locked="0"/>
    </xf>
    <xf numFmtId="0" fontId="28" fillId="0" borderId="0" xfId="0" applyFont="1" applyFill="1" applyProtection="1">
      <protection locked="0"/>
    </xf>
    <xf numFmtId="44" fontId="28" fillId="0" borderId="0" xfId="2" applyFont="1" applyFill="1" applyBorder="1" applyProtection="1">
      <protection locked="0"/>
    </xf>
    <xf numFmtId="172" fontId="28" fillId="0" borderId="0" xfId="2" applyNumberFormat="1" applyFont="1" applyFill="1" applyBorder="1" applyProtection="1"/>
    <xf numFmtId="0" fontId="29" fillId="0" borderId="0" xfId="0" applyFont="1" applyFill="1" applyProtection="1">
      <protection locked="0"/>
    </xf>
    <xf numFmtId="0" fontId="48" fillId="0" borderId="27" xfId="0" applyFont="1" applyFill="1" applyBorder="1" applyAlignment="1" applyProtection="1">
      <alignment horizontal="center"/>
      <protection locked="0"/>
    </xf>
    <xf numFmtId="0" fontId="48" fillId="0" borderId="0" xfId="0" applyFont="1" applyFill="1" applyProtection="1">
      <protection locked="0"/>
    </xf>
    <xf numFmtId="0" fontId="48" fillId="0" borderId="0" xfId="0" applyFont="1" applyFill="1" applyAlignment="1" applyProtection="1">
      <alignment horizontal="center"/>
      <protection locked="0"/>
    </xf>
    <xf numFmtId="0" fontId="49" fillId="0" borderId="0" xfId="0" applyFont="1" applyFill="1" applyAlignment="1">
      <alignment horizontal="center"/>
    </xf>
    <xf numFmtId="0" fontId="48" fillId="0" borderId="0" xfId="0" applyFont="1" applyFill="1" applyBorder="1" applyAlignment="1" applyProtection="1">
      <alignment horizontal="center"/>
      <protection locked="0"/>
    </xf>
    <xf numFmtId="0" fontId="28" fillId="0" borderId="0" xfId="0" applyFont="1" applyAlignment="1" applyProtection="1">
      <alignment horizontal="centerContinuous"/>
      <protection locked="0"/>
    </xf>
    <xf numFmtId="164" fontId="50" fillId="0" borderId="5" xfId="0" applyNumberFormat="1" applyFont="1" applyBorder="1" applyAlignment="1" applyProtection="1">
      <alignment horizontal="center"/>
      <protection locked="0"/>
    </xf>
    <xf numFmtId="0" fontId="51" fillId="0" borderId="10" xfId="0" applyFont="1" applyFill="1" applyBorder="1" applyAlignment="1" applyProtection="1">
      <alignment horizontal="left"/>
      <protection locked="0"/>
    </xf>
    <xf numFmtId="0" fontId="52" fillId="0" borderId="1" xfId="0" applyFont="1" applyFill="1" applyBorder="1" applyProtection="1">
      <protection locked="0"/>
    </xf>
    <xf numFmtId="0" fontId="50" fillId="0" borderId="2" xfId="0" applyFont="1" applyFill="1" applyBorder="1" applyProtection="1">
      <protection locked="0"/>
    </xf>
    <xf numFmtId="0" fontId="50" fillId="0" borderId="0" xfId="0" applyFont="1" applyBorder="1" applyProtection="1"/>
    <xf numFmtId="0" fontId="50" fillId="0" borderId="0" xfId="0" applyFont="1" applyProtection="1">
      <protection locked="0"/>
    </xf>
    <xf numFmtId="0" fontId="50" fillId="0" borderId="5" xfId="0" applyFont="1" applyBorder="1" applyAlignment="1" applyProtection="1">
      <alignment horizontal="center"/>
      <protection locked="0"/>
    </xf>
    <xf numFmtId="0" fontId="51" fillId="0" borderId="10" xfId="0" applyFont="1" applyBorder="1" applyProtection="1">
      <protection locked="0"/>
    </xf>
    <xf numFmtId="0" fontId="50" fillId="0" borderId="2" xfId="0" applyFont="1" applyBorder="1" applyAlignment="1" applyProtection="1">
      <alignment horizontal="left"/>
      <protection locked="0"/>
    </xf>
    <xf numFmtId="0" fontId="50" fillId="0" borderId="0" xfId="0" applyFont="1" applyBorder="1" applyProtection="1">
      <protection locked="0"/>
    </xf>
    <xf numFmtId="164" fontId="50" fillId="0" borderId="5" xfId="0" applyNumberFormat="1" applyFont="1" applyFill="1" applyBorder="1" applyAlignment="1" applyProtection="1">
      <alignment horizontal="center"/>
      <protection locked="0"/>
    </xf>
    <xf numFmtId="0" fontId="50" fillId="0" borderId="0" xfId="0" applyFont="1" applyFill="1" applyBorder="1" applyProtection="1"/>
    <xf numFmtId="0" fontId="50" fillId="0" borderId="0" xfId="0" applyFont="1" applyFill="1" applyProtection="1">
      <protection locked="0"/>
    </xf>
    <xf numFmtId="0" fontId="50" fillId="0" borderId="5" xfId="0" applyFont="1" applyFill="1" applyBorder="1" applyAlignment="1" applyProtection="1">
      <alignment horizontal="center"/>
      <protection locked="0"/>
    </xf>
    <xf numFmtId="0" fontId="51" fillId="0" borderId="10" xfId="0" applyFont="1" applyFill="1" applyBorder="1" applyProtection="1">
      <protection locked="0"/>
    </xf>
    <xf numFmtId="0" fontId="50" fillId="0" borderId="2" xfId="0" applyFont="1" applyFill="1" applyBorder="1" applyAlignment="1" applyProtection="1">
      <alignment horizontal="left"/>
      <protection locked="0"/>
    </xf>
    <xf numFmtId="0" fontId="50" fillId="0" borderId="0" xfId="0" applyFont="1" applyFill="1" applyBorder="1" applyProtection="1">
      <protection locked="0"/>
    </xf>
    <xf numFmtId="172" fontId="48" fillId="0" borderId="0" xfId="2" applyNumberFormat="1" applyFont="1" applyFill="1" applyProtection="1">
      <protection locked="0"/>
    </xf>
    <xf numFmtId="0" fontId="31" fillId="0" borderId="0" xfId="0" applyFont="1" applyBorder="1" applyAlignment="1" applyProtection="1">
      <alignment horizontal="right"/>
    </xf>
    <xf numFmtId="0" fontId="31" fillId="0" borderId="0" xfId="0" applyFont="1" applyBorder="1" applyAlignment="1" applyProtection="1">
      <alignment horizontal="center"/>
      <protection locked="0"/>
    </xf>
    <xf numFmtId="0" fontId="27" fillId="0" borderId="0" xfId="0" applyFont="1" applyBorder="1" applyProtection="1">
      <protection locked="0"/>
    </xf>
    <xf numFmtId="0" fontId="31" fillId="0" borderId="5" xfId="0" applyFont="1" applyBorder="1" applyAlignment="1" applyProtection="1">
      <alignment horizontal="right"/>
    </xf>
    <xf numFmtId="44" fontId="31" fillId="0" borderId="5" xfId="2" applyFont="1" applyBorder="1" applyAlignment="1" applyProtection="1">
      <alignment horizontal="right"/>
    </xf>
    <xf numFmtId="2" fontId="2" fillId="7" borderId="0" xfId="4" applyNumberFormat="1" applyFont="1" applyFill="1" applyProtection="1"/>
    <xf numFmtId="2" fontId="4" fillId="0" borderId="25" xfId="4" applyNumberFormat="1" applyFont="1" applyBorder="1" applyProtection="1"/>
    <xf numFmtId="2" fontId="4" fillId="0" borderId="19" xfId="4" applyNumberFormat="1" applyFont="1" applyBorder="1" applyProtection="1"/>
    <xf numFmtId="2" fontId="4" fillId="0" borderId="19" xfId="4" applyNumberFormat="1" applyFont="1" applyBorder="1" applyAlignment="1" applyProtection="1"/>
    <xf numFmtId="168" fontId="4" fillId="0" borderId="34" xfId="1" applyNumberFormat="1" applyFont="1" applyBorder="1" applyProtection="1"/>
    <xf numFmtId="2" fontId="4" fillId="0" borderId="35" xfId="4" applyNumberFormat="1" applyFont="1" applyBorder="1" applyProtection="1"/>
    <xf numFmtId="168" fontId="4" fillId="0" borderId="26" xfId="1" applyNumberFormat="1" applyFont="1" applyBorder="1" applyProtection="1"/>
    <xf numFmtId="168" fontId="2" fillId="0" borderId="36" xfId="1" applyNumberFormat="1" applyFont="1" applyBorder="1" applyProtection="1"/>
    <xf numFmtId="168" fontId="4" fillId="0" borderId="36" xfId="1" applyNumberFormat="1" applyFont="1" applyBorder="1" applyProtection="1"/>
    <xf numFmtId="168" fontId="4" fillId="0" borderId="18" xfId="1" applyNumberFormat="1" applyFont="1" applyBorder="1" applyProtection="1"/>
    <xf numFmtId="168" fontId="16" fillId="0" borderId="14" xfId="1" applyNumberFormat="1" applyFont="1" applyBorder="1"/>
    <xf numFmtId="9" fontId="16" fillId="0" borderId="11" xfId="5" applyFont="1" applyBorder="1"/>
    <xf numFmtId="0" fontId="16" fillId="5" borderId="11" xfId="0" applyFont="1" applyFill="1" applyBorder="1"/>
    <xf numFmtId="168" fontId="16" fillId="0" borderId="11" xfId="1" applyNumberFormat="1" applyFont="1" applyBorder="1"/>
    <xf numFmtId="9" fontId="16" fillId="0" borderId="15" xfId="5" applyFont="1" applyBorder="1"/>
    <xf numFmtId="2" fontId="26" fillId="0" borderId="0" xfId="4" applyNumberFormat="1" applyFont="1" applyFill="1" applyBorder="1" applyProtection="1"/>
    <xf numFmtId="2" fontId="26" fillId="0" borderId="16" xfId="4" applyNumberFormat="1" applyFont="1" applyFill="1" applyBorder="1" applyProtection="1"/>
    <xf numFmtId="2" fontId="26" fillId="0" borderId="17" xfId="4" applyNumberFormat="1" applyFont="1" applyFill="1" applyBorder="1" applyProtection="1"/>
    <xf numFmtId="2" fontId="26" fillId="0" borderId="17" xfId="4" applyNumberFormat="1" applyFont="1" applyFill="1" applyBorder="1" applyAlignment="1" applyProtection="1">
      <alignment horizontal="center"/>
    </xf>
    <xf numFmtId="168" fontId="26" fillId="0" borderId="17" xfId="1" applyNumberFormat="1" applyFont="1" applyFill="1" applyBorder="1" applyProtection="1"/>
    <xf numFmtId="0" fontId="16" fillId="0" borderId="17" xfId="0" applyFont="1" applyFill="1" applyBorder="1"/>
    <xf numFmtId="168" fontId="16" fillId="0" borderId="16" xfId="1" applyNumberFormat="1" applyFont="1" applyFill="1" applyBorder="1"/>
    <xf numFmtId="9" fontId="16" fillId="0" borderId="17" xfId="5" applyFont="1" applyFill="1" applyBorder="1"/>
    <xf numFmtId="168" fontId="16" fillId="0" borderId="17" xfId="1" applyNumberFormat="1" applyFont="1" applyFill="1" applyBorder="1"/>
    <xf numFmtId="9" fontId="16" fillId="0" borderId="18" xfId="5" applyFont="1" applyFill="1" applyBorder="1"/>
    <xf numFmtId="164" fontId="11" fillId="0" borderId="28" xfId="0" applyNumberFormat="1" applyFont="1" applyBorder="1" applyAlignment="1" applyProtection="1">
      <alignment horizontal="center"/>
      <protection locked="0"/>
    </xf>
    <xf numFmtId="0" fontId="28" fillId="0" borderId="37" xfId="0" applyFont="1" applyBorder="1" applyProtection="1">
      <protection locked="0"/>
    </xf>
    <xf numFmtId="0" fontId="10" fillId="0" borderId="38" xfId="0" applyFont="1" applyBorder="1" applyProtection="1">
      <protection locked="0"/>
    </xf>
    <xf numFmtId="0" fontId="10" fillId="0" borderId="39" xfId="0" applyFont="1" applyBorder="1" applyAlignment="1" applyProtection="1">
      <alignment horizontal="left"/>
      <protection locked="0"/>
    </xf>
    <xf numFmtId="0" fontId="10" fillId="0" borderId="17" xfId="0" applyFont="1" applyBorder="1" applyProtection="1">
      <protection locked="0"/>
    </xf>
    <xf numFmtId="2" fontId="3" fillId="0" borderId="3" xfId="4" applyNumberFormat="1" applyFont="1" applyFill="1" applyBorder="1" applyProtection="1"/>
    <xf numFmtId="0" fontId="0" fillId="0" borderId="3" xfId="0" applyBorder="1"/>
    <xf numFmtId="168" fontId="0" fillId="0" borderId="40" xfId="1" applyNumberFormat="1" applyFont="1" applyBorder="1"/>
    <xf numFmtId="0" fontId="0" fillId="5" borderId="3" xfId="0" applyFill="1" applyBorder="1"/>
    <xf numFmtId="168" fontId="0" fillId="0" borderId="3" xfId="1" applyNumberFormat="1" applyFont="1" applyFill="1" applyBorder="1"/>
    <xf numFmtId="0" fontId="0" fillId="0" borderId="41" xfId="0" applyBorder="1"/>
    <xf numFmtId="2" fontId="2" fillId="7" borderId="0" xfId="4" applyNumberFormat="1" applyFont="1" applyFill="1" applyBorder="1" applyProtection="1"/>
    <xf numFmtId="0" fontId="0" fillId="7" borderId="0" xfId="0" applyFill="1" applyProtection="1"/>
    <xf numFmtId="2" fontId="2" fillId="7" borderId="0" xfId="4" applyNumberFormat="1" applyFont="1" applyFill="1" applyAlignment="1" applyProtection="1">
      <alignment horizontal="center"/>
    </xf>
    <xf numFmtId="2" fontId="2" fillId="0" borderId="3" xfId="4" applyNumberFormat="1" applyFont="1" applyFill="1" applyBorder="1" applyProtection="1"/>
    <xf numFmtId="0" fontId="44" fillId="0" borderId="0" xfId="0" applyFont="1" applyBorder="1" applyProtection="1">
      <protection locked="0"/>
    </xf>
    <xf numFmtId="14" fontId="27" fillId="0" borderId="0" xfId="0" applyNumberFormat="1" applyFont="1" applyBorder="1" applyAlignment="1" applyProtection="1">
      <alignment horizontal="center"/>
      <protection locked="0"/>
    </xf>
    <xf numFmtId="0" fontId="46" fillId="0" borderId="0" xfId="0" applyFont="1" applyBorder="1" applyProtection="1">
      <protection locked="0"/>
    </xf>
    <xf numFmtId="2" fontId="6" fillId="0" borderId="0" xfId="4" applyNumberFormat="1" applyFont="1" applyFill="1" applyBorder="1" applyAlignment="1" applyProtection="1">
      <protection locked="0"/>
    </xf>
    <xf numFmtId="2" fontId="6" fillId="0" borderId="0" xfId="4" applyNumberFormat="1" applyFont="1" applyFill="1" applyBorder="1" applyAlignment="1" applyProtection="1">
      <alignment horizontal="left"/>
      <protection locked="0"/>
    </xf>
    <xf numFmtId="173" fontId="7" fillId="0" borderId="3" xfId="4" applyNumberFormat="1" applyFont="1" applyFill="1" applyBorder="1" applyAlignment="1" applyProtection="1">
      <protection locked="0"/>
    </xf>
    <xf numFmtId="173" fontId="2" fillId="0" borderId="0" xfId="4" applyNumberFormat="1" applyFont="1" applyProtection="1"/>
    <xf numFmtId="0" fontId="56" fillId="0" borderId="0" xfId="0" applyFont="1" applyBorder="1" applyAlignment="1">
      <alignment horizontal="center"/>
    </xf>
    <xf numFmtId="2" fontId="7" fillId="0" borderId="0" xfId="4" applyNumberFormat="1" applyFont="1" applyFill="1" applyBorder="1" applyAlignment="1" applyProtection="1">
      <alignment horizontal="center"/>
      <protection locked="0"/>
    </xf>
    <xf numFmtId="0" fontId="16" fillId="0" borderId="0" xfId="0" applyFont="1" applyFill="1"/>
    <xf numFmtId="0" fontId="31" fillId="0" borderId="27" xfId="0" applyFont="1" applyFill="1" applyBorder="1" applyAlignment="1" applyProtection="1">
      <alignment horizontal="center"/>
      <protection locked="0"/>
    </xf>
    <xf numFmtId="172" fontId="31" fillId="0" borderId="0" xfId="0" applyNumberFormat="1" applyFont="1" applyBorder="1" applyProtection="1">
      <protection locked="0"/>
    </xf>
    <xf numFmtId="172" fontId="31" fillId="0" borderId="0" xfId="0" applyNumberFormat="1" applyFont="1" applyFill="1" applyProtection="1">
      <protection locked="0"/>
    </xf>
    <xf numFmtId="168" fontId="4" fillId="0" borderId="0" xfId="1" applyNumberFormat="1" applyFont="1" applyProtection="1"/>
    <xf numFmtId="168" fontId="3" fillId="0" borderId="0" xfId="1" applyNumberFormat="1" applyFont="1" applyProtection="1"/>
    <xf numFmtId="0" fontId="28" fillId="0" borderId="0" xfId="0" applyFont="1" applyProtection="1">
      <protection locked="0"/>
    </xf>
    <xf numFmtId="0" fontId="32" fillId="8" borderId="27" xfId="0" applyFont="1" applyFill="1" applyBorder="1" applyAlignment="1" applyProtection="1">
      <alignment horizontal="center"/>
      <protection locked="0"/>
    </xf>
    <xf numFmtId="0" fontId="47" fillId="8" borderId="0" xfId="0" applyFont="1" applyFill="1" applyProtection="1">
      <protection locked="0"/>
    </xf>
    <xf numFmtId="0" fontId="32" fillId="8" borderId="0" xfId="0" applyFont="1" applyFill="1" applyProtection="1">
      <protection locked="0"/>
    </xf>
    <xf numFmtId="0" fontId="32" fillId="8" borderId="0" xfId="0" applyFont="1" applyFill="1" applyBorder="1" applyProtection="1">
      <protection locked="0"/>
    </xf>
    <xf numFmtId="0" fontId="11" fillId="8" borderId="0" xfId="0" applyFont="1" applyFill="1" applyProtection="1">
      <protection locked="0"/>
    </xf>
    <xf numFmtId="0" fontId="10" fillId="8" borderId="0" xfId="0" applyFont="1" applyFill="1" applyAlignment="1" applyProtection="1">
      <alignment horizontal="center"/>
      <protection locked="0"/>
    </xf>
    <xf numFmtId="0" fontId="45" fillId="8" borderId="0" xfId="0" applyFont="1" applyFill="1" applyProtection="1">
      <protection locked="0"/>
    </xf>
    <xf numFmtId="0" fontId="11" fillId="8" borderId="0" xfId="0" applyFont="1" applyFill="1" applyAlignment="1" applyProtection="1">
      <alignment horizontal="left"/>
      <protection locked="0"/>
    </xf>
    <xf numFmtId="0" fontId="3" fillId="8" borderId="0" xfId="0" applyFont="1" applyFill="1" applyProtection="1">
      <protection locked="0"/>
    </xf>
    <xf numFmtId="0" fontId="11" fillId="8" borderId="0" xfId="0" applyFont="1" applyFill="1" applyBorder="1" applyProtection="1">
      <protection locked="0"/>
    </xf>
    <xf numFmtId="0" fontId="45" fillId="8" borderId="0" xfId="0" applyFont="1" applyFill="1" applyBorder="1" applyProtection="1"/>
    <xf numFmtId="2" fontId="4" fillId="0" borderId="0" xfId="4" applyNumberFormat="1" applyFont="1" applyFill="1" applyBorder="1" applyProtection="1"/>
    <xf numFmtId="1" fontId="2" fillId="2" borderId="42" xfId="4" applyNumberFormat="1" applyFont="1" applyFill="1" applyBorder="1" applyAlignment="1" applyProtection="1">
      <alignment horizontal="center"/>
      <protection locked="0"/>
    </xf>
    <xf numFmtId="0" fontId="0" fillId="0" borderId="43" xfId="0" applyBorder="1" applyAlignment="1" applyProtection="1">
      <alignment horizontal="center"/>
    </xf>
    <xf numFmtId="0" fontId="0" fillId="5" borderId="43" xfId="0" applyFill="1" applyBorder="1"/>
    <xf numFmtId="0" fontId="31" fillId="9" borderId="44" xfId="0" applyFont="1" applyFill="1" applyBorder="1" applyAlignment="1" applyProtection="1">
      <alignment horizontal="center"/>
      <protection locked="0"/>
    </xf>
    <xf numFmtId="0" fontId="31" fillId="9" borderId="21" xfId="0" applyFont="1" applyFill="1" applyBorder="1" applyProtection="1">
      <protection locked="0"/>
    </xf>
    <xf numFmtId="0" fontId="10" fillId="6" borderId="21" xfId="0" applyFont="1" applyFill="1" applyBorder="1" applyProtection="1">
      <protection locked="0"/>
    </xf>
    <xf numFmtId="0" fontId="0" fillId="0" borderId="21" xfId="0" applyBorder="1"/>
    <xf numFmtId="0" fontId="0" fillId="0" borderId="21" xfId="0" applyFill="1" applyBorder="1"/>
    <xf numFmtId="0" fontId="10" fillId="7" borderId="21" xfId="0" applyFont="1" applyFill="1" applyBorder="1" applyProtection="1">
      <protection locked="0"/>
    </xf>
    <xf numFmtId="0" fontId="11" fillId="0" borderId="0" xfId="0" applyFont="1" applyFill="1" applyBorder="1" applyAlignment="1" applyProtection="1">
      <alignment horizontal="right"/>
      <protection locked="0"/>
    </xf>
    <xf numFmtId="2" fontId="4" fillId="0" borderId="0" xfId="4" applyNumberFormat="1" applyFont="1" applyFill="1" applyAlignment="1" applyProtection="1"/>
    <xf numFmtId="0" fontId="31" fillId="9" borderId="45"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2" fontId="4" fillId="0" borderId="0" xfId="4" applyNumberFormat="1" applyFont="1" applyBorder="1" applyAlignment="1" applyProtection="1"/>
    <xf numFmtId="2" fontId="4" fillId="0" borderId="0" xfId="4" applyNumberFormat="1" applyFont="1" applyFill="1" applyBorder="1" applyAlignment="1" applyProtection="1"/>
    <xf numFmtId="0" fontId="11" fillId="0" borderId="22" xfId="0" applyFont="1" applyBorder="1" applyAlignment="1" applyProtection="1">
      <alignment horizontal="center"/>
      <protection locked="0"/>
    </xf>
    <xf numFmtId="0" fontId="10" fillId="6" borderId="0" xfId="0" applyFont="1" applyFill="1" applyBorder="1" applyProtection="1">
      <protection locked="0"/>
    </xf>
    <xf numFmtId="0" fontId="0" fillId="0" borderId="5" xfId="0" applyBorder="1"/>
    <xf numFmtId="0" fontId="44" fillId="0" borderId="0" xfId="0" applyFont="1" applyFill="1" applyProtection="1">
      <protection locked="0"/>
    </xf>
    <xf numFmtId="168" fontId="0" fillId="0" borderId="0" xfId="1" applyNumberFormat="1" applyFont="1" applyFill="1"/>
    <xf numFmtId="0" fontId="28" fillId="10" borderId="44" xfId="0" applyFont="1" applyFill="1" applyBorder="1" applyAlignment="1" applyProtection="1">
      <alignment horizontal="center"/>
      <protection locked="0"/>
    </xf>
    <xf numFmtId="0" fontId="27" fillId="10" borderId="21" xfId="0" applyFont="1" applyFill="1" applyBorder="1" applyProtection="1">
      <protection locked="0"/>
    </xf>
    <xf numFmtId="0" fontId="31" fillId="10" borderId="21" xfId="0" applyFont="1" applyFill="1" applyBorder="1" applyProtection="1">
      <protection locked="0"/>
    </xf>
    <xf numFmtId="0" fontId="31" fillId="6" borderId="21" xfId="0" applyFont="1" applyFill="1" applyBorder="1" applyProtection="1">
      <protection locked="0"/>
    </xf>
    <xf numFmtId="2" fontId="25" fillId="10" borderId="21" xfId="4" applyNumberFormat="1" applyFont="1" applyFill="1" applyBorder="1" applyProtection="1"/>
    <xf numFmtId="164" fontId="28" fillId="10" borderId="44" xfId="0" applyNumberFormat="1" applyFont="1" applyFill="1" applyBorder="1" applyAlignment="1" applyProtection="1">
      <alignment horizontal="center"/>
      <protection locked="0"/>
    </xf>
    <xf numFmtId="164" fontId="10" fillId="0" borderId="27" xfId="0" applyNumberFormat="1" applyFont="1" applyFill="1" applyBorder="1" applyAlignment="1" applyProtection="1">
      <alignment horizontal="center"/>
      <protection locked="0"/>
    </xf>
    <xf numFmtId="0" fontId="16" fillId="0" borderId="0" xfId="0" applyFont="1" applyFill="1" applyProtection="1">
      <protection locked="0"/>
    </xf>
    <xf numFmtId="0" fontId="0" fillId="0" borderId="3" xfId="0" applyFill="1" applyBorder="1" applyAlignment="1" applyProtection="1">
      <alignment horizontal="center"/>
    </xf>
    <xf numFmtId="0" fontId="27" fillId="10" borderId="21" xfId="0" applyFont="1" applyFill="1" applyBorder="1" applyAlignment="1" applyProtection="1">
      <alignment horizontal="left"/>
      <protection locked="0"/>
    </xf>
    <xf numFmtId="172" fontId="31" fillId="0" borderId="1" xfId="2" applyNumberFormat="1" applyFont="1" applyBorder="1" applyAlignment="1" applyProtection="1">
      <alignment horizontal="right"/>
    </xf>
    <xf numFmtId="167" fontId="20" fillId="4" borderId="21" xfId="4" applyNumberFormat="1"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32" fillId="8" borderId="22" xfId="0" applyFont="1" applyFill="1" applyBorder="1" applyAlignment="1" applyProtection="1">
      <alignment horizontal="center"/>
      <protection locked="0"/>
    </xf>
    <xf numFmtId="0" fontId="0" fillId="0" borderId="2" xfId="0" applyBorder="1"/>
    <xf numFmtId="0" fontId="0" fillId="0" borderId="2" xfId="0" applyFill="1" applyBorder="1"/>
    <xf numFmtId="168" fontId="0" fillId="0" borderId="2" xfId="1" applyNumberFormat="1" applyFont="1" applyBorder="1"/>
    <xf numFmtId="2" fontId="15" fillId="0" borderId="0" xfId="4" applyNumberFormat="1" applyFont="1" applyFill="1" applyBorder="1" applyProtection="1"/>
    <xf numFmtId="2" fontId="43" fillId="0" borderId="0" xfId="4" applyNumberFormat="1" applyFont="1" applyFill="1" applyBorder="1" applyAlignment="1" applyProtection="1">
      <alignment horizontal="center" wrapText="1"/>
    </xf>
    <xf numFmtId="0" fontId="31" fillId="6" borderId="0" xfId="0" applyFont="1" applyFill="1" applyBorder="1" applyProtection="1">
      <protection locked="0"/>
    </xf>
    <xf numFmtId="0" fontId="18" fillId="5" borderId="0" xfId="0" applyFont="1" applyFill="1" applyBorder="1" applyAlignment="1">
      <alignment horizontal="center" wrapText="1"/>
    </xf>
    <xf numFmtId="0" fontId="7" fillId="0" borderId="0" xfId="0" applyFont="1" applyBorder="1" applyAlignment="1">
      <alignment horizontal="center"/>
    </xf>
    <xf numFmtId="2" fontId="4" fillId="0" borderId="0" xfId="4" applyNumberFormat="1" applyFont="1" applyFill="1" applyBorder="1" applyAlignment="1" applyProtection="1">
      <alignment horizontal="left"/>
    </xf>
    <xf numFmtId="2" fontId="2" fillId="0" borderId="0" xfId="4" applyNumberFormat="1" applyFont="1" applyFill="1" applyBorder="1" applyAlignment="1" applyProtection="1">
      <alignment horizontal="right"/>
    </xf>
    <xf numFmtId="1" fontId="10" fillId="2" borderId="5" xfId="4" applyNumberFormat="1" applyFont="1" applyFill="1" applyBorder="1" applyAlignment="1" applyProtection="1">
      <alignment horizontal="center"/>
      <protection locked="0"/>
    </xf>
    <xf numFmtId="1" fontId="2" fillId="2" borderId="7" xfId="4" applyNumberFormat="1" applyFont="1" applyFill="1" applyBorder="1" applyAlignment="1" applyProtection="1">
      <alignment horizontal="center"/>
      <protection locked="0"/>
    </xf>
    <xf numFmtId="1" fontId="2" fillId="2" borderId="1" xfId="4" applyNumberFormat="1" applyFont="1" applyFill="1" applyBorder="1" applyAlignment="1" applyProtection="1">
      <alignment horizontal="center"/>
      <protection locked="0"/>
    </xf>
    <xf numFmtId="1" fontId="10" fillId="2" borderId="1" xfId="4" applyNumberFormat="1" applyFont="1" applyFill="1" applyBorder="1" applyAlignment="1" applyProtection="1">
      <alignment horizontal="center"/>
      <protection locked="0"/>
    </xf>
    <xf numFmtId="2" fontId="2" fillId="0" borderId="12" xfId="4" applyNumberFormat="1" applyFont="1" applyFill="1" applyBorder="1" applyProtection="1"/>
    <xf numFmtId="2" fontId="4" fillId="0" borderId="0" xfId="4" applyNumberFormat="1" applyFont="1" applyFill="1" applyBorder="1" applyAlignment="1" applyProtection="1">
      <alignment horizontal="right"/>
    </xf>
    <xf numFmtId="2" fontId="26" fillId="0" borderId="17" xfId="4" applyNumberFormat="1" applyFont="1" applyFill="1" applyBorder="1" applyAlignment="1" applyProtection="1">
      <alignment horizontal="right"/>
    </xf>
    <xf numFmtId="2" fontId="26" fillId="0" borderId="0" xfId="4" applyNumberFormat="1" applyFont="1" applyBorder="1" applyProtection="1"/>
    <xf numFmtId="168" fontId="3" fillId="0" borderId="0" xfId="1" applyNumberFormat="1" applyFont="1" applyBorder="1" applyProtection="1"/>
    <xf numFmtId="2" fontId="3" fillId="0" borderId="0" xfId="4" applyNumberFormat="1" applyFont="1" applyBorder="1" applyProtection="1"/>
    <xf numFmtId="2" fontId="2" fillId="0" borderId="0" xfId="0" applyNumberFormat="1" applyFont="1" applyBorder="1" applyAlignment="1" applyProtection="1">
      <alignment horizontal="left"/>
    </xf>
    <xf numFmtId="168" fontId="18" fillId="0" borderId="17" xfId="1" applyNumberFormat="1" applyFont="1" applyFill="1" applyBorder="1" applyAlignment="1">
      <alignment horizontal="center" wrapText="1"/>
    </xf>
    <xf numFmtId="168" fontId="0" fillId="0" borderId="3" xfId="1" applyNumberFormat="1" applyFont="1" applyBorder="1"/>
    <xf numFmtId="0" fontId="9" fillId="5" borderId="0" xfId="0" applyFont="1" applyFill="1" applyBorder="1"/>
    <xf numFmtId="0" fontId="18" fillId="5" borderId="13" xfId="0" applyFont="1" applyFill="1" applyBorder="1" applyAlignment="1">
      <alignment horizontal="center" wrapText="1"/>
    </xf>
    <xf numFmtId="168" fontId="2" fillId="7" borderId="0" xfId="1" applyNumberFormat="1" applyFont="1" applyFill="1" applyBorder="1" applyProtection="1"/>
    <xf numFmtId="0" fontId="0" fillId="0" borderId="0" xfId="0" applyBorder="1" applyAlignment="1" applyProtection="1">
      <alignment horizontal="center"/>
    </xf>
    <xf numFmtId="1" fontId="2" fillId="2" borderId="28" xfId="4" applyNumberFormat="1" applyFont="1" applyFill="1" applyBorder="1" applyAlignment="1" applyProtection="1">
      <alignment horizontal="center"/>
      <protection locked="0"/>
    </xf>
    <xf numFmtId="0" fontId="0" fillId="0" borderId="3" xfId="0" applyFill="1" applyBorder="1"/>
    <xf numFmtId="174" fontId="24" fillId="2" borderId="5" xfId="4" applyNumberFormat="1" applyFont="1" applyFill="1" applyBorder="1" applyAlignment="1" applyProtection="1">
      <alignment horizontal="center"/>
      <protection locked="0"/>
    </xf>
    <xf numFmtId="2" fontId="2" fillId="2" borderId="28" xfId="4" applyNumberFormat="1" applyFont="1" applyFill="1" applyBorder="1" applyProtection="1">
      <protection locked="0"/>
    </xf>
    <xf numFmtId="2" fontId="4" fillId="0" borderId="19" xfId="4" applyNumberFormat="1" applyFont="1" applyFill="1" applyBorder="1" applyAlignment="1" applyProtection="1"/>
    <xf numFmtId="2" fontId="2" fillId="0" borderId="17" xfId="4" applyNumberFormat="1" applyFont="1" applyFill="1" applyBorder="1" applyProtection="1"/>
    <xf numFmtId="2" fontId="2" fillId="0" borderId="26" xfId="4" applyNumberFormat="1" applyFont="1" applyBorder="1" applyProtection="1"/>
    <xf numFmtId="168" fontId="2" fillId="0" borderId="18" xfId="1" applyNumberFormat="1" applyFont="1" applyBorder="1" applyProtection="1"/>
    <xf numFmtId="2" fontId="2" fillId="0" borderId="12" xfId="0" applyNumberFormat="1" applyFont="1" applyFill="1" applyBorder="1" applyProtection="1"/>
    <xf numFmtId="2" fontId="2" fillId="8" borderId="20" xfId="4" applyNumberFormat="1" applyFont="1" applyFill="1" applyBorder="1" applyProtection="1"/>
    <xf numFmtId="2" fontId="2" fillId="8" borderId="21" xfId="4" applyNumberFormat="1" applyFont="1" applyFill="1" applyBorder="1" applyProtection="1"/>
    <xf numFmtId="2" fontId="3" fillId="8" borderId="21" xfId="4" applyNumberFormat="1" applyFont="1" applyFill="1" applyBorder="1" applyProtection="1"/>
    <xf numFmtId="0" fontId="0" fillId="8" borderId="21" xfId="0" applyFill="1" applyBorder="1"/>
    <xf numFmtId="2" fontId="6" fillId="0" borderId="0" xfId="4" applyNumberFormat="1" applyFont="1" applyFill="1" applyBorder="1" applyProtection="1">
      <protection locked="0"/>
    </xf>
    <xf numFmtId="9" fontId="7" fillId="0" borderId="5" xfId="5" applyFont="1" applyFill="1" applyBorder="1" applyAlignment="1" applyProtection="1">
      <alignment horizontal="center"/>
    </xf>
    <xf numFmtId="9" fontId="7" fillId="0" borderId="5" xfId="5" applyFont="1" applyFill="1" applyBorder="1" applyAlignment="1" applyProtection="1">
      <alignment horizontal="center" wrapText="1"/>
    </xf>
    <xf numFmtId="2" fontId="26" fillId="0" borderId="43" xfId="4" applyNumberFormat="1" applyFont="1" applyFill="1" applyBorder="1" applyProtection="1"/>
    <xf numFmtId="2" fontId="26" fillId="0" borderId="0" xfId="4" applyNumberFormat="1" applyFont="1" applyFill="1" applyProtection="1"/>
    <xf numFmtId="0" fontId="7" fillId="0" borderId="0" xfId="0" applyFont="1"/>
    <xf numFmtId="0" fontId="38" fillId="0" borderId="0" xfId="0" applyFont="1"/>
    <xf numFmtId="0" fontId="41" fillId="0" borderId="0" xfId="0" applyFont="1"/>
    <xf numFmtId="0" fontId="0" fillId="0" borderId="25" xfId="0" applyBorder="1"/>
    <xf numFmtId="0" fontId="0" fillId="0" borderId="26" xfId="0" applyBorder="1"/>
    <xf numFmtId="168" fontId="16" fillId="0" borderId="16" xfId="1" applyNumberFormat="1" applyFont="1" applyBorder="1"/>
    <xf numFmtId="9" fontId="16" fillId="0" borderId="17" xfId="5" applyFont="1" applyBorder="1"/>
    <xf numFmtId="0" fontId="16" fillId="5" borderId="17" xfId="0" applyFont="1" applyFill="1" applyBorder="1"/>
    <xf numFmtId="168" fontId="16" fillId="0" borderId="17" xfId="1" applyNumberFormat="1" applyFont="1" applyBorder="1"/>
    <xf numFmtId="9" fontId="16" fillId="0" borderId="18" xfId="5" applyFont="1" applyBorder="1"/>
    <xf numFmtId="0" fontId="0" fillId="0" borderId="18" xfId="0" applyFill="1" applyBorder="1"/>
    <xf numFmtId="166" fontId="7" fillId="2" borderId="5" xfId="4" applyNumberFormat="1" applyFont="1" applyFill="1" applyBorder="1" applyAlignment="1" applyProtection="1">
      <alignment horizontal="center"/>
      <protection locked="0"/>
    </xf>
    <xf numFmtId="44" fontId="31" fillId="0" borderId="0" xfId="2" applyFont="1" applyFill="1" applyBorder="1" applyProtection="1">
      <protection locked="0"/>
    </xf>
    <xf numFmtId="0" fontId="6" fillId="9" borderId="45" xfId="0" applyFont="1" applyFill="1" applyBorder="1" applyProtection="1"/>
    <xf numFmtId="0" fontId="6" fillId="0" borderId="22" xfId="0" applyFont="1" applyFill="1" applyBorder="1" applyProtection="1"/>
    <xf numFmtId="44" fontId="6" fillId="0" borderId="27" xfId="2" applyFont="1" applyFill="1" applyBorder="1" applyProtection="1"/>
    <xf numFmtId="172" fontId="6" fillId="0" borderId="0" xfId="2" applyNumberFormat="1" applyFont="1" applyFill="1" applyBorder="1" applyProtection="1"/>
    <xf numFmtId="0" fontId="43" fillId="0" borderId="22" xfId="0" applyFont="1" applyBorder="1" applyProtection="1"/>
    <xf numFmtId="44" fontId="43" fillId="0" borderId="27" xfId="2" applyFont="1" applyBorder="1" applyProtection="1"/>
    <xf numFmtId="172" fontId="43" fillId="0" borderId="0" xfId="2" applyNumberFormat="1" applyFont="1" applyBorder="1" applyProtection="1"/>
    <xf numFmtId="44" fontId="6" fillId="10" borderId="46" xfId="2" applyFont="1" applyFill="1" applyBorder="1" applyProtection="1"/>
    <xf numFmtId="44" fontId="43" fillId="0" borderId="27" xfId="2" applyFont="1" applyFill="1" applyBorder="1" applyProtection="1"/>
    <xf numFmtId="44" fontId="63" fillId="0" borderId="5" xfId="2" applyFont="1" applyFill="1" applyBorder="1" applyProtection="1"/>
    <xf numFmtId="0" fontId="43" fillId="0" borderId="2" xfId="0" applyFont="1" applyBorder="1" applyProtection="1">
      <protection locked="0"/>
    </xf>
    <xf numFmtId="44" fontId="43" fillId="0" borderId="5" xfId="2" applyFont="1" applyBorder="1" applyProtection="1">
      <protection locked="0"/>
    </xf>
    <xf numFmtId="44" fontId="64" fillId="0" borderId="5" xfId="2" applyFont="1" applyBorder="1" applyProtection="1">
      <protection locked="0"/>
    </xf>
    <xf numFmtId="44" fontId="64" fillId="0" borderId="5" xfId="2" applyFont="1" applyFill="1" applyBorder="1" applyProtection="1">
      <protection locked="0"/>
    </xf>
    <xf numFmtId="0" fontId="43" fillId="0" borderId="22" xfId="0" applyFont="1" applyBorder="1" applyAlignment="1" applyProtection="1">
      <alignment horizontal="right"/>
    </xf>
    <xf numFmtId="44" fontId="43" fillId="0" borderId="27" xfId="2" applyFont="1" applyBorder="1" applyAlignment="1" applyProtection="1">
      <alignment horizontal="right"/>
    </xf>
    <xf numFmtId="0" fontId="43" fillId="0" borderId="22" xfId="0" applyFont="1" applyBorder="1" applyProtection="1">
      <protection locked="0"/>
    </xf>
    <xf numFmtId="44" fontId="43" fillId="0" borderId="27" xfId="2" applyFont="1" applyBorder="1" applyProtection="1">
      <protection locked="0"/>
    </xf>
    <xf numFmtId="44" fontId="43" fillId="0" borderId="27" xfId="2" applyFont="1" applyFill="1" applyBorder="1" applyProtection="1">
      <protection locked="0"/>
    </xf>
    <xf numFmtId="44" fontId="6" fillId="0" borderId="27" xfId="2" applyFont="1" applyFill="1" applyBorder="1" applyProtection="1">
      <protection locked="0"/>
    </xf>
    <xf numFmtId="44" fontId="6" fillId="8" borderId="27" xfId="2" applyFont="1" applyFill="1" applyBorder="1" applyProtection="1"/>
    <xf numFmtId="0" fontId="43" fillId="0" borderId="5" xfId="0" applyFont="1" applyBorder="1" applyProtection="1">
      <protection locked="0"/>
    </xf>
    <xf numFmtId="0" fontId="43" fillId="8" borderId="0" xfId="0" applyFont="1" applyFill="1" applyProtection="1">
      <protection locked="0"/>
    </xf>
    <xf numFmtId="44" fontId="43" fillId="8" borderId="0" xfId="2" applyFont="1" applyFill="1" applyProtection="1">
      <protection locked="0"/>
    </xf>
    <xf numFmtId="0" fontId="43" fillId="0" borderId="0" xfId="0" applyFont="1" applyProtection="1">
      <protection locked="0"/>
    </xf>
    <xf numFmtId="44" fontId="43" fillId="0" borderId="0" xfId="2" applyFont="1" applyProtection="1">
      <protection locked="0"/>
    </xf>
    <xf numFmtId="0" fontId="43" fillId="0" borderId="0" xfId="0" applyFont="1" applyFill="1" applyProtection="1"/>
    <xf numFmtId="44" fontId="43" fillId="0" borderId="0" xfId="2" applyFont="1" applyFill="1" applyProtection="1"/>
    <xf numFmtId="0" fontId="43" fillId="0" borderId="0" xfId="0" applyFont="1" applyFill="1" applyProtection="1">
      <protection locked="0"/>
    </xf>
    <xf numFmtId="172" fontId="43" fillId="0" borderId="0" xfId="2" applyNumberFormat="1" applyFont="1" applyProtection="1">
      <protection locked="0"/>
    </xf>
    <xf numFmtId="172" fontId="65" fillId="10" borderId="21" xfId="2" applyNumberFormat="1" applyFont="1" applyFill="1" applyBorder="1" applyProtection="1"/>
    <xf numFmtId="172" fontId="65" fillId="0" borderId="0" xfId="2" applyNumberFormat="1" applyFont="1" applyFill="1" applyBorder="1" applyProtection="1"/>
    <xf numFmtId="172" fontId="66" fillId="0" borderId="0" xfId="2" applyNumberFormat="1" applyFont="1" applyBorder="1" applyProtection="1"/>
    <xf numFmtId="0" fontId="7" fillId="10" borderId="45" xfId="0" applyFont="1" applyFill="1" applyBorder="1" applyProtection="1"/>
    <xf numFmtId="0" fontId="38" fillId="0" borderId="22" xfId="0" applyFont="1" applyBorder="1" applyAlignment="1" applyProtection="1">
      <alignment horizontal="right"/>
    </xf>
    <xf numFmtId="0" fontId="7" fillId="8" borderId="22" xfId="0" applyFont="1" applyFill="1" applyBorder="1" applyProtection="1"/>
    <xf numFmtId="172" fontId="66" fillId="0" borderId="10" xfId="2" applyNumberFormat="1" applyFont="1" applyBorder="1" applyProtection="1"/>
    <xf numFmtId="172" fontId="66" fillId="0" borderId="3" xfId="2" applyNumberFormat="1" applyFont="1" applyBorder="1" applyProtection="1"/>
    <xf numFmtId="172" fontId="66" fillId="0" borderId="0" xfId="2" applyNumberFormat="1" applyFont="1" applyFill="1" applyBorder="1" applyProtection="1"/>
    <xf numFmtId="172" fontId="66" fillId="0" borderId="0" xfId="2" applyNumberFormat="1" applyFont="1" applyBorder="1" applyAlignment="1" applyProtection="1">
      <alignment horizontal="right"/>
    </xf>
    <xf numFmtId="172" fontId="66" fillId="0" borderId="0" xfId="2" applyNumberFormat="1" applyFont="1" applyFill="1" applyBorder="1" applyProtection="1">
      <protection locked="0"/>
    </xf>
    <xf numFmtId="172" fontId="65" fillId="0" borderId="0" xfId="2" applyNumberFormat="1" applyFont="1" applyFill="1" applyBorder="1" applyProtection="1">
      <protection locked="0"/>
    </xf>
    <xf numFmtId="172" fontId="66" fillId="0" borderId="0" xfId="2" applyNumberFormat="1" applyFont="1" applyBorder="1" applyProtection="1">
      <protection locked="0"/>
    </xf>
    <xf numFmtId="172" fontId="65" fillId="8" borderId="0" xfId="2" applyNumberFormat="1" applyFont="1" applyFill="1" applyBorder="1" applyProtection="1"/>
    <xf numFmtId="172" fontId="66" fillId="8" borderId="0" xfId="2" applyNumberFormat="1" applyFont="1" applyFill="1" applyProtection="1"/>
    <xf numFmtId="172" fontId="66" fillId="0" borderId="0" xfId="2" applyNumberFormat="1" applyFont="1" applyProtection="1"/>
    <xf numFmtId="172" fontId="66" fillId="0" borderId="0" xfId="2" applyNumberFormat="1" applyFont="1" applyFill="1" applyProtection="1"/>
    <xf numFmtId="172" fontId="66" fillId="0" borderId="0" xfId="2" applyNumberFormat="1" applyFont="1" applyFill="1" applyProtection="1">
      <protection locked="0"/>
    </xf>
    <xf numFmtId="172" fontId="66" fillId="0" borderId="0" xfId="2" applyNumberFormat="1" applyFont="1" applyProtection="1">
      <protection locked="0"/>
    </xf>
    <xf numFmtId="0" fontId="56" fillId="0" borderId="0" xfId="0" applyFont="1" applyAlignment="1">
      <alignment horizontal="center"/>
    </xf>
    <xf numFmtId="2" fontId="4" fillId="0" borderId="0" xfId="4" applyNumberFormat="1" applyFont="1" applyFill="1" applyBorder="1" applyAlignment="1" applyProtection="1">
      <protection locked="0"/>
    </xf>
    <xf numFmtId="2" fontId="9" fillId="0" borderId="3" xfId="4" applyNumberFormat="1" applyFont="1" applyBorder="1" applyAlignment="1" applyProtection="1">
      <alignment horizontal="center"/>
    </xf>
    <xf numFmtId="0" fontId="39" fillId="0" borderId="0" xfId="0" applyFont="1" applyAlignment="1">
      <alignment horizontal="center"/>
    </xf>
    <xf numFmtId="2" fontId="25" fillId="0" borderId="0" xfId="4" applyNumberFormat="1" applyFont="1" applyAlignment="1" applyProtection="1">
      <alignment horizontal="center"/>
    </xf>
    <xf numFmtId="168" fontId="25" fillId="0" borderId="0" xfId="1" applyNumberFormat="1" applyFont="1" applyAlignment="1" applyProtection="1">
      <alignment horizontal="center" vertical="center"/>
    </xf>
    <xf numFmtId="168" fontId="25" fillId="0" borderId="0" xfId="1" applyNumberFormat="1" applyFont="1" applyAlignment="1" applyProtection="1">
      <alignment horizontal="center" vertical="center" wrapText="1"/>
    </xf>
    <xf numFmtId="168" fontId="26" fillId="0" borderId="0" xfId="1" applyNumberFormat="1" applyFont="1" applyFill="1" applyBorder="1" applyProtection="1"/>
    <xf numFmtId="172" fontId="2" fillId="0" borderId="0" xfId="2" applyNumberFormat="1" applyFont="1" applyProtection="1"/>
    <xf numFmtId="172" fontId="2" fillId="0" borderId="0" xfId="2" applyNumberFormat="1" applyFont="1" applyFill="1" applyBorder="1" applyProtection="1"/>
    <xf numFmtId="172" fontId="2" fillId="0" borderId="0" xfId="2" applyNumberFormat="1" applyFont="1" applyBorder="1" applyProtection="1"/>
    <xf numFmtId="172" fontId="4" fillId="0" borderId="0" xfId="2" applyNumberFormat="1" applyFont="1" applyFill="1" applyBorder="1" applyProtection="1"/>
    <xf numFmtId="172" fontId="2" fillId="0" borderId="17" xfId="2" applyNumberFormat="1" applyFont="1" applyBorder="1" applyProtection="1"/>
    <xf numFmtId="172" fontId="2" fillId="0" borderId="0" xfId="2" applyNumberFormat="1" applyFont="1" applyFill="1" applyProtection="1"/>
    <xf numFmtId="172" fontId="4" fillId="0" borderId="3" xfId="2" applyNumberFormat="1" applyFont="1" applyBorder="1" applyProtection="1"/>
    <xf numFmtId="9" fontId="7" fillId="0" borderId="0" xfId="5" applyFont="1" applyFill="1" applyBorder="1" applyAlignment="1" applyProtection="1">
      <alignment horizontal="center" wrapText="1"/>
    </xf>
    <xf numFmtId="2" fontId="4" fillId="2" borderId="5" xfId="4" applyNumberFormat="1" applyFont="1" applyFill="1" applyBorder="1" applyAlignment="1" applyProtection="1">
      <alignment wrapText="1"/>
      <protection locked="0"/>
    </xf>
    <xf numFmtId="2" fontId="23" fillId="0" borderId="0" xfId="4" applyNumberFormat="1" applyFont="1" applyProtection="1"/>
    <xf numFmtId="2" fontId="26" fillId="0" borderId="17" xfId="4" applyNumberFormat="1" applyFont="1" applyBorder="1" applyAlignment="1" applyProtection="1">
      <alignment horizontal="center"/>
    </xf>
    <xf numFmtId="0" fontId="16" fillId="0" borderId="17" xfId="0" applyFont="1" applyBorder="1" applyAlignment="1">
      <alignment horizontal="center"/>
    </xf>
    <xf numFmtId="2" fontId="15" fillId="0" borderId="17" xfId="4" applyNumberFormat="1" applyFont="1" applyFill="1" applyBorder="1" applyAlignment="1" applyProtection="1">
      <alignment horizontal="center"/>
    </xf>
    <xf numFmtId="168" fontId="16" fillId="0" borderId="17" xfId="1" applyNumberFormat="1" applyFont="1" applyFill="1" applyBorder="1" applyAlignment="1">
      <alignment horizontal="center"/>
    </xf>
    <xf numFmtId="0" fontId="16" fillId="0" borderId="17" xfId="0" applyFont="1" applyFill="1" applyBorder="1" applyAlignment="1">
      <alignment horizontal="center"/>
    </xf>
    <xf numFmtId="172" fontId="23" fillId="0" borderId="0" xfId="2" applyNumberFormat="1" applyFont="1" applyProtection="1"/>
    <xf numFmtId="168" fontId="25" fillId="0" borderId="0" xfId="1" applyNumberFormat="1" applyFont="1" applyFill="1" applyBorder="1" applyAlignment="1" applyProtection="1">
      <alignment horizontal="center"/>
    </xf>
    <xf numFmtId="0" fontId="70" fillId="0" borderId="0" xfId="0" applyFont="1" applyBorder="1" applyAlignment="1">
      <alignment horizontal="center"/>
    </xf>
    <xf numFmtId="165" fontId="6" fillId="0" borderId="0" xfId="4" applyNumberFormat="1" applyFont="1" applyFill="1" applyBorder="1" applyAlignment="1" applyProtection="1">
      <alignment horizontal="left"/>
      <protection locked="0"/>
    </xf>
    <xf numFmtId="2" fontId="25" fillId="0" borderId="0" xfId="4" applyNumberFormat="1" applyFont="1" applyFill="1" applyBorder="1" applyAlignment="1" applyProtection="1">
      <alignment horizontal="center"/>
    </xf>
    <xf numFmtId="2" fontId="15" fillId="0" borderId="0" xfId="4" applyNumberFormat="1" applyFont="1" applyFill="1" applyProtection="1"/>
    <xf numFmtId="168" fontId="26" fillId="0" borderId="47" xfId="1" quotePrefix="1" applyNumberFormat="1" applyFont="1" applyFill="1" applyBorder="1" applyProtection="1"/>
    <xf numFmtId="168" fontId="26" fillId="0" borderId="0" xfId="1" quotePrefix="1" applyNumberFormat="1" applyFont="1" applyFill="1" applyBorder="1" applyProtection="1"/>
    <xf numFmtId="2" fontId="25" fillId="0" borderId="0" xfId="4" applyNumberFormat="1" applyFont="1" applyBorder="1" applyAlignment="1" applyProtection="1">
      <alignment horizontal="center"/>
    </xf>
    <xf numFmtId="2" fontId="2" fillId="0" borderId="0" xfId="4" applyNumberFormat="1" applyFont="1" applyFill="1" applyBorder="1" applyAlignment="1" applyProtection="1"/>
    <xf numFmtId="168" fontId="4" fillId="0" borderId="3" xfId="1" applyNumberFormat="1" applyFont="1" applyBorder="1" applyProtection="1"/>
    <xf numFmtId="2" fontId="71" fillId="4" borderId="17" xfId="4" applyNumberFormat="1" applyFont="1" applyFill="1" applyBorder="1" applyProtection="1"/>
    <xf numFmtId="2" fontId="4" fillId="0" borderId="30" xfId="4" applyNumberFormat="1" applyFont="1" applyBorder="1" applyProtection="1"/>
    <xf numFmtId="2" fontId="4" fillId="0" borderId="30" xfId="4" applyNumberFormat="1" applyFont="1" applyFill="1" applyBorder="1" applyProtection="1"/>
    <xf numFmtId="2" fontId="4" fillId="0" borderId="0" xfId="4" applyNumberFormat="1" applyFont="1" applyBorder="1" applyAlignment="1" applyProtection="1">
      <alignment horizontal="left"/>
    </xf>
    <xf numFmtId="2" fontId="26" fillId="0" borderId="0" xfId="4" applyNumberFormat="1" applyFont="1" applyFill="1" applyAlignment="1" applyProtection="1">
      <alignment wrapText="1"/>
    </xf>
    <xf numFmtId="2" fontId="26" fillId="0" borderId="48" xfId="4" applyNumberFormat="1" applyFont="1" applyBorder="1" applyAlignment="1" applyProtection="1">
      <alignment horizontal="center"/>
    </xf>
    <xf numFmtId="2" fontId="69" fillId="0" borderId="17" xfId="4" applyNumberFormat="1" applyFont="1" applyBorder="1" applyAlignment="1" applyProtection="1">
      <alignment horizontal="center" wrapText="1"/>
    </xf>
    <xf numFmtId="2" fontId="69" fillId="0" borderId="17" xfId="4" applyNumberFormat="1" applyFont="1" applyBorder="1" applyAlignment="1" applyProtection="1">
      <alignment horizontal="center"/>
    </xf>
    <xf numFmtId="2" fontId="23" fillId="0" borderId="0" xfId="4" applyNumberFormat="1" applyFont="1" applyAlignment="1" applyProtection="1">
      <alignment horizontal="centerContinuous"/>
    </xf>
    <xf numFmtId="168" fontId="18" fillId="0" borderId="0" xfId="1" applyNumberFormat="1" applyFont="1" applyFill="1" applyBorder="1" applyAlignment="1">
      <alignment horizontal="center" wrapText="1"/>
    </xf>
    <xf numFmtId="2" fontId="71" fillId="4" borderId="0" xfId="4" applyNumberFormat="1" applyFont="1" applyFill="1" applyAlignment="1" applyProtection="1">
      <alignment horizontal="center"/>
    </xf>
    <xf numFmtId="2" fontId="25" fillId="7" borderId="0" xfId="4" applyNumberFormat="1" applyFont="1" applyFill="1" applyBorder="1" applyAlignment="1" applyProtection="1"/>
    <xf numFmtId="2" fontId="2" fillId="0" borderId="27" xfId="4" applyNumberFormat="1" applyFont="1" applyFill="1" applyBorder="1" applyAlignment="1" applyProtection="1"/>
    <xf numFmtId="2" fontId="71" fillId="4" borderId="25" xfId="4" applyNumberFormat="1" applyFont="1" applyFill="1" applyBorder="1" applyAlignment="1" applyProtection="1">
      <alignment horizontal="center"/>
    </xf>
    <xf numFmtId="0" fontId="0" fillId="0" borderId="0" xfId="0" applyFill="1" applyProtection="1"/>
    <xf numFmtId="2" fontId="2" fillId="0" borderId="0" xfId="4" applyNumberFormat="1" applyFont="1" applyFill="1" applyAlignment="1" applyProtection="1">
      <alignment horizontal="center"/>
    </xf>
    <xf numFmtId="2" fontId="23" fillId="7" borderId="0" xfId="4" applyNumberFormat="1" applyFont="1" applyFill="1" applyAlignment="1" applyProtection="1">
      <alignment horizontal="left"/>
    </xf>
    <xf numFmtId="2" fontId="23" fillId="7" borderId="0" xfId="4" applyNumberFormat="1" applyFont="1" applyFill="1" applyBorder="1" applyAlignment="1" applyProtection="1">
      <alignment horizontal="left"/>
    </xf>
    <xf numFmtId="2" fontId="23" fillId="7" borderId="0" xfId="4" applyNumberFormat="1" applyFont="1" applyFill="1" applyProtection="1"/>
    <xf numFmtId="2" fontId="26" fillId="0" borderId="0" xfId="4" applyNumberFormat="1" applyFont="1" applyAlignment="1" applyProtection="1">
      <alignment horizontal="left"/>
    </xf>
    <xf numFmtId="2" fontId="73" fillId="0" borderId="0" xfId="4" applyNumberFormat="1" applyFont="1" applyAlignment="1" applyProtection="1"/>
    <xf numFmtId="2" fontId="73" fillId="0" borderId="0" xfId="4" applyNumberFormat="1" applyFont="1" applyProtection="1"/>
    <xf numFmtId="2" fontId="4" fillId="0" borderId="22" xfId="4" applyNumberFormat="1" applyFont="1" applyBorder="1" applyProtection="1"/>
    <xf numFmtId="2" fontId="12" fillId="0" borderId="0" xfId="4" applyNumberFormat="1" applyFont="1" applyBorder="1" applyProtection="1"/>
    <xf numFmtId="172" fontId="4" fillId="0" borderId="0" xfId="2" applyNumberFormat="1" applyFont="1" applyFill="1" applyProtection="1"/>
    <xf numFmtId="172" fontId="26" fillId="0" borderId="0" xfId="2" applyNumberFormat="1" applyFont="1" applyFill="1" applyProtection="1"/>
    <xf numFmtId="2" fontId="19" fillId="0" borderId="0" xfId="4" applyNumberFormat="1" applyFont="1" applyFill="1" applyBorder="1" applyAlignment="1" applyProtection="1">
      <alignment horizontal="center"/>
      <protection locked="0"/>
    </xf>
    <xf numFmtId="167" fontId="21" fillId="0" borderId="0" xfId="4" applyNumberFormat="1" applyFont="1" applyFill="1" applyBorder="1" applyAlignment="1" applyProtection="1">
      <alignment horizontal="center"/>
      <protection locked="0"/>
    </xf>
    <xf numFmtId="167" fontId="22" fillId="0" borderId="0" xfId="4" applyNumberFormat="1" applyFont="1" applyFill="1" applyBorder="1" applyProtection="1"/>
    <xf numFmtId="167" fontId="20" fillId="0" borderId="0" xfId="4" applyNumberFormat="1" applyFont="1" applyFill="1" applyBorder="1" applyAlignment="1" applyProtection="1">
      <alignment horizontal="center"/>
      <protection locked="0"/>
    </xf>
    <xf numFmtId="9" fontId="7" fillId="2" borderId="3" xfId="4" applyNumberFormat="1" applyFont="1" applyFill="1" applyBorder="1" applyProtection="1">
      <protection locked="0"/>
    </xf>
    <xf numFmtId="168" fontId="72" fillId="0" borderId="49" xfId="1" applyNumberFormat="1" applyFont="1" applyFill="1" applyBorder="1" applyProtection="1"/>
    <xf numFmtId="0" fontId="74" fillId="0" borderId="0" xfId="0" applyFont="1" applyAlignment="1">
      <alignment horizontal="right"/>
    </xf>
    <xf numFmtId="0" fontId="61" fillId="0" borderId="0" xfId="0" applyFont="1" applyAlignment="1"/>
    <xf numFmtId="0" fontId="1" fillId="0" borderId="0" xfId="0" applyFont="1"/>
    <xf numFmtId="4" fontId="0" fillId="0" borderId="30" xfId="0" applyNumberFormat="1" applyBorder="1"/>
    <xf numFmtId="0" fontId="74" fillId="0" borderId="30" xfId="0" applyFont="1" applyBorder="1" applyAlignment="1">
      <alignment horizontal="right"/>
    </xf>
    <xf numFmtId="4" fontId="0" fillId="0" borderId="0" xfId="0" applyNumberFormat="1" applyBorder="1"/>
    <xf numFmtId="0" fontId="0" fillId="0" borderId="0" xfId="0" applyProtection="1">
      <protection locked="0"/>
    </xf>
    <xf numFmtId="0" fontId="70" fillId="0" borderId="0" xfId="0" applyFont="1"/>
    <xf numFmtId="0" fontId="70" fillId="0" borderId="0" xfId="0" applyFont="1" applyFill="1" applyBorder="1" applyAlignment="1">
      <alignment horizontal="center"/>
    </xf>
    <xf numFmtId="0" fontId="75" fillId="0" borderId="0" xfId="0" applyFont="1"/>
    <xf numFmtId="0" fontId="0" fillId="0" borderId="0" xfId="0" applyAlignment="1">
      <alignment vertical="top" wrapText="1"/>
    </xf>
    <xf numFmtId="0" fontId="70" fillId="3" borderId="48" xfId="0" applyFont="1" applyFill="1" applyBorder="1" applyAlignment="1">
      <alignment horizontal="center"/>
    </xf>
    <xf numFmtId="0" fontId="41" fillId="0" borderId="0" xfId="0" applyFont="1" applyBorder="1" applyAlignment="1">
      <alignment horizontal="left" wrapText="1"/>
    </xf>
    <xf numFmtId="0" fontId="0" fillId="0" borderId="0" xfId="0" applyBorder="1" applyAlignment="1">
      <alignment wrapText="1"/>
    </xf>
    <xf numFmtId="0" fontId="0" fillId="0" borderId="0" xfId="0" applyFill="1" applyProtection="1">
      <protection locked="0"/>
    </xf>
    <xf numFmtId="0" fontId="0" fillId="0" borderId="0" xfId="0" applyFill="1" applyAlignment="1">
      <alignment wrapText="1"/>
    </xf>
    <xf numFmtId="0" fontId="24" fillId="0" borderId="0" xfId="0" applyFont="1" applyFill="1" applyBorder="1"/>
    <xf numFmtId="0" fontId="24" fillId="0" borderId="0" xfId="0" applyFont="1" applyFill="1" applyBorder="1" applyAlignment="1">
      <alignment horizontal="left"/>
    </xf>
    <xf numFmtId="0" fontId="77" fillId="2" borderId="50" xfId="0" applyFont="1" applyFill="1" applyBorder="1" applyAlignment="1" applyProtection="1">
      <alignment horizontal="center"/>
      <protection locked="0"/>
    </xf>
    <xf numFmtId="0" fontId="45" fillId="0" borderId="0" xfId="0" applyFont="1" applyAlignment="1" applyProtection="1">
      <alignment horizontal="right"/>
      <protection locked="0"/>
    </xf>
    <xf numFmtId="0" fontId="0" fillId="0" borderId="21" xfId="0" applyBorder="1" applyAlignment="1"/>
    <xf numFmtId="49" fontId="6" fillId="0" borderId="0" xfId="4" applyNumberFormat="1" applyFont="1" applyFill="1" applyBorder="1" applyAlignment="1" applyProtection="1">
      <alignment horizontal="left"/>
      <protection locked="0"/>
    </xf>
    <xf numFmtId="49" fontId="6" fillId="0" borderId="3" xfId="4" applyNumberFormat="1" applyFont="1" applyFill="1" applyBorder="1" applyAlignment="1" applyProtection="1">
      <alignment horizontal="left"/>
      <protection locked="0"/>
    </xf>
    <xf numFmtId="0" fontId="24" fillId="0" borderId="3" xfId="0" applyFont="1" applyBorder="1" applyAlignment="1"/>
    <xf numFmtId="0" fontId="24" fillId="0" borderId="10" xfId="0" applyFont="1" applyBorder="1" applyAlignment="1"/>
    <xf numFmtId="0" fontId="79" fillId="0" borderId="17" xfId="0" applyFont="1" applyBorder="1" applyAlignment="1">
      <alignment horizontal="center"/>
    </xf>
    <xf numFmtId="0" fontId="79" fillId="0" borderId="17" xfId="0" applyFont="1" applyBorder="1" applyAlignment="1">
      <alignment horizontal="center" wrapText="1"/>
    </xf>
    <xf numFmtId="0" fontId="42" fillId="0" borderId="17" xfId="0" applyFont="1" applyBorder="1" applyAlignment="1">
      <alignment horizontal="center"/>
    </xf>
    <xf numFmtId="49" fontId="7" fillId="0" borderId="0" xfId="0" applyNumberFormat="1" applyFont="1" applyAlignment="1">
      <alignment horizontal="center"/>
    </xf>
    <xf numFmtId="0" fontId="41" fillId="0" borderId="17" xfId="0" applyFont="1" applyFill="1" applyBorder="1" applyAlignment="1">
      <alignment horizontal="left"/>
    </xf>
    <xf numFmtId="0" fontId="0" fillId="0" borderId="0" xfId="0" applyFill="1" applyBorder="1" applyAlignment="1">
      <alignment horizontal="left"/>
    </xf>
    <xf numFmtId="0" fontId="7" fillId="0" borderId="0" xfId="0" applyFont="1" applyBorder="1"/>
    <xf numFmtId="169" fontId="6" fillId="0" borderId="0" xfId="4" applyNumberFormat="1" applyFont="1" applyFill="1" applyBorder="1" applyAlignment="1" applyProtection="1">
      <alignment horizontal="left"/>
      <protection locked="0"/>
    </xf>
    <xf numFmtId="0" fontId="24" fillId="0" borderId="0" xfId="0" applyFont="1" applyBorder="1" applyAlignment="1">
      <alignment horizontal="center"/>
    </xf>
    <xf numFmtId="1" fontId="7" fillId="0" borderId="0" xfId="0" applyNumberFormat="1" applyFont="1" applyAlignment="1">
      <alignment horizontal="center"/>
    </xf>
    <xf numFmtId="0" fontId="40" fillId="0" borderId="20" xfId="0" applyFont="1" applyBorder="1" applyAlignment="1"/>
    <xf numFmtId="0" fontId="0" fillId="0" borderId="48" xfId="0" applyBorder="1" applyAlignment="1"/>
    <xf numFmtId="0" fontId="70" fillId="2" borderId="5" xfId="0" applyFont="1" applyFill="1" applyBorder="1" applyAlignment="1">
      <alignment horizontal="center"/>
    </xf>
    <xf numFmtId="1" fontId="0" fillId="2" borderId="5" xfId="0" applyNumberFormat="1" applyFill="1" applyBorder="1"/>
    <xf numFmtId="170" fontId="0" fillId="2" borderId="0" xfId="0" applyNumberFormat="1" applyFill="1"/>
    <xf numFmtId="170" fontId="0" fillId="11" borderId="30" xfId="0" applyNumberFormat="1" applyFill="1" applyBorder="1"/>
    <xf numFmtId="0" fontId="24" fillId="0" borderId="3" xfId="0" applyFont="1" applyBorder="1"/>
    <xf numFmtId="0" fontId="0" fillId="0" borderId="0" xfId="0" applyNumberFormat="1" applyAlignment="1">
      <alignment wrapText="1"/>
    </xf>
    <xf numFmtId="0" fontId="24" fillId="0" borderId="17" xfId="0" applyFont="1" applyBorder="1"/>
    <xf numFmtId="0" fontId="10" fillId="0" borderId="0" xfId="0" applyFont="1" applyBorder="1" applyAlignment="1" applyProtection="1">
      <alignment horizontal="left"/>
      <protection locked="0"/>
    </xf>
    <xf numFmtId="0" fontId="43" fillId="0" borderId="22" xfId="0" applyFont="1" applyFill="1" applyBorder="1" applyProtection="1"/>
    <xf numFmtId="0" fontId="6" fillId="0" borderId="22" xfId="0" applyFont="1" applyFill="1" applyBorder="1" applyProtection="1">
      <protection locked="0"/>
    </xf>
    <xf numFmtId="0" fontId="43" fillId="0" borderId="22" xfId="0" applyFont="1" applyFill="1" applyBorder="1" applyProtection="1">
      <protection locked="0"/>
    </xf>
    <xf numFmtId="0" fontId="3" fillId="0" borderId="0" xfId="0" applyFont="1" applyFill="1" applyProtection="1">
      <protection locked="0"/>
    </xf>
    <xf numFmtId="0" fontId="80" fillId="12" borderId="0" xfId="0" applyFont="1" applyFill="1" applyBorder="1" applyAlignment="1" applyProtection="1">
      <alignment horizontal="center" vertical="center"/>
      <protection locked="0"/>
    </xf>
    <xf numFmtId="44" fontId="81" fillId="12" borderId="0" xfId="2" applyFont="1" applyFill="1" applyBorder="1" applyAlignment="1">
      <alignment horizontal="left" vertical="center"/>
    </xf>
    <xf numFmtId="0" fontId="82" fillId="12" borderId="0" xfId="0" applyFont="1" applyFill="1" applyBorder="1" applyProtection="1">
      <protection locked="0"/>
    </xf>
    <xf numFmtId="172" fontId="83" fillId="12" borderId="0" xfId="2" applyNumberFormat="1" applyFont="1" applyFill="1" applyBorder="1" applyAlignment="1">
      <alignment horizontal="center" vertical="center"/>
    </xf>
    <xf numFmtId="0" fontId="83" fillId="12" borderId="0" xfId="0" applyFont="1" applyFill="1" applyBorder="1" applyAlignment="1">
      <alignment horizontal="center" vertical="center"/>
    </xf>
    <xf numFmtId="0" fontId="84" fillId="12" borderId="0" xfId="0" applyFont="1" applyFill="1" applyBorder="1" applyAlignment="1">
      <alignment horizontal="center" vertical="center"/>
    </xf>
    <xf numFmtId="44" fontId="82" fillId="12" borderId="0" xfId="2" applyFont="1" applyFill="1" applyBorder="1" applyProtection="1">
      <protection locked="0"/>
    </xf>
    <xf numFmtId="172" fontId="82" fillId="12" borderId="0" xfId="2" applyNumberFormat="1" applyFont="1" applyFill="1" applyBorder="1" applyProtection="1">
      <protection locked="0"/>
    </xf>
    <xf numFmtId="0" fontId="85" fillId="12" borderId="0" xfId="0" applyFont="1" applyFill="1" applyBorder="1" applyProtection="1">
      <protection locked="0"/>
    </xf>
    <xf numFmtId="44" fontId="0" fillId="0" borderId="0" xfId="2" applyFont="1" applyProtection="1"/>
    <xf numFmtId="44" fontId="2" fillId="7" borderId="0" xfId="2" applyFont="1" applyFill="1" applyProtection="1"/>
    <xf numFmtId="44" fontId="2" fillId="0" borderId="0" xfId="2" applyFont="1" applyProtection="1"/>
    <xf numFmtId="44" fontId="0" fillId="0" borderId="0" xfId="2" applyFont="1" applyBorder="1" applyProtection="1"/>
    <xf numFmtId="44" fontId="2" fillId="7" borderId="0" xfId="2" applyFont="1" applyFill="1" applyBorder="1" applyProtection="1"/>
    <xf numFmtId="44" fontId="2" fillId="0" borderId="0" xfId="2" applyFont="1" applyFill="1" applyBorder="1" applyAlignment="1" applyProtection="1">
      <alignment horizontal="center"/>
      <protection locked="0"/>
    </xf>
    <xf numFmtId="172" fontId="2" fillId="0" borderId="0" xfId="4" applyNumberFormat="1" applyFont="1" applyFill="1" applyBorder="1" applyProtection="1">
      <protection locked="0"/>
    </xf>
    <xf numFmtId="172" fontId="2" fillId="0" borderId="0" xfId="2" applyNumberFormat="1" applyFont="1" applyFill="1" applyBorder="1" applyProtection="1">
      <protection locked="0"/>
    </xf>
    <xf numFmtId="172" fontId="2" fillId="0" borderId="43" xfId="2" applyNumberFormat="1" applyFont="1" applyFill="1" applyBorder="1" applyProtection="1"/>
    <xf numFmtId="172" fontId="2" fillId="7" borderId="0" xfId="2" applyNumberFormat="1" applyFont="1" applyFill="1" applyBorder="1" applyProtection="1"/>
    <xf numFmtId="172" fontId="2" fillId="0" borderId="7" xfId="1" applyNumberFormat="1" applyFont="1" applyBorder="1" applyProtection="1"/>
    <xf numFmtId="172" fontId="2" fillId="0" borderId="0" xfId="1" applyNumberFormat="1" applyFont="1" applyFill="1" applyBorder="1" applyProtection="1"/>
    <xf numFmtId="172" fontId="2" fillId="0" borderId="0" xfId="1" applyNumberFormat="1" applyFont="1" applyBorder="1" applyProtection="1"/>
    <xf numFmtId="172" fontId="2" fillId="0" borderId="22" xfId="1" applyNumberFormat="1" applyFont="1" applyBorder="1" applyProtection="1"/>
    <xf numFmtId="0" fontId="40" fillId="0" borderId="0" xfId="0" applyFont="1"/>
    <xf numFmtId="0" fontId="60" fillId="0" borderId="0" xfId="0" applyFont="1"/>
    <xf numFmtId="0" fontId="40" fillId="0" borderId="0" xfId="0" applyFont="1" applyFill="1" applyBorder="1" applyAlignment="1">
      <alignment horizontal="center"/>
    </xf>
    <xf numFmtId="0" fontId="7" fillId="0" borderId="0" xfId="0" applyFont="1" applyBorder="1" applyAlignment="1">
      <alignment wrapText="1"/>
    </xf>
    <xf numFmtId="0" fontId="7" fillId="0" borderId="0" xfId="0" applyFont="1" applyFill="1" applyBorder="1" applyAlignment="1">
      <alignment wrapText="1"/>
    </xf>
    <xf numFmtId="0" fontId="40" fillId="3" borderId="48" xfId="0" applyFont="1" applyFill="1" applyBorder="1" applyAlignment="1">
      <alignment horizontal="center"/>
    </xf>
    <xf numFmtId="0" fontId="86" fillId="3" borderId="48" xfId="0" applyFont="1" applyFill="1" applyBorder="1" applyAlignment="1">
      <alignment horizontal="right"/>
    </xf>
    <xf numFmtId="0" fontId="86" fillId="0" borderId="0" xfId="0" applyFont="1" applyFill="1" applyBorder="1" applyAlignment="1">
      <alignment horizontal="right"/>
    </xf>
    <xf numFmtId="0" fontId="0" fillId="0" borderId="51" xfId="0" applyBorder="1"/>
    <xf numFmtId="0" fontId="0" fillId="0" borderId="7" xfId="0" applyBorder="1"/>
    <xf numFmtId="0" fontId="42" fillId="0" borderId="0" xfId="0" applyFont="1"/>
    <xf numFmtId="0" fontId="0" fillId="0" borderId="48" xfId="0" applyBorder="1" applyAlignment="1">
      <alignment horizontal="center"/>
    </xf>
    <xf numFmtId="0" fontId="42" fillId="0" borderId="0" xfId="0" applyFont="1" applyBorder="1" applyAlignment="1">
      <alignment horizontal="center"/>
    </xf>
    <xf numFmtId="0" fontId="79" fillId="13" borderId="0" xfId="0" applyFont="1" applyFill="1" applyBorder="1" applyAlignment="1">
      <alignment horizontal="center"/>
    </xf>
    <xf numFmtId="0" fontId="0" fillId="14" borderId="0" xfId="0" applyFill="1"/>
    <xf numFmtId="0" fontId="24" fillId="14" borderId="0" xfId="0" applyFont="1" applyFill="1"/>
    <xf numFmtId="0" fontId="38" fillId="2" borderId="2" xfId="0" applyFont="1" applyFill="1" applyBorder="1" applyProtection="1">
      <protection locked="0"/>
    </xf>
    <xf numFmtId="44" fontId="43" fillId="2" borderId="5" xfId="2" applyFont="1" applyFill="1" applyBorder="1" applyProtection="1">
      <protection locked="0"/>
    </xf>
    <xf numFmtId="0" fontId="38" fillId="2" borderId="39" xfId="0" applyFont="1" applyFill="1" applyBorder="1" applyProtection="1">
      <protection locked="0"/>
    </xf>
    <xf numFmtId="0" fontId="28" fillId="9" borderId="10" xfId="0" applyFont="1" applyFill="1" applyBorder="1" applyAlignment="1" applyProtection="1">
      <alignment horizontal="left"/>
      <protection locked="0"/>
    </xf>
    <xf numFmtId="0" fontId="11" fillId="9" borderId="1" xfId="0" applyFont="1" applyFill="1" applyBorder="1" applyProtection="1">
      <protection locked="0"/>
    </xf>
    <xf numFmtId="0" fontId="11" fillId="9" borderId="2" xfId="0" applyFont="1" applyFill="1" applyBorder="1" applyProtection="1">
      <protection locked="0"/>
    </xf>
    <xf numFmtId="0" fontId="7" fillId="9" borderId="2" xfId="0" applyFont="1" applyFill="1" applyBorder="1" applyProtection="1"/>
    <xf numFmtId="44" fontId="6" fillId="9" borderId="5" xfId="2" applyFont="1" applyFill="1" applyBorder="1" applyProtection="1"/>
    <xf numFmtId="0" fontId="28" fillId="9" borderId="3" xfId="0" applyFont="1" applyFill="1" applyBorder="1" applyAlignment="1" applyProtection="1">
      <alignment horizontal="left"/>
      <protection locked="0"/>
    </xf>
    <xf numFmtId="0" fontId="11" fillId="9" borderId="29" xfId="0" applyFont="1" applyFill="1" applyBorder="1" applyProtection="1">
      <protection locked="0"/>
    </xf>
    <xf numFmtId="0" fontId="11" fillId="9" borderId="4" xfId="0" applyFont="1" applyFill="1" applyBorder="1" applyProtection="1">
      <protection locked="0"/>
    </xf>
    <xf numFmtId="0" fontId="28" fillId="9" borderId="0" xfId="0" applyFont="1" applyFill="1" applyAlignment="1" applyProtection="1">
      <alignment horizontal="left"/>
      <protection locked="0"/>
    </xf>
    <xf numFmtId="0" fontId="11" fillId="9" borderId="7" xfId="0" applyFont="1" applyFill="1" applyBorder="1" applyProtection="1">
      <protection locked="0"/>
    </xf>
    <xf numFmtId="0" fontId="11" fillId="9" borderId="22" xfId="0" applyFont="1" applyFill="1" applyBorder="1" applyProtection="1">
      <protection locked="0"/>
    </xf>
    <xf numFmtId="0" fontId="28" fillId="0" borderId="10" xfId="0" applyFont="1" applyFill="1" applyBorder="1" applyAlignment="1" applyProtection="1">
      <alignment horizontal="left"/>
      <protection locked="0"/>
    </xf>
    <xf numFmtId="0" fontId="38" fillId="2" borderId="22" xfId="0" applyFont="1" applyFill="1" applyBorder="1" applyProtection="1"/>
    <xf numFmtId="44" fontId="43" fillId="2" borderId="27" xfId="2" applyFont="1" applyFill="1" applyBorder="1" applyProtection="1"/>
    <xf numFmtId="0" fontId="38" fillId="2" borderId="22" xfId="0" applyFont="1" applyFill="1" applyBorder="1" applyAlignment="1" applyProtection="1">
      <alignment horizontal="right"/>
    </xf>
    <xf numFmtId="44" fontId="43" fillId="2" borderId="27" xfId="2" applyFont="1" applyFill="1" applyBorder="1" applyAlignment="1" applyProtection="1">
      <alignment horizontal="right"/>
    </xf>
    <xf numFmtId="0" fontId="38" fillId="2" borderId="22" xfId="0" applyFont="1" applyFill="1" applyBorder="1" applyProtection="1">
      <protection locked="0"/>
    </xf>
    <xf numFmtId="44" fontId="43" fillId="2" borderId="27" xfId="2" applyFont="1" applyFill="1" applyBorder="1" applyProtection="1">
      <protection locked="0"/>
    </xf>
    <xf numFmtId="0" fontId="7" fillId="2" borderId="22" xfId="0" applyFont="1" applyFill="1" applyBorder="1" applyProtection="1">
      <protection locked="0"/>
    </xf>
    <xf numFmtId="44" fontId="6" fillId="2" borderId="27" xfId="2" applyFont="1" applyFill="1" applyBorder="1" applyProtection="1">
      <protection locked="0"/>
    </xf>
    <xf numFmtId="0" fontId="7" fillId="2" borderId="22" xfId="0" applyFont="1" applyFill="1" applyBorder="1" applyProtection="1"/>
    <xf numFmtId="44" fontId="6" fillId="2" borderId="27" xfId="2" applyFont="1" applyFill="1" applyBorder="1" applyProtection="1"/>
    <xf numFmtId="172" fontId="66" fillId="2" borderId="0" xfId="2" applyNumberFormat="1" applyFont="1" applyFill="1" applyBorder="1" applyProtection="1"/>
    <xf numFmtId="172" fontId="66" fillId="2" borderId="10" xfId="2" applyNumberFormat="1" applyFont="1" applyFill="1" applyBorder="1" applyProtection="1"/>
    <xf numFmtId="172" fontId="65" fillId="2" borderId="0" xfId="2" applyNumberFormat="1" applyFont="1" applyFill="1" applyBorder="1" applyProtection="1"/>
    <xf numFmtId="172" fontId="66" fillId="2" borderId="0" xfId="2" applyNumberFormat="1" applyFont="1" applyFill="1" applyBorder="1" applyProtection="1">
      <protection locked="0"/>
    </xf>
    <xf numFmtId="172" fontId="65" fillId="2" borderId="0" xfId="2" applyNumberFormat="1" applyFont="1" applyFill="1" applyBorder="1" applyProtection="1">
      <protection locked="0"/>
    </xf>
    <xf numFmtId="0" fontId="10" fillId="2" borderId="52" xfId="0" applyFont="1" applyFill="1" applyBorder="1" applyProtection="1">
      <protection locked="0"/>
    </xf>
    <xf numFmtId="0" fontId="43" fillId="2" borderId="52" xfId="0" applyFont="1" applyFill="1" applyBorder="1" applyProtection="1">
      <protection locked="0"/>
    </xf>
    <xf numFmtId="44" fontId="43" fillId="2" borderId="52" xfId="2" applyFont="1" applyFill="1" applyBorder="1" applyProtection="1">
      <protection locked="0"/>
    </xf>
    <xf numFmtId="172" fontId="65" fillId="0" borderId="10" xfId="2" applyNumberFormat="1" applyFont="1" applyBorder="1" applyAlignment="1" applyProtection="1">
      <alignment horizontal="right"/>
    </xf>
    <xf numFmtId="0" fontId="43" fillId="0" borderId="53" xfId="0" applyFont="1" applyBorder="1" applyProtection="1">
      <protection locked="0"/>
    </xf>
    <xf numFmtId="44" fontId="43" fillId="0" borderId="42" xfId="2" applyFont="1" applyBorder="1" applyProtection="1">
      <protection locked="0"/>
    </xf>
    <xf numFmtId="0" fontId="31" fillId="0" borderId="44" xfId="0" applyFont="1" applyBorder="1" applyAlignment="1" applyProtection="1">
      <alignment horizontal="right"/>
    </xf>
    <xf numFmtId="0" fontId="6" fillId="0" borderId="46" xfId="0" applyFont="1" applyBorder="1" applyAlignment="1" applyProtection="1">
      <alignment horizontal="right"/>
    </xf>
    <xf numFmtId="44" fontId="6" fillId="0" borderId="54" xfId="2" applyFont="1" applyBorder="1" applyAlignment="1" applyProtection="1">
      <alignment horizontal="right"/>
    </xf>
    <xf numFmtId="0" fontId="11" fillId="7" borderId="55" xfId="0" applyFont="1" applyFill="1" applyBorder="1" applyProtection="1">
      <protection locked="0"/>
    </xf>
    <xf numFmtId="0" fontId="10" fillId="0" borderId="28" xfId="0" applyFont="1" applyFill="1" applyBorder="1" applyAlignment="1" applyProtection="1">
      <alignment horizontal="center"/>
      <protection locked="0"/>
    </xf>
    <xf numFmtId="0" fontId="10" fillId="2" borderId="56" xfId="0" applyFont="1" applyFill="1" applyBorder="1" applyProtection="1">
      <protection locked="0"/>
    </xf>
    <xf numFmtId="0" fontId="43" fillId="2" borderId="56" xfId="0" applyFont="1" applyFill="1" applyBorder="1" applyProtection="1">
      <protection locked="0"/>
    </xf>
    <xf numFmtId="0" fontId="11" fillId="7" borderId="0" xfId="0" applyFont="1" applyFill="1" applyProtection="1">
      <protection locked="0"/>
    </xf>
    <xf numFmtId="0" fontId="10" fillId="7" borderId="10" xfId="0" applyFont="1" applyFill="1" applyBorder="1" applyProtection="1">
      <protection locked="0"/>
    </xf>
    <xf numFmtId="0" fontId="10" fillId="7" borderId="52" xfId="0" applyFont="1" applyFill="1" applyBorder="1" applyProtection="1">
      <protection locked="0"/>
    </xf>
    <xf numFmtId="0" fontId="43" fillId="7" borderId="52" xfId="0" applyFont="1" applyFill="1" applyBorder="1" applyProtection="1">
      <protection locked="0"/>
    </xf>
    <xf numFmtId="0" fontId="10" fillId="7" borderId="1" xfId="0" applyFont="1" applyFill="1" applyBorder="1" applyProtection="1">
      <protection locked="0"/>
    </xf>
    <xf numFmtId="0" fontId="44" fillId="0" borderId="5" xfId="0" applyFont="1" applyBorder="1" applyProtection="1">
      <protection locked="0"/>
    </xf>
    <xf numFmtId="172" fontId="43" fillId="7" borderId="52" xfId="2" applyNumberFormat="1" applyFont="1" applyFill="1" applyBorder="1" applyProtection="1">
      <protection locked="0"/>
    </xf>
    <xf numFmtId="1" fontId="3" fillId="0" borderId="0" xfId="4" applyNumberFormat="1" applyFont="1" applyFill="1" applyBorder="1" applyProtection="1"/>
    <xf numFmtId="0" fontId="28" fillId="0" borderId="3" xfId="0" applyFont="1" applyBorder="1" applyAlignment="1" applyProtection="1">
      <alignment horizontal="center"/>
      <protection locked="0"/>
    </xf>
    <xf numFmtId="0" fontId="91" fillId="0" borderId="0" xfId="0" applyFont="1" applyFill="1" applyProtection="1">
      <protection locked="0"/>
    </xf>
    <xf numFmtId="0" fontId="31" fillId="7" borderId="10" xfId="0" applyFont="1" applyFill="1" applyBorder="1" applyProtection="1">
      <protection locked="0"/>
    </xf>
    <xf numFmtId="168" fontId="66" fillId="7" borderId="10" xfId="1" applyNumberFormat="1" applyFont="1" applyFill="1" applyBorder="1" applyProtection="1">
      <protection locked="0"/>
    </xf>
    <xf numFmtId="168" fontId="66" fillId="0" borderId="3" xfId="1" applyNumberFormat="1" applyFont="1" applyBorder="1" applyProtection="1">
      <protection locked="0"/>
    </xf>
    <xf numFmtId="0" fontId="28" fillId="0" borderId="10" xfId="0" applyFont="1" applyFill="1" applyBorder="1" applyProtection="1">
      <protection locked="0"/>
    </xf>
    <xf numFmtId="0" fontId="0" fillId="2" borderId="42" xfId="0" applyFill="1" applyBorder="1"/>
    <xf numFmtId="0" fontId="0" fillId="0" borderId="0" xfId="0" applyFill="1" applyBorder="1" applyAlignment="1"/>
    <xf numFmtId="0" fontId="18" fillId="3" borderId="2" xfId="0" applyFont="1" applyFill="1" applyBorder="1" applyProtection="1"/>
    <xf numFmtId="0" fontId="28" fillId="9" borderId="21" xfId="0" applyFont="1" applyFill="1" applyBorder="1" applyAlignment="1" applyProtection="1">
      <alignment horizontal="left"/>
      <protection locked="0"/>
    </xf>
    <xf numFmtId="44" fontId="6" fillId="9" borderId="57" xfId="2" applyFont="1" applyFill="1" applyBorder="1" applyProtection="1"/>
    <xf numFmtId="0" fontId="10" fillId="0" borderId="21" xfId="0" applyFont="1" applyFill="1" applyBorder="1" applyProtection="1">
      <protection locked="0"/>
    </xf>
    <xf numFmtId="0" fontId="11" fillId="15" borderId="44" xfId="0" applyFont="1" applyFill="1" applyBorder="1" applyAlignment="1" applyProtection="1">
      <alignment horizontal="center"/>
      <protection locked="0"/>
    </xf>
    <xf numFmtId="0" fontId="27" fillId="15" borderId="21" xfId="0" applyFont="1" applyFill="1" applyBorder="1" applyAlignment="1" applyProtection="1">
      <alignment horizontal="left"/>
      <protection locked="0"/>
    </xf>
    <xf numFmtId="0" fontId="11" fillId="15" borderId="21" xfId="0" applyFont="1" applyFill="1" applyBorder="1" applyProtection="1">
      <protection locked="0"/>
    </xf>
    <xf numFmtId="0" fontId="43" fillId="15" borderId="45" xfId="0" applyFont="1" applyFill="1" applyBorder="1" applyAlignment="1" applyProtection="1">
      <alignment horizontal="right"/>
    </xf>
    <xf numFmtId="44" fontId="43" fillId="15" borderId="57" xfId="2" applyFont="1" applyFill="1" applyBorder="1" applyAlignment="1" applyProtection="1">
      <alignment horizontal="right"/>
    </xf>
    <xf numFmtId="0" fontId="28" fillId="7" borderId="27" xfId="0" applyFont="1" applyFill="1" applyBorder="1" applyAlignment="1" applyProtection="1">
      <alignment horizontal="center"/>
      <protection locked="0"/>
    </xf>
    <xf numFmtId="0" fontId="27" fillId="7" borderId="0" xfId="0" applyFont="1" applyFill="1" applyAlignment="1" applyProtection="1">
      <alignment horizontal="left"/>
      <protection locked="0"/>
    </xf>
    <xf numFmtId="0" fontId="31" fillId="7" borderId="0" xfId="0" applyFont="1" applyFill="1" applyProtection="1">
      <protection locked="0"/>
    </xf>
    <xf numFmtId="0" fontId="6" fillId="7" borderId="22" xfId="0" applyFont="1" applyFill="1" applyBorder="1" applyProtection="1"/>
    <xf numFmtId="44" fontId="6" fillId="7" borderId="27" xfId="2" applyFont="1" applyFill="1" applyBorder="1" applyProtection="1"/>
    <xf numFmtId="0" fontId="28" fillId="15" borderId="44" xfId="0" applyFont="1" applyFill="1" applyBorder="1" applyAlignment="1" applyProtection="1">
      <alignment horizontal="center"/>
      <protection locked="0"/>
    </xf>
    <xf numFmtId="0" fontId="28" fillId="15" borderId="21" xfId="0" applyFont="1" applyFill="1" applyBorder="1" applyProtection="1">
      <protection locked="0"/>
    </xf>
    <xf numFmtId="0" fontId="7" fillId="15" borderId="45" xfId="0" applyFont="1" applyFill="1" applyBorder="1" applyProtection="1"/>
    <xf numFmtId="44" fontId="7" fillId="15" borderId="46" xfId="2" applyFont="1" applyFill="1" applyBorder="1" applyProtection="1"/>
    <xf numFmtId="164" fontId="28" fillId="7" borderId="27" xfId="0" applyNumberFormat="1" applyFont="1" applyFill="1" applyBorder="1" applyAlignment="1" applyProtection="1">
      <alignment horizontal="center"/>
      <protection locked="0"/>
    </xf>
    <xf numFmtId="0" fontId="43" fillId="7" borderId="22" xfId="0" applyFont="1" applyFill="1" applyBorder="1" applyProtection="1"/>
    <xf numFmtId="44" fontId="43" fillId="7" borderId="27" xfId="2" applyFont="1" applyFill="1" applyBorder="1" applyProtection="1"/>
    <xf numFmtId="0" fontId="27" fillId="7" borderId="0" xfId="0" applyFont="1" applyFill="1" applyProtection="1">
      <protection locked="0"/>
    </xf>
    <xf numFmtId="0" fontId="10" fillId="7" borderId="0" xfId="0" applyFont="1" applyFill="1" applyProtection="1">
      <protection locked="0"/>
    </xf>
    <xf numFmtId="0" fontId="31" fillId="7" borderId="0" xfId="0" quotePrefix="1" applyFont="1" applyFill="1" applyAlignment="1" applyProtection="1">
      <alignment horizontal="left"/>
      <protection locked="0"/>
    </xf>
    <xf numFmtId="0" fontId="31" fillId="7" borderId="0" xfId="0" applyFont="1" applyFill="1" applyAlignment="1" applyProtection="1">
      <alignment horizontal="left"/>
      <protection locked="0"/>
    </xf>
    <xf numFmtId="0" fontId="11" fillId="15" borderId="45" xfId="0" applyFont="1" applyFill="1" applyBorder="1" applyAlignment="1" applyProtection="1">
      <alignment horizontal="center"/>
      <protection locked="0"/>
    </xf>
    <xf numFmtId="0" fontId="28" fillId="15" borderId="45" xfId="0" applyFont="1" applyFill="1" applyBorder="1" applyAlignment="1" applyProtection="1">
      <alignment horizontal="center"/>
      <protection locked="0"/>
    </xf>
    <xf numFmtId="0" fontId="10" fillId="15" borderId="21" xfId="0" applyFont="1" applyFill="1" applyBorder="1" applyProtection="1">
      <protection locked="0"/>
    </xf>
    <xf numFmtId="0" fontId="10" fillId="0" borderId="3" xfId="0" applyFont="1" applyFill="1" applyBorder="1" applyProtection="1">
      <protection locked="0"/>
    </xf>
    <xf numFmtId="0" fontId="10" fillId="0" borderId="17" xfId="0" applyFont="1" applyFill="1" applyBorder="1" applyProtection="1">
      <protection locked="0"/>
    </xf>
    <xf numFmtId="0" fontId="31" fillId="0" borderId="21" xfId="0" applyFont="1" applyFill="1" applyBorder="1" applyProtection="1">
      <protection locked="0"/>
    </xf>
    <xf numFmtId="0" fontId="11" fillId="0" borderId="21" xfId="0" applyFont="1" applyFill="1" applyBorder="1" applyProtection="1">
      <protection locked="0"/>
    </xf>
    <xf numFmtId="44" fontId="28" fillId="9" borderId="20" xfId="2" applyFont="1" applyFill="1" applyBorder="1" applyProtection="1">
      <protection locked="0"/>
    </xf>
    <xf numFmtId="44" fontId="28" fillId="15" borderId="20" xfId="2" applyFont="1" applyFill="1" applyBorder="1" applyProtection="1">
      <protection locked="0"/>
    </xf>
    <xf numFmtId="0" fontId="10" fillId="0" borderId="1" xfId="0" applyFont="1" applyBorder="1" applyAlignment="1" applyProtection="1">
      <alignment horizontal="center"/>
      <protection locked="0"/>
    </xf>
    <xf numFmtId="0" fontId="45" fillId="0" borderId="6" xfId="0" applyFont="1" applyBorder="1" applyAlignment="1" applyProtection="1">
      <alignment horizontal="left"/>
      <protection locked="0"/>
    </xf>
    <xf numFmtId="0" fontId="1" fillId="0" borderId="53" xfId="0" applyFont="1" applyBorder="1" applyProtection="1">
      <protection locked="0"/>
    </xf>
    <xf numFmtId="0" fontId="31" fillId="2" borderId="2" xfId="0" applyFont="1" applyFill="1" applyBorder="1" applyProtection="1">
      <protection locked="0"/>
    </xf>
    <xf numFmtId="0" fontId="10" fillId="7" borderId="1" xfId="0" applyFont="1" applyFill="1" applyBorder="1" applyAlignment="1" applyProtection="1">
      <alignment horizontal="left"/>
      <protection locked="0"/>
    </xf>
    <xf numFmtId="0" fontId="31" fillId="7" borderId="2" xfId="0" applyFont="1" applyFill="1" applyBorder="1" applyProtection="1">
      <protection locked="0"/>
    </xf>
    <xf numFmtId="0" fontId="43" fillId="7" borderId="2" xfId="0" applyFont="1" applyFill="1" applyBorder="1" applyProtection="1">
      <protection locked="0"/>
    </xf>
    <xf numFmtId="44" fontId="43" fillId="7" borderId="5" xfId="2" applyFont="1" applyFill="1" applyBorder="1" applyProtection="1">
      <protection locked="0"/>
    </xf>
    <xf numFmtId="0" fontId="43" fillId="7" borderId="2" xfId="0" applyFont="1" applyFill="1" applyBorder="1" applyAlignment="1" applyProtection="1">
      <alignment horizontal="center"/>
      <protection locked="0"/>
    </xf>
    <xf numFmtId="44" fontId="43" fillId="7" borderId="5" xfId="2" applyFont="1" applyFill="1" applyBorder="1" applyAlignment="1" applyProtection="1">
      <alignment horizontal="center"/>
      <protection locked="0"/>
    </xf>
    <xf numFmtId="0" fontId="43" fillId="2" borderId="2" xfId="0" applyFont="1" applyFill="1" applyBorder="1" applyProtection="1">
      <protection locked="0"/>
    </xf>
    <xf numFmtId="0" fontId="7" fillId="0" borderId="5" xfId="0" applyFont="1" applyFill="1" applyBorder="1"/>
    <xf numFmtId="0" fontId="0" fillId="0" borderId="6" xfId="0" applyBorder="1" applyAlignment="1"/>
    <xf numFmtId="0" fontId="0" fillId="0" borderId="43" xfId="0" applyBorder="1"/>
    <xf numFmtId="0" fontId="0" fillId="0" borderId="43" xfId="0" applyFill="1" applyBorder="1"/>
    <xf numFmtId="0" fontId="0" fillId="0" borderId="53" xfId="0" applyBorder="1"/>
    <xf numFmtId="0" fontId="7" fillId="0" borderId="7" xfId="0" applyFont="1" applyBorder="1"/>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0" fillId="0" borderId="7" xfId="0" applyFill="1" applyBorder="1"/>
    <xf numFmtId="0" fontId="0" fillId="0" borderId="29" xfId="0" applyFill="1" applyBorder="1"/>
    <xf numFmtId="0" fontId="0" fillId="0" borderId="4" xfId="0" applyFill="1" applyBorder="1"/>
    <xf numFmtId="0" fontId="7" fillId="2" borderId="5" xfId="0" applyFont="1" applyFill="1" applyBorder="1"/>
    <xf numFmtId="0" fontId="7" fillId="2" borderId="5" xfId="0" applyFont="1" applyFill="1" applyBorder="1" applyAlignment="1">
      <alignment horizontal="center"/>
    </xf>
    <xf numFmtId="2" fontId="26" fillId="7" borderId="0" xfId="4" applyNumberFormat="1" applyFont="1" applyFill="1" applyProtection="1"/>
    <xf numFmtId="2" fontId="4" fillId="7" borderId="0" xfId="4" applyNumberFormat="1" applyFont="1" applyFill="1" applyProtection="1"/>
    <xf numFmtId="2" fontId="26" fillId="15" borderId="0" xfId="4" applyNumberFormat="1" applyFont="1" applyFill="1" applyProtection="1"/>
    <xf numFmtId="2" fontId="2" fillId="15" borderId="0" xfId="4" applyNumberFormat="1" applyFont="1" applyFill="1" applyProtection="1"/>
    <xf numFmtId="2" fontId="4" fillId="15" borderId="0" xfId="4" applyNumberFormat="1" applyFont="1" applyFill="1" applyProtection="1"/>
    <xf numFmtId="2" fontId="2" fillId="7" borderId="0" xfId="0" applyNumberFormat="1" applyFont="1" applyFill="1" applyProtection="1"/>
    <xf numFmtId="2" fontId="4" fillId="15" borderId="0" xfId="4" applyNumberFormat="1" applyFont="1" applyFill="1" applyBorder="1" applyProtection="1"/>
    <xf numFmtId="168" fontId="26" fillId="15" borderId="0" xfId="1" applyNumberFormat="1" applyFont="1" applyFill="1" applyBorder="1" applyProtection="1"/>
    <xf numFmtId="2" fontId="2" fillId="7" borderId="12" xfId="4" applyNumberFormat="1" applyFont="1" applyFill="1" applyBorder="1" applyProtection="1"/>
    <xf numFmtId="2" fontId="4" fillId="7" borderId="0" xfId="4" applyNumberFormat="1" applyFont="1" applyFill="1" applyBorder="1" applyProtection="1"/>
    <xf numFmtId="2" fontId="4" fillId="7" borderId="12" xfId="4" applyNumberFormat="1" applyFont="1" applyFill="1" applyBorder="1" applyProtection="1"/>
    <xf numFmtId="2" fontId="26" fillId="15" borderId="12" xfId="4" applyNumberFormat="1" applyFont="1" applyFill="1" applyBorder="1" applyProtection="1"/>
    <xf numFmtId="168" fontId="4" fillId="15" borderId="0" xfId="1" applyNumberFormat="1" applyFont="1" applyFill="1" applyBorder="1" applyProtection="1"/>
    <xf numFmtId="0" fontId="16" fillId="15" borderId="0" xfId="0" applyFont="1" applyFill="1"/>
    <xf numFmtId="168" fontId="4" fillId="0" borderId="0" xfId="1" applyNumberFormat="1" applyFont="1" applyFill="1" applyProtection="1"/>
    <xf numFmtId="168" fontId="16" fillId="15" borderId="11" xfId="1" applyNumberFormat="1" applyFont="1" applyFill="1" applyBorder="1"/>
    <xf numFmtId="9" fontId="16" fillId="15" borderId="11" xfId="5" applyFont="1" applyFill="1" applyBorder="1"/>
    <xf numFmtId="0" fontId="16" fillId="15" borderId="11" xfId="0" applyFont="1" applyFill="1" applyBorder="1"/>
    <xf numFmtId="168" fontId="16" fillId="15" borderId="0" xfId="1" applyNumberFormat="1" applyFont="1" applyFill="1" applyBorder="1"/>
    <xf numFmtId="168" fontId="16" fillId="15" borderId="14" xfId="1" applyNumberFormat="1" applyFont="1" applyFill="1" applyBorder="1"/>
    <xf numFmtId="9" fontId="16" fillId="15" borderId="15" xfId="5" applyFont="1" applyFill="1" applyBorder="1"/>
    <xf numFmtId="168" fontId="16" fillId="15" borderId="58" xfId="1" applyNumberFormat="1" applyFont="1" applyFill="1" applyBorder="1"/>
    <xf numFmtId="9" fontId="16" fillId="15" borderId="30" xfId="5" applyFont="1" applyFill="1" applyBorder="1"/>
    <xf numFmtId="0" fontId="16" fillId="15" borderId="30" xfId="0" applyFont="1" applyFill="1" applyBorder="1"/>
    <xf numFmtId="168" fontId="16" fillId="15" borderId="30" xfId="1" applyNumberFormat="1" applyFont="1" applyFill="1" applyBorder="1"/>
    <xf numFmtId="9" fontId="16" fillId="15" borderId="59" xfId="5" applyFont="1" applyFill="1" applyBorder="1"/>
    <xf numFmtId="172" fontId="23" fillId="15" borderId="0" xfId="2" applyNumberFormat="1" applyFont="1" applyFill="1" applyBorder="1" applyProtection="1"/>
    <xf numFmtId="2" fontId="25" fillId="15" borderId="0" xfId="4" applyNumberFormat="1" applyFont="1" applyFill="1" applyProtection="1"/>
    <xf numFmtId="168" fontId="16" fillId="15" borderId="16" xfId="1" applyNumberFormat="1" applyFont="1" applyFill="1" applyBorder="1"/>
    <xf numFmtId="9" fontId="16" fillId="15" borderId="17" xfId="5" applyFont="1" applyFill="1" applyBorder="1"/>
    <xf numFmtId="0" fontId="16" fillId="15" borderId="17" xfId="0" applyFont="1" applyFill="1" applyBorder="1"/>
    <xf numFmtId="168" fontId="16" fillId="15" borderId="17" xfId="1" applyNumberFormat="1" applyFont="1" applyFill="1" applyBorder="1"/>
    <xf numFmtId="9" fontId="16" fillId="15" borderId="18" xfId="5" applyFont="1" applyFill="1" applyBorder="1"/>
    <xf numFmtId="168" fontId="0" fillId="15" borderId="14" xfId="1" applyNumberFormat="1" applyFont="1" applyFill="1" applyBorder="1"/>
    <xf numFmtId="9" fontId="0" fillId="15" borderId="11" xfId="5" applyFont="1" applyFill="1" applyBorder="1"/>
    <xf numFmtId="0" fontId="0" fillId="15" borderId="11" xfId="0" applyFill="1" applyBorder="1"/>
    <xf numFmtId="168" fontId="0" fillId="15" borderId="11" xfId="1" applyNumberFormat="1" applyFont="1" applyFill="1" applyBorder="1"/>
    <xf numFmtId="9" fontId="0" fillId="15" borderId="15" xfId="5" applyFont="1" applyFill="1" applyBorder="1"/>
    <xf numFmtId="2" fontId="2" fillId="3" borderId="0" xfId="4" applyNumberFormat="1" applyFont="1" applyFill="1" applyBorder="1" applyAlignment="1" applyProtection="1">
      <alignment horizontal="right"/>
    </xf>
    <xf numFmtId="2" fontId="26" fillId="9" borderId="0" xfId="4" applyNumberFormat="1" applyFont="1" applyFill="1" applyBorder="1" applyAlignment="1" applyProtection="1">
      <alignment horizontal="left"/>
    </xf>
    <xf numFmtId="2" fontId="2" fillId="9" borderId="0" xfId="4" applyNumberFormat="1" applyFont="1" applyFill="1" applyBorder="1" applyAlignment="1" applyProtection="1">
      <alignment horizontal="right"/>
    </xf>
    <xf numFmtId="2" fontId="2" fillId="7" borderId="0" xfId="4" applyNumberFormat="1" applyFont="1" applyFill="1" applyAlignment="1" applyProtection="1">
      <alignment horizontal="right"/>
    </xf>
    <xf numFmtId="2" fontId="2" fillId="15" borderId="0" xfId="4" applyNumberFormat="1" applyFont="1" applyFill="1" applyAlignment="1" applyProtection="1">
      <alignment horizontal="right"/>
    </xf>
    <xf numFmtId="44" fontId="28" fillId="11" borderId="20" xfId="2" applyFont="1" applyFill="1" applyBorder="1" applyProtection="1">
      <protection locked="0"/>
    </xf>
    <xf numFmtId="0" fontId="0" fillId="7" borderId="11" xfId="0" applyFill="1" applyBorder="1"/>
    <xf numFmtId="0" fontId="0" fillId="15" borderId="17" xfId="0" applyFill="1" applyBorder="1"/>
    <xf numFmtId="0" fontId="0" fillId="3" borderId="0" xfId="0" applyFill="1" applyBorder="1"/>
    <xf numFmtId="0" fontId="0" fillId="9" borderId="0" xfId="0" applyFill="1" applyBorder="1"/>
    <xf numFmtId="0" fontId="0" fillId="11" borderId="21" xfId="0" applyFill="1" applyBorder="1"/>
    <xf numFmtId="2" fontId="26" fillId="3" borderId="1" xfId="4" applyNumberFormat="1" applyFont="1" applyFill="1" applyBorder="1" applyProtection="1"/>
    <xf numFmtId="2" fontId="26" fillId="3" borderId="10" xfId="4" applyNumberFormat="1" applyFont="1" applyFill="1" applyBorder="1" applyProtection="1"/>
    <xf numFmtId="168" fontId="26" fillId="3" borderId="60" xfId="1" applyNumberFormat="1" applyFont="1" applyFill="1" applyBorder="1" applyProtection="1"/>
    <xf numFmtId="2" fontId="26" fillId="3" borderId="29" xfId="4" applyNumberFormat="1" applyFont="1" applyFill="1" applyBorder="1" applyProtection="1"/>
    <xf numFmtId="2" fontId="26" fillId="3" borderId="3" xfId="4" applyNumberFormat="1" applyFont="1" applyFill="1" applyBorder="1" applyProtection="1"/>
    <xf numFmtId="168" fontId="26" fillId="3" borderId="61" xfId="1" applyNumberFormat="1" applyFont="1" applyFill="1" applyBorder="1" applyProtection="1"/>
    <xf numFmtId="168" fontId="26" fillId="3" borderId="62" xfId="1" applyNumberFormat="1" applyFont="1" applyFill="1" applyBorder="1" applyProtection="1"/>
    <xf numFmtId="2" fontId="26" fillId="3" borderId="63" xfId="4" applyNumberFormat="1" applyFont="1" applyFill="1" applyBorder="1" applyProtection="1"/>
    <xf numFmtId="2" fontId="26" fillId="3" borderId="64" xfId="4" applyNumberFormat="1" applyFont="1" applyFill="1" applyBorder="1" applyProtection="1"/>
    <xf numFmtId="2" fontId="26" fillId="3" borderId="65" xfId="4" applyNumberFormat="1" applyFont="1" applyFill="1" applyBorder="1" applyAlignment="1" applyProtection="1">
      <alignment horizontal="right"/>
    </xf>
    <xf numFmtId="2" fontId="26" fillId="3" borderId="66" xfId="4" applyNumberFormat="1" applyFont="1" applyFill="1" applyBorder="1" applyProtection="1"/>
    <xf numFmtId="2" fontId="26" fillId="3" borderId="10" xfId="4" applyNumberFormat="1" applyFont="1" applyFill="1" applyBorder="1" applyAlignment="1" applyProtection="1">
      <alignment horizontal="right"/>
    </xf>
    <xf numFmtId="2" fontId="26" fillId="3" borderId="67" xfId="4" applyNumberFormat="1" applyFont="1" applyFill="1" applyBorder="1" applyProtection="1"/>
    <xf numFmtId="2" fontId="26" fillId="3" borderId="0" xfId="4" applyNumberFormat="1" applyFont="1" applyFill="1" applyAlignment="1" applyProtection="1">
      <alignment horizontal="right"/>
    </xf>
    <xf numFmtId="2" fontId="26" fillId="9" borderId="12" xfId="4" applyNumberFormat="1" applyFont="1" applyFill="1" applyBorder="1" applyProtection="1"/>
    <xf numFmtId="2" fontId="26" fillId="9" borderId="0" xfId="4" applyNumberFormat="1" applyFont="1" applyFill="1" applyBorder="1" applyProtection="1"/>
    <xf numFmtId="2" fontId="68" fillId="0" borderId="20" xfId="4" applyNumberFormat="1" applyFont="1" applyFill="1" applyBorder="1" applyProtection="1"/>
    <xf numFmtId="2" fontId="2" fillId="0" borderId="21" xfId="4" applyNumberFormat="1" applyFont="1" applyFill="1" applyBorder="1" applyProtection="1"/>
    <xf numFmtId="168" fontId="23" fillId="7" borderId="68" xfId="1" applyNumberFormat="1" applyFont="1" applyFill="1" applyBorder="1" applyProtection="1"/>
    <xf numFmtId="168" fontId="23" fillId="7" borderId="0" xfId="1" applyNumberFormat="1" applyFont="1" applyFill="1" applyBorder="1" applyProtection="1"/>
    <xf numFmtId="0" fontId="0" fillId="0" borderId="20" xfId="0" applyFill="1" applyBorder="1"/>
    <xf numFmtId="0" fontId="28" fillId="0" borderId="0" xfId="0" applyFont="1" applyBorder="1" applyProtection="1">
      <protection locked="0"/>
    </xf>
    <xf numFmtId="0" fontId="7" fillId="2" borderId="48" xfId="0" applyFont="1" applyFill="1" applyBorder="1" applyAlignment="1">
      <alignment horizontal="center"/>
    </xf>
    <xf numFmtId="0" fontId="0" fillId="0" borderId="0" xfId="0" applyFill="1" applyBorder="1" applyAlignment="1">
      <alignment horizontal="center"/>
    </xf>
    <xf numFmtId="0" fontId="24" fillId="2" borderId="50" xfId="0" applyFont="1" applyFill="1" applyBorder="1" applyAlignment="1">
      <alignment horizontal="center"/>
    </xf>
    <xf numFmtId="0" fontId="24" fillId="0" borderId="17" xfId="0" applyFont="1" applyBorder="1" applyAlignment="1"/>
    <xf numFmtId="0" fontId="24" fillId="0" borderId="17" xfId="0" applyFont="1" applyFill="1" applyBorder="1" applyAlignment="1">
      <alignment horizontal="center"/>
    </xf>
    <xf numFmtId="0" fontId="24" fillId="0" borderId="0" xfId="0" applyFont="1" applyAlignment="1">
      <alignment horizontal="center"/>
    </xf>
    <xf numFmtId="0" fontId="24" fillId="0" borderId="30" xfId="0" applyFont="1" applyBorder="1" applyAlignment="1">
      <alignment horizontal="center"/>
    </xf>
    <xf numFmtId="0" fontId="27" fillId="0" borderId="0" xfId="0" applyFont="1" applyFill="1" applyProtection="1">
      <protection locked="0"/>
    </xf>
    <xf numFmtId="172" fontId="28" fillId="0" borderId="0" xfId="2" applyNumberFormat="1" applyFont="1" applyFill="1" applyBorder="1" applyProtection="1">
      <protection locked="0"/>
    </xf>
    <xf numFmtId="0" fontId="11" fillId="1" borderId="0" xfId="0" applyFont="1" applyFill="1" applyBorder="1" applyAlignment="1" applyProtection="1">
      <alignment horizontal="center"/>
      <protection locked="0"/>
    </xf>
    <xf numFmtId="0" fontId="45" fillId="1" borderId="0" xfId="0" applyFont="1" applyFill="1" applyProtection="1">
      <protection locked="0"/>
    </xf>
    <xf numFmtId="0" fontId="11" fillId="1" borderId="0" xfId="0" applyFont="1" applyFill="1" applyProtection="1">
      <protection locked="0"/>
    </xf>
    <xf numFmtId="0" fontId="11" fillId="1" borderId="0" xfId="0" applyFont="1" applyFill="1" applyBorder="1" applyProtection="1">
      <protection locked="0"/>
    </xf>
    <xf numFmtId="44" fontId="11" fillId="1" borderId="0" xfId="2" applyFont="1" applyFill="1" applyBorder="1" applyProtection="1">
      <protection locked="0"/>
    </xf>
    <xf numFmtId="172" fontId="11" fillId="1" borderId="0" xfId="2" applyNumberFormat="1" applyFont="1" applyFill="1" applyBorder="1" applyProtection="1">
      <protection locked="0"/>
    </xf>
    <xf numFmtId="44" fontId="31" fillId="0" borderId="0" xfId="2" applyFont="1" applyBorder="1" applyProtection="1">
      <protection locked="0"/>
    </xf>
    <xf numFmtId="43" fontId="31" fillId="0" borderId="0" xfId="0" applyNumberFormat="1" applyFont="1" applyBorder="1" applyProtection="1">
      <protection locked="0"/>
    </xf>
    <xf numFmtId="9" fontId="28" fillId="0" borderId="0" xfId="5" applyFont="1" applyBorder="1" applyProtection="1">
      <protection locked="0"/>
    </xf>
    <xf numFmtId="0" fontId="31" fillId="9" borderId="69" xfId="0" applyFont="1" applyFill="1" applyBorder="1" applyAlignment="1" applyProtection="1">
      <alignment horizontal="center"/>
      <protection locked="0"/>
    </xf>
    <xf numFmtId="0" fontId="27" fillId="9" borderId="17" xfId="0" applyFont="1" applyFill="1" applyBorder="1" applyAlignment="1" applyProtection="1">
      <alignment horizontal="left"/>
      <protection locked="0"/>
    </xf>
    <xf numFmtId="0" fontId="31" fillId="9" borderId="17" xfId="0" applyFont="1" applyFill="1" applyBorder="1" applyProtection="1">
      <protection locked="0"/>
    </xf>
    <xf numFmtId="0" fontId="6" fillId="9" borderId="36" xfId="0" applyFont="1" applyFill="1" applyBorder="1" applyProtection="1"/>
    <xf numFmtId="44" fontId="6" fillId="9" borderId="70" xfId="2" applyFont="1" applyFill="1" applyBorder="1" applyProtection="1"/>
    <xf numFmtId="0" fontId="31" fillId="9" borderId="36" xfId="0" applyFont="1" applyFill="1" applyBorder="1" applyAlignment="1" applyProtection="1">
      <alignment horizontal="center"/>
      <protection locked="0"/>
    </xf>
    <xf numFmtId="0" fontId="10" fillId="6" borderId="17" xfId="0" applyFont="1" applyFill="1" applyBorder="1" applyProtection="1">
      <protection locked="0"/>
    </xf>
    <xf numFmtId="0" fontId="45" fillId="0" borderId="17" xfId="0" applyFont="1" applyBorder="1" applyProtection="1">
      <protection locked="0"/>
    </xf>
    <xf numFmtId="0" fontId="11" fillId="0" borderId="17" xfId="0" applyFont="1" applyBorder="1" applyProtection="1">
      <protection locked="0"/>
    </xf>
    <xf numFmtId="44" fontId="11" fillId="0" borderId="17" xfId="2" applyFont="1" applyBorder="1" applyProtection="1">
      <protection locked="0"/>
    </xf>
    <xf numFmtId="172" fontId="11" fillId="0" borderId="17" xfId="2" applyNumberFormat="1" applyFont="1" applyBorder="1" applyProtection="1">
      <protection locked="0"/>
    </xf>
    <xf numFmtId="0" fontId="11" fillId="0" borderId="17" xfId="0" applyFont="1" applyBorder="1" applyAlignment="1" applyProtection="1">
      <alignment horizontal="center"/>
      <protection locked="0"/>
    </xf>
    <xf numFmtId="0" fontId="11" fillId="0" borderId="17" xfId="0" applyFont="1" applyBorder="1" applyProtection="1"/>
    <xf numFmtId="44" fontId="11" fillId="0" borderId="17" xfId="2" applyFont="1" applyBorder="1" applyProtection="1"/>
    <xf numFmtId="172" fontId="11" fillId="0" borderId="17" xfId="2" applyNumberFormat="1" applyFont="1" applyBorder="1" applyProtection="1"/>
    <xf numFmtId="0" fontId="11" fillId="0" borderId="17" xfId="0" applyFont="1" applyFill="1" applyBorder="1" applyProtection="1">
      <protection locked="0"/>
    </xf>
    <xf numFmtId="2" fontId="25" fillId="0" borderId="48" xfId="4" applyNumberFormat="1" applyFont="1" applyFill="1" applyBorder="1" applyAlignment="1" applyProtection="1"/>
    <xf numFmtId="168" fontId="25" fillId="0" borderId="17" xfId="1" applyNumberFormat="1" applyFont="1" applyBorder="1" applyAlignment="1" applyProtection="1">
      <alignment horizontal="center" vertical="center" wrapText="1"/>
    </xf>
    <xf numFmtId="168" fontId="2" fillId="0" borderId="21" xfId="1" applyNumberFormat="1" applyFont="1" applyBorder="1" applyProtection="1"/>
    <xf numFmtId="168" fontId="25" fillId="0" borderId="17" xfId="1" applyNumberFormat="1" applyFont="1" applyBorder="1" applyAlignment="1" applyProtection="1">
      <alignment horizontal="center" vertical="center"/>
    </xf>
    <xf numFmtId="168" fontId="26" fillId="0" borderId="21" xfId="1" applyNumberFormat="1" applyFont="1" applyBorder="1" applyProtection="1"/>
    <xf numFmtId="168" fontId="26" fillId="0" borderId="21" xfId="1" applyNumberFormat="1" applyFont="1" applyBorder="1" applyAlignment="1" applyProtection="1">
      <alignment horizontal="left"/>
    </xf>
    <xf numFmtId="168" fontId="25" fillId="0" borderId="21" xfId="1" applyNumberFormat="1" applyFont="1" applyBorder="1" applyAlignment="1" applyProtection="1">
      <alignment horizontal="center" vertical="center" wrapText="1"/>
    </xf>
    <xf numFmtId="0" fontId="27" fillId="0" borderId="17" xfId="0" applyFont="1" applyBorder="1" applyProtection="1">
      <protection locked="0"/>
    </xf>
    <xf numFmtId="0" fontId="31" fillId="0" borderId="17" xfId="0" applyFont="1" applyBorder="1" applyProtection="1">
      <protection locked="0"/>
    </xf>
    <xf numFmtId="172" fontId="28" fillId="0" borderId="0" xfId="2" applyNumberFormat="1" applyFont="1" applyBorder="1" applyAlignment="1" applyProtection="1">
      <alignment horizontal="left"/>
      <protection locked="0"/>
    </xf>
    <xf numFmtId="0" fontId="31" fillId="7" borderId="0" xfId="0" applyFont="1" applyFill="1" applyBorder="1" applyProtection="1">
      <protection locked="0"/>
    </xf>
    <xf numFmtId="0" fontId="43" fillId="0" borderId="2" xfId="0" applyFont="1" applyFill="1" applyBorder="1" applyProtection="1">
      <protection locked="0"/>
    </xf>
    <xf numFmtId="0" fontId="27" fillId="0" borderId="28" xfId="0" applyFont="1" applyFill="1" applyBorder="1" applyAlignment="1" applyProtection="1">
      <alignment horizontal="left"/>
      <protection locked="0"/>
    </xf>
    <xf numFmtId="0" fontId="8" fillId="0" borderId="0" xfId="0" applyFont="1" applyAlignment="1">
      <alignment wrapText="1"/>
    </xf>
    <xf numFmtId="0" fontId="60" fillId="0" borderId="0" xfId="0" applyFont="1" applyFill="1" applyBorder="1" applyAlignment="1">
      <alignment horizontal="center"/>
    </xf>
    <xf numFmtId="2" fontId="25" fillId="0" borderId="0" xfId="4" applyNumberFormat="1" applyFont="1" applyFill="1" applyBorder="1" applyAlignment="1" applyProtection="1"/>
    <xf numFmtId="0" fontId="24" fillId="0" borderId="0" xfId="0" applyFont="1" applyFill="1" applyBorder="1" applyAlignment="1">
      <alignment horizontal="center"/>
    </xf>
    <xf numFmtId="0" fontId="56" fillId="0" borderId="0" xfId="0" applyFont="1" applyFill="1" applyBorder="1" applyAlignment="1"/>
    <xf numFmtId="2" fontId="5" fillId="0" borderId="0" xfId="4" applyNumberFormat="1" applyFont="1" applyFill="1" applyAlignment="1" applyProtection="1">
      <alignment horizontal="center"/>
    </xf>
    <xf numFmtId="172" fontId="23" fillId="0" borderId="0" xfId="2" applyNumberFormat="1" applyFont="1" applyFill="1" applyBorder="1" applyProtection="1"/>
    <xf numFmtId="168" fontId="23" fillId="0" borderId="0" xfId="1" applyNumberFormat="1" applyFont="1" applyFill="1" applyBorder="1" applyProtection="1"/>
    <xf numFmtId="0" fontId="0" fillId="0" borderId="0" xfId="0" applyFill="1" applyAlignment="1">
      <alignment horizontal="center" wrapText="1"/>
    </xf>
    <xf numFmtId="37" fontId="70" fillId="2" borderId="5" xfId="0" applyNumberFormat="1" applyFont="1" applyFill="1" applyBorder="1" applyAlignment="1">
      <alignment horizontal="center"/>
    </xf>
    <xf numFmtId="9" fontId="70" fillId="2" borderId="5" xfId="0" applyNumberFormat="1" applyFont="1" applyFill="1" applyBorder="1" applyAlignment="1">
      <alignment horizontal="center"/>
    </xf>
    <xf numFmtId="5" fontId="10" fillId="0" borderId="2" xfId="0" applyNumberFormat="1" applyFont="1" applyBorder="1" applyAlignment="1" applyProtection="1">
      <alignment horizontal="center"/>
      <protection locked="0"/>
    </xf>
    <xf numFmtId="0" fontId="6" fillId="7" borderId="22" xfId="0" applyFont="1" applyFill="1" applyBorder="1" applyAlignment="1" applyProtection="1">
      <alignment horizontal="center"/>
    </xf>
    <xf numFmtId="44" fontId="6" fillId="7" borderId="27" xfId="2" applyFont="1" applyFill="1" applyBorder="1" applyAlignment="1" applyProtection="1">
      <alignment horizontal="center"/>
    </xf>
    <xf numFmtId="1" fontId="7" fillId="10" borderId="45" xfId="0" applyNumberFormat="1" applyFont="1" applyFill="1" applyBorder="1" applyProtection="1"/>
    <xf numFmtId="5" fontId="10" fillId="0" borderId="2" xfId="0" applyNumberFormat="1" applyFont="1" applyBorder="1" applyProtection="1">
      <protection locked="0"/>
    </xf>
    <xf numFmtId="0" fontId="27" fillId="0" borderId="0" xfId="0" applyFont="1" applyFill="1" applyBorder="1" applyProtection="1">
      <protection locked="0"/>
    </xf>
    <xf numFmtId="0" fontId="10" fillId="0" borderId="0" xfId="0" applyFont="1" applyFill="1" applyBorder="1" applyAlignment="1" applyProtection="1">
      <alignment horizontal="left"/>
      <protection locked="0"/>
    </xf>
    <xf numFmtId="0" fontId="0" fillId="0" borderId="3" xfId="0" applyFill="1" applyBorder="1" applyAlignment="1">
      <alignment horizontal="left"/>
    </xf>
    <xf numFmtId="0" fontId="43" fillId="0" borderId="0" xfId="0" applyFont="1" applyFill="1" applyBorder="1" applyProtection="1">
      <protection locked="0"/>
    </xf>
    <xf numFmtId="44" fontId="43" fillId="0" borderId="0" xfId="2" applyFont="1" applyFill="1" applyBorder="1" applyProtection="1">
      <protection locked="0"/>
    </xf>
    <xf numFmtId="0" fontId="52" fillId="0" borderId="0" xfId="0" applyFont="1" applyFill="1" applyProtection="1">
      <protection locked="0"/>
    </xf>
    <xf numFmtId="0" fontId="31" fillId="0" borderId="1" xfId="0" applyFont="1" applyBorder="1" applyProtection="1">
      <protection locked="0"/>
    </xf>
    <xf numFmtId="0" fontId="28" fillId="0" borderId="71" xfId="0" applyFont="1" applyFill="1" applyBorder="1" applyProtection="1">
      <protection locked="0"/>
    </xf>
    <xf numFmtId="0" fontId="7" fillId="9" borderId="2" xfId="0" applyFont="1" applyFill="1" applyBorder="1" applyProtection="1">
      <protection locked="0"/>
    </xf>
    <xf numFmtId="2" fontId="6" fillId="2" borderId="1" xfId="4" applyNumberFormat="1" applyFont="1" applyFill="1" applyBorder="1" applyAlignment="1" applyProtection="1">
      <alignment horizontal="left"/>
      <protection locked="0"/>
    </xf>
    <xf numFmtId="0" fontId="10" fillId="0" borderId="7" xfId="0" applyFont="1" applyBorder="1" applyAlignment="1" applyProtection="1">
      <alignment horizontal="center"/>
      <protection locked="0"/>
    </xf>
    <xf numFmtId="0" fontId="45" fillId="0" borderId="0" xfId="0" applyFont="1" applyBorder="1" applyAlignment="1" applyProtection="1">
      <alignment horizontal="left"/>
      <protection locked="0"/>
    </xf>
    <xf numFmtId="0" fontId="1" fillId="0" borderId="0" xfId="0" applyFont="1" applyBorder="1" applyProtection="1">
      <protection locked="0"/>
    </xf>
    <xf numFmtId="0" fontId="45" fillId="0" borderId="7" xfId="0" applyFont="1" applyBorder="1" applyAlignment="1" applyProtection="1">
      <alignment horizontal="left"/>
      <protection locked="0"/>
    </xf>
    <xf numFmtId="0" fontId="31" fillId="10" borderId="71" xfId="0" applyFont="1" applyFill="1" applyBorder="1" applyAlignment="1" applyProtection="1">
      <alignment horizontal="center"/>
      <protection locked="0"/>
    </xf>
    <xf numFmtId="0" fontId="11" fillId="10" borderId="50" xfId="0" applyFont="1" applyFill="1" applyBorder="1" applyAlignment="1" applyProtection="1">
      <alignment horizontal="center"/>
      <protection locked="0"/>
    </xf>
    <xf numFmtId="0" fontId="31" fillId="7" borderId="71" xfId="0" applyFont="1" applyFill="1" applyBorder="1" applyAlignment="1" applyProtection="1">
      <alignment horizontal="center"/>
      <protection locked="0"/>
    </xf>
    <xf numFmtId="0" fontId="11" fillId="7" borderId="50" xfId="0" applyFont="1" applyFill="1" applyBorder="1" applyAlignment="1" applyProtection="1">
      <alignment horizontal="center"/>
      <protection locked="0"/>
    </xf>
    <xf numFmtId="37" fontId="7" fillId="10" borderId="45" xfId="0" applyNumberFormat="1" applyFont="1" applyFill="1" applyBorder="1" applyProtection="1"/>
    <xf numFmtId="0" fontId="0" fillId="2" borderId="20" xfId="0" applyFill="1" applyBorder="1"/>
    <xf numFmtId="0" fontId="0" fillId="2" borderId="24" xfId="0" applyFill="1" applyBorder="1"/>
    <xf numFmtId="0" fontId="104" fillId="0" borderId="17" xfId="0" applyFont="1" applyBorder="1"/>
    <xf numFmtId="0" fontId="7" fillId="2" borderId="24" xfId="0" applyFont="1" applyFill="1" applyBorder="1"/>
    <xf numFmtId="0" fontId="24" fillId="2" borderId="20" xfId="0" applyFont="1" applyFill="1" applyBorder="1"/>
    <xf numFmtId="171" fontId="7" fillId="0" borderId="0" xfId="0" applyNumberFormat="1" applyFont="1" applyBorder="1" applyAlignment="1">
      <alignment horizontal="center"/>
    </xf>
    <xf numFmtId="14" fontId="7" fillId="0" borderId="0" xfId="0" applyNumberFormat="1" applyFont="1" applyBorder="1" applyAlignment="1">
      <alignment horizontal="center"/>
    </xf>
    <xf numFmtId="0" fontId="7" fillId="0" borderId="0" xfId="0" applyFont="1" applyFill="1" applyBorder="1" applyAlignment="1">
      <alignment horizontal="center"/>
    </xf>
    <xf numFmtId="0" fontId="38" fillId="0" borderId="0" xfId="0" applyFont="1" applyBorder="1"/>
    <xf numFmtId="9" fontId="7" fillId="2" borderId="5" xfId="4" applyNumberFormat="1" applyFont="1" applyFill="1" applyBorder="1" applyProtection="1">
      <protection locked="0"/>
    </xf>
    <xf numFmtId="0" fontId="40" fillId="0" borderId="17" xfId="0" applyFont="1" applyBorder="1"/>
    <xf numFmtId="0" fontId="7" fillId="0" borderId="0" xfId="0" applyFont="1" applyFill="1" applyBorder="1"/>
    <xf numFmtId="0" fontId="7" fillId="0" borderId="0" xfId="0" applyFont="1" applyFill="1"/>
    <xf numFmtId="0" fontId="24" fillId="0" borderId="16" xfId="0" applyFont="1" applyFill="1" applyBorder="1"/>
    <xf numFmtId="0" fontId="7" fillId="0" borderId="16" xfId="0" applyFont="1" applyFill="1" applyBorder="1" applyAlignment="1">
      <alignment horizontal="center"/>
    </xf>
    <xf numFmtId="0" fontId="7" fillId="0" borderId="20" xfId="0" applyFont="1" applyFill="1" applyBorder="1"/>
    <xf numFmtId="171" fontId="7" fillId="0" borderId="19" xfId="0" applyNumberFormat="1" applyFont="1" applyFill="1" applyBorder="1" applyAlignment="1">
      <alignment horizontal="center"/>
    </xf>
    <xf numFmtId="171" fontId="7" fillId="0" borderId="0" xfId="0" applyNumberFormat="1" applyFont="1" applyFill="1" applyBorder="1" applyAlignment="1">
      <alignment horizontal="center"/>
    </xf>
    <xf numFmtId="14" fontId="7" fillId="0" borderId="19" xfId="0" applyNumberFormat="1" applyFont="1" applyFill="1" applyBorder="1" applyAlignment="1">
      <alignment horizontal="center"/>
    </xf>
    <xf numFmtId="14" fontId="7" fillId="0" borderId="0" xfId="0" applyNumberFormat="1" applyFont="1" applyFill="1" applyBorder="1" applyAlignment="1">
      <alignment horizontal="center"/>
    </xf>
    <xf numFmtId="2" fontId="105" fillId="2" borderId="3" xfId="4" applyNumberFormat="1" applyFont="1" applyFill="1" applyBorder="1" applyProtection="1"/>
    <xf numFmtId="2" fontId="2" fillId="2" borderId="5" xfId="4" applyNumberFormat="1" applyFont="1" applyFill="1" applyBorder="1" applyAlignment="1" applyProtection="1">
      <alignment horizontal="center" wrapText="1"/>
    </xf>
    <xf numFmtId="2" fontId="103" fillId="2" borderId="3" xfId="4" applyNumberFormat="1" applyFont="1" applyFill="1" applyBorder="1" applyAlignment="1" applyProtection="1">
      <alignment wrapText="1"/>
    </xf>
    <xf numFmtId="9" fontId="24" fillId="0" borderId="11" xfId="0" applyNumberFormat="1" applyFont="1" applyBorder="1"/>
    <xf numFmtId="0" fontId="106" fillId="0" borderId="17" xfId="0" applyFont="1" applyBorder="1"/>
    <xf numFmtId="44" fontId="0" fillId="2" borderId="48" xfId="2" applyFont="1" applyFill="1" applyBorder="1"/>
    <xf numFmtId="2" fontId="6" fillId="2" borderId="10" xfId="4" applyNumberFormat="1" applyFont="1" applyFill="1" applyBorder="1" applyAlignment="1" applyProtection="1">
      <alignment horizontal="left" wrapText="1"/>
      <protection locked="0"/>
    </xf>
    <xf numFmtId="2" fontId="6" fillId="2" borderId="2" xfId="4" applyNumberFormat="1" applyFont="1" applyFill="1" applyBorder="1" applyAlignment="1" applyProtection="1">
      <alignment horizontal="left" wrapText="1"/>
      <protection locked="0"/>
    </xf>
    <xf numFmtId="0" fontId="0" fillId="2" borderId="10" xfId="0" applyFill="1" applyBorder="1" applyAlignment="1">
      <alignment horizontal="left" wrapText="1"/>
    </xf>
    <xf numFmtId="0" fontId="0" fillId="2" borderId="10" xfId="0" applyFill="1" applyBorder="1" applyAlignment="1">
      <alignment horizontal="left"/>
    </xf>
    <xf numFmtId="0" fontId="0" fillId="2" borderId="43" xfId="0" applyFill="1" applyBorder="1" applyAlignment="1">
      <alignment horizontal="left"/>
    </xf>
    <xf numFmtId="0" fontId="0" fillId="0" borderId="0" xfId="0" applyBorder="1" applyAlignment="1">
      <alignment horizontal="left"/>
    </xf>
    <xf numFmtId="1" fontId="6" fillId="2" borderId="1" xfId="4" applyNumberFormat="1" applyFont="1" applyFill="1" applyBorder="1" applyAlignment="1" applyProtection="1">
      <alignment horizontal="left"/>
      <protection locked="0"/>
    </xf>
    <xf numFmtId="2" fontId="2" fillId="0" borderId="0" xfId="4" applyNumberFormat="1" applyFont="1" applyFill="1" applyAlignment="1" applyProtection="1">
      <alignment horizontal="left"/>
    </xf>
    <xf numFmtId="164" fontId="10" fillId="0" borderId="28" xfId="0" applyNumberFormat="1" applyFont="1" applyFill="1" applyBorder="1" applyAlignment="1" applyProtection="1">
      <alignment horizontal="center"/>
      <protection locked="0"/>
    </xf>
    <xf numFmtId="0" fontId="10" fillId="0" borderId="29" xfId="0" applyFont="1" applyFill="1" applyBorder="1" applyAlignment="1" applyProtection="1">
      <alignment horizontal="left"/>
      <protection locked="0"/>
    </xf>
    <xf numFmtId="0" fontId="31" fillId="0" borderId="17" xfId="0" applyFont="1" applyFill="1" applyBorder="1" applyProtection="1">
      <protection locked="0"/>
    </xf>
    <xf numFmtId="171" fontId="0" fillId="0" borderId="0" xfId="0" applyNumberFormat="1"/>
    <xf numFmtId="44" fontId="31" fillId="0" borderId="0" xfId="2" applyFont="1" applyBorder="1" applyAlignment="1" applyProtection="1">
      <alignment horizontal="center"/>
      <protection locked="0"/>
    </xf>
    <xf numFmtId="0" fontId="43" fillId="0" borderId="4" xfId="0" applyFont="1" applyFill="1" applyBorder="1" applyAlignment="1" applyProtection="1">
      <alignment horizontal="center"/>
      <protection locked="0"/>
    </xf>
    <xf numFmtId="49" fontId="24" fillId="0" borderId="0" xfId="0" applyNumberFormat="1" applyFont="1" applyFill="1" applyBorder="1" applyAlignment="1"/>
    <xf numFmtId="0" fontId="38" fillId="0" borderId="0" xfId="0" applyFont="1" applyAlignment="1">
      <alignment wrapText="1"/>
    </xf>
    <xf numFmtId="0" fontId="24" fillId="0" borderId="3" xfId="0" quotePrefix="1" applyFont="1" applyBorder="1"/>
    <xf numFmtId="14" fontId="0" fillId="0" borderId="0" xfId="0" applyNumberFormat="1"/>
    <xf numFmtId="14" fontId="11" fillId="0" borderId="0" xfId="2" applyNumberFormat="1" applyFont="1" applyProtection="1">
      <protection locked="0"/>
    </xf>
    <xf numFmtId="44" fontId="6" fillId="7" borderId="52" xfId="2" applyFont="1" applyFill="1" applyBorder="1" applyAlignment="1" applyProtection="1">
      <alignment horizontal="center"/>
      <protection locked="0"/>
    </xf>
    <xf numFmtId="171" fontId="11" fillId="0" borderId="0" xfId="2" applyNumberFormat="1" applyFont="1" applyProtection="1">
      <protection locked="0"/>
    </xf>
    <xf numFmtId="44" fontId="43" fillId="2" borderId="56" xfId="2" applyFont="1" applyFill="1" applyBorder="1" applyAlignment="1" applyProtection="1">
      <alignment horizontal="center"/>
      <protection locked="0"/>
    </xf>
    <xf numFmtId="171" fontId="43" fillId="2" borderId="56" xfId="2" applyNumberFormat="1" applyFont="1" applyFill="1" applyBorder="1" applyAlignment="1" applyProtection="1">
      <alignment horizontal="center"/>
      <protection locked="0"/>
    </xf>
    <xf numFmtId="171" fontId="43" fillId="0" borderId="0" xfId="2" applyNumberFormat="1" applyFont="1" applyFill="1" applyAlignment="1" applyProtection="1">
      <alignment horizontal="center"/>
      <protection locked="0"/>
    </xf>
    <xf numFmtId="171" fontId="10" fillId="0" borderId="3" xfId="0" applyNumberFormat="1" applyFont="1" applyBorder="1" applyAlignment="1" applyProtection="1">
      <alignment horizontal="center"/>
      <protection locked="0"/>
    </xf>
    <xf numFmtId="171" fontId="11" fillId="0" borderId="0" xfId="2" applyNumberFormat="1" applyFont="1" applyFill="1" applyAlignment="1" applyProtection="1">
      <alignment horizontal="center"/>
      <protection locked="0"/>
    </xf>
    <xf numFmtId="171" fontId="11" fillId="0" borderId="0" xfId="2" applyNumberFormat="1" applyFont="1" applyAlignment="1" applyProtection="1">
      <alignment horizontal="center"/>
      <protection locked="0"/>
    </xf>
    <xf numFmtId="171" fontId="43" fillId="0" borderId="0" xfId="2" applyNumberFormat="1" applyFont="1" applyAlignment="1" applyProtection="1">
      <alignment horizontal="center"/>
      <protection locked="0"/>
    </xf>
    <xf numFmtId="0" fontId="31" fillId="7" borderId="10" xfId="0" applyFont="1" applyFill="1" applyBorder="1" applyAlignment="1" applyProtection="1">
      <alignment horizontal="center"/>
      <protection locked="0"/>
    </xf>
    <xf numFmtId="172" fontId="24" fillId="0" borderId="0" xfId="2" applyNumberFormat="1" applyFont="1" applyFill="1" applyAlignment="1" applyProtection="1">
      <alignment horizontal="center"/>
    </xf>
    <xf numFmtId="0" fontId="47" fillId="0" borderId="0" xfId="0" applyFont="1" applyFill="1" applyAlignment="1" applyProtection="1">
      <alignment horizontal="center"/>
      <protection locked="0"/>
    </xf>
    <xf numFmtId="0" fontId="47" fillId="10" borderId="20" xfId="0" applyFont="1" applyFill="1" applyBorder="1" applyProtection="1">
      <protection locked="0"/>
    </xf>
    <xf numFmtId="0" fontId="47" fillId="10" borderId="21" xfId="0" applyFont="1" applyFill="1" applyBorder="1" applyProtection="1">
      <protection locked="0"/>
    </xf>
    <xf numFmtId="0" fontId="24" fillId="10" borderId="21" xfId="0" applyFont="1" applyFill="1" applyBorder="1" applyProtection="1"/>
    <xf numFmtId="44" fontId="24" fillId="10" borderId="21" xfId="2" applyFont="1" applyFill="1" applyBorder="1" applyProtection="1"/>
    <xf numFmtId="172" fontId="24" fillId="10" borderId="24" xfId="2" applyNumberFormat="1" applyFont="1" applyFill="1" applyBorder="1" applyProtection="1"/>
    <xf numFmtId="0" fontId="47" fillId="0" borderId="0" xfId="0" applyFont="1" applyFill="1" applyBorder="1" applyProtection="1">
      <protection locked="0"/>
    </xf>
    <xf numFmtId="14" fontId="0" fillId="0" borderId="0" xfId="0" applyNumberFormat="1" applyBorder="1" applyAlignment="1">
      <alignment horizontal="center"/>
    </xf>
    <xf numFmtId="167" fontId="111" fillId="4" borderId="21" xfId="4" applyNumberFormat="1" applyFont="1" applyFill="1" applyBorder="1" applyAlignment="1" applyProtection="1">
      <alignment horizontal="center"/>
      <protection locked="0"/>
    </xf>
    <xf numFmtId="2" fontId="112" fillId="0" borderId="0" xfId="4" applyNumberFormat="1" applyFont="1" applyFill="1" applyProtection="1"/>
    <xf numFmtId="2" fontId="6" fillId="2" borderId="5" xfId="4" applyNumberFormat="1" applyFont="1" applyFill="1" applyBorder="1" applyProtection="1">
      <protection locked="0"/>
    </xf>
    <xf numFmtId="2" fontId="114" fillId="0" borderId="0" xfId="4" applyNumberFormat="1" applyFont="1" applyFill="1" applyProtection="1"/>
    <xf numFmtId="0" fontId="115" fillId="0" borderId="0" xfId="0" applyFont="1"/>
    <xf numFmtId="0" fontId="37" fillId="0" borderId="0" xfId="0" applyFont="1" applyAlignment="1">
      <alignment wrapText="1"/>
    </xf>
    <xf numFmtId="0" fontId="37" fillId="0" borderId="0" xfId="0" applyNumberFormat="1" applyFont="1" applyAlignment="1">
      <alignment wrapText="1"/>
    </xf>
    <xf numFmtId="0" fontId="39" fillId="0" borderId="0" xfId="0" applyFont="1" applyAlignment="1">
      <alignment wrapText="1"/>
    </xf>
    <xf numFmtId="0" fontId="116" fillId="0" borderId="0" xfId="0" applyFont="1" applyAlignment="1">
      <alignment wrapText="1"/>
    </xf>
    <xf numFmtId="0" fontId="39" fillId="0" borderId="0" xfId="0" applyNumberFormat="1" applyFont="1" applyAlignment="1">
      <alignment wrapText="1"/>
    </xf>
    <xf numFmtId="0" fontId="117" fillId="0" borderId="3" xfId="0" applyFont="1" applyBorder="1"/>
    <xf numFmtId="0" fontId="117" fillId="0" borderId="0" xfId="0" applyFont="1" applyBorder="1"/>
    <xf numFmtId="0" fontId="24" fillId="0" borderId="0" xfId="0" applyFont="1" applyAlignment="1">
      <alignment wrapText="1"/>
    </xf>
    <xf numFmtId="0" fontId="118" fillId="0" borderId="0" xfId="0" applyFont="1"/>
    <xf numFmtId="0" fontId="7" fillId="0" borderId="0" xfId="0" applyFont="1" applyAlignment="1">
      <alignment wrapText="1"/>
    </xf>
    <xf numFmtId="2" fontId="26" fillId="7" borderId="20" xfId="4" applyNumberFormat="1" applyFont="1" applyFill="1" applyBorder="1" applyProtection="1"/>
    <xf numFmtId="2" fontId="4" fillId="7" borderId="21" xfId="4" applyNumberFormat="1" applyFont="1" applyFill="1" applyBorder="1" applyProtection="1"/>
    <xf numFmtId="2" fontId="4" fillId="7" borderId="21" xfId="4" applyNumberFormat="1" applyFont="1" applyFill="1" applyBorder="1" applyAlignment="1" applyProtection="1">
      <protection locked="0"/>
    </xf>
    <xf numFmtId="2" fontId="4" fillId="7" borderId="24" xfId="4" applyNumberFormat="1" applyFont="1" applyFill="1" applyBorder="1" applyAlignment="1" applyProtection="1">
      <protection locked="0"/>
    </xf>
    <xf numFmtId="2" fontId="3" fillId="8" borderId="0" xfId="4" applyNumberFormat="1" applyFont="1" applyFill="1" applyBorder="1" applyProtection="1"/>
    <xf numFmtId="0" fontId="122" fillId="0" borderId="0" xfId="0" applyFont="1" applyFill="1" applyBorder="1"/>
    <xf numFmtId="2" fontId="3" fillId="4" borderId="0" xfId="4" applyNumberFormat="1" applyFont="1" applyFill="1" applyBorder="1" applyProtection="1"/>
    <xf numFmtId="0" fontId="40" fillId="0" borderId="0" xfId="0" applyFont="1" applyBorder="1"/>
    <xf numFmtId="2" fontId="120" fillId="8" borderId="48" xfId="4" applyNumberFormat="1" applyFont="1" applyFill="1" applyBorder="1" applyProtection="1"/>
    <xf numFmtId="2" fontId="127" fillId="8" borderId="20" xfId="4" applyNumberFormat="1" applyFont="1" applyFill="1" applyBorder="1" applyProtection="1"/>
    <xf numFmtId="0" fontId="7" fillId="2" borderId="20" xfId="0" applyFont="1" applyFill="1" applyBorder="1" applyAlignment="1">
      <alignment horizontal="left"/>
    </xf>
    <xf numFmtId="0" fontId="7" fillId="2" borderId="50" xfId="0" applyFont="1" applyFill="1" applyBorder="1" applyAlignment="1">
      <alignment horizontal="left"/>
    </xf>
    <xf numFmtId="0" fontId="7" fillId="2" borderId="48" xfId="0" applyFont="1" applyFill="1" applyBorder="1" applyAlignment="1">
      <alignment horizontal="left"/>
    </xf>
    <xf numFmtId="0" fontId="40" fillId="0" borderId="3" xfId="0" applyFont="1" applyBorder="1"/>
    <xf numFmtId="0" fontId="76" fillId="0" borderId="0" xfId="0" applyFont="1"/>
    <xf numFmtId="0" fontId="128" fillId="0" borderId="0" xfId="0" applyFont="1" applyFill="1" applyAlignment="1">
      <alignment wrapText="1"/>
    </xf>
    <xf numFmtId="0" fontId="76" fillId="0" borderId="0" xfId="0" applyFont="1" applyAlignment="1">
      <alignment wrapText="1"/>
    </xf>
    <xf numFmtId="0" fontId="129" fillId="0" borderId="0" xfId="0" applyFont="1" applyAlignment="1">
      <alignment wrapText="1"/>
    </xf>
    <xf numFmtId="2" fontId="40" fillId="0" borderId="0" xfId="4" applyNumberFormat="1" applyFont="1" applyFill="1" applyBorder="1" applyAlignment="1" applyProtection="1">
      <alignment horizontal="left"/>
    </xf>
    <xf numFmtId="0" fontId="130" fillId="0" borderId="0" xfId="0" applyFont="1" applyFill="1"/>
    <xf numFmtId="0" fontId="131" fillId="0" borderId="0" xfId="0" applyFont="1" applyAlignment="1">
      <alignment horizontal="center"/>
    </xf>
    <xf numFmtId="0" fontId="130" fillId="0" borderId="0" xfId="0" applyFont="1"/>
    <xf numFmtId="0" fontId="89" fillId="12" borderId="0" xfId="0" applyFont="1" applyFill="1" applyBorder="1" applyAlignment="1">
      <alignment horizontal="center"/>
    </xf>
    <xf numFmtId="0" fontId="34" fillId="0" borderId="0" xfId="0" applyFont="1" applyBorder="1"/>
    <xf numFmtId="0" fontId="35" fillId="0" borderId="0" xfId="0" applyFont="1" applyBorder="1"/>
    <xf numFmtId="0" fontId="24" fillId="0" borderId="17" xfId="0" quotePrefix="1" applyFont="1" applyBorder="1"/>
    <xf numFmtId="0" fontId="130" fillId="0" borderId="0" xfId="0" quotePrefix="1" applyNumberFormat="1" applyFont="1" applyAlignment="1">
      <alignment wrapText="1"/>
    </xf>
    <xf numFmtId="0" fontId="132" fillId="0" borderId="0" xfId="0" applyFont="1" applyAlignment="1">
      <alignment vertical="top"/>
    </xf>
    <xf numFmtId="0" fontId="94" fillId="0" borderId="0" xfId="0" quotePrefix="1" applyNumberFormat="1" applyFont="1" applyAlignment="1">
      <alignment wrapText="1"/>
    </xf>
    <xf numFmtId="0" fontId="0" fillId="0" borderId="0" xfId="0" applyBorder="1" applyAlignment="1" applyProtection="1">
      <alignment horizontal="center"/>
      <protection locked="0"/>
    </xf>
    <xf numFmtId="0" fontId="7" fillId="0" borderId="72" xfId="0" applyFont="1" applyBorder="1" applyAlignment="1" applyProtection="1">
      <alignment horizontal="center"/>
      <protection locked="0"/>
    </xf>
    <xf numFmtId="170" fontId="7" fillId="0" borderId="72" xfId="0" applyNumberFormat="1" applyFont="1" applyBorder="1" applyAlignment="1" applyProtection="1">
      <alignment horizontal="center"/>
      <protection locked="0"/>
    </xf>
    <xf numFmtId="0" fontId="79" fillId="0" borderId="39" xfId="0" applyFont="1" applyBorder="1" applyAlignment="1">
      <alignment horizontal="center"/>
    </xf>
    <xf numFmtId="0" fontId="79" fillId="0" borderId="73" xfId="0" applyFont="1" applyBorder="1" applyAlignment="1">
      <alignment horizontal="center"/>
    </xf>
    <xf numFmtId="0" fontId="79" fillId="0" borderId="73" xfId="0" applyFont="1" applyBorder="1" applyAlignment="1">
      <alignment horizontal="center" wrapText="1"/>
    </xf>
    <xf numFmtId="0" fontId="79" fillId="0" borderId="38" xfId="0" applyFont="1" applyBorder="1" applyAlignment="1">
      <alignment horizontal="center"/>
    </xf>
    <xf numFmtId="0" fontId="133" fillId="0" borderId="0" xfId="0" applyFont="1" applyAlignment="1">
      <alignment horizontal="center"/>
    </xf>
    <xf numFmtId="0" fontId="41" fillId="11" borderId="17" xfId="0" applyFont="1" applyFill="1" applyBorder="1" applyAlignment="1">
      <alignment horizontal="center"/>
    </xf>
    <xf numFmtId="2" fontId="4" fillId="2" borderId="3" xfId="4" applyNumberFormat="1" applyFont="1" applyFill="1" applyBorder="1" applyAlignment="1" applyProtection="1">
      <alignment wrapText="1"/>
    </xf>
    <xf numFmtId="9" fontId="7" fillId="0" borderId="11" xfId="4" applyNumberFormat="1" applyFont="1" applyFill="1" applyBorder="1" applyProtection="1">
      <protection locked="0"/>
    </xf>
    <xf numFmtId="2" fontId="4" fillId="0" borderId="3" xfId="4" applyNumberFormat="1" applyFont="1" applyFill="1" applyBorder="1" applyAlignment="1" applyProtection="1">
      <alignment wrapText="1"/>
    </xf>
    <xf numFmtId="9" fontId="7" fillId="2" borderId="0" xfId="4" applyNumberFormat="1" applyFont="1" applyFill="1" applyBorder="1" applyProtection="1">
      <protection locked="0"/>
    </xf>
    <xf numFmtId="0" fontId="31" fillId="0" borderId="5" xfId="0" applyFont="1" applyFill="1" applyBorder="1" applyAlignment="1" applyProtection="1">
      <alignment horizontal="center"/>
      <protection locked="0"/>
    </xf>
    <xf numFmtId="9" fontId="70" fillId="0" borderId="0" xfId="0" applyNumberFormat="1" applyFont="1" applyFill="1" applyBorder="1" applyAlignment="1">
      <alignment horizontal="center"/>
    </xf>
    <xf numFmtId="2" fontId="72" fillId="0" borderId="0" xfId="4" applyNumberFormat="1" applyFont="1" applyFill="1" applyBorder="1" applyAlignment="1" applyProtection="1">
      <alignment wrapText="1"/>
    </xf>
    <xf numFmtId="2" fontId="69" fillId="0" borderId="0" xfId="4" applyNumberFormat="1" applyFont="1" applyFill="1" applyBorder="1" applyAlignment="1" applyProtection="1"/>
    <xf numFmtId="0" fontId="0" fillId="0" borderId="0" xfId="0" applyAlignment="1">
      <alignment horizontal="left" indent="1"/>
    </xf>
    <xf numFmtId="0" fontId="134" fillId="0" borderId="0" xfId="0" applyFont="1" applyAlignment="1">
      <alignment horizontal="left" indent="1"/>
    </xf>
    <xf numFmtId="0" fontId="87" fillId="0" borderId="0" xfId="0" applyFont="1" applyBorder="1" applyAlignment="1">
      <alignment horizontal="center" wrapText="1"/>
    </xf>
    <xf numFmtId="0" fontId="0" fillId="0" borderId="0" xfId="0" applyBorder="1" applyAlignment="1">
      <alignment horizontal="center" wrapText="1"/>
    </xf>
    <xf numFmtId="0" fontId="74" fillId="0" borderId="0" xfId="0" applyFont="1"/>
    <xf numFmtId="2" fontId="136" fillId="2" borderId="5" xfId="4" applyNumberFormat="1" applyFont="1" applyFill="1" applyBorder="1" applyProtection="1">
      <protection locked="0"/>
    </xf>
    <xf numFmtId="2" fontId="137" fillId="2" borderId="5" xfId="4" applyNumberFormat="1" applyFont="1" applyFill="1" applyBorder="1" applyProtection="1"/>
    <xf numFmtId="2" fontId="136" fillId="2" borderId="28" xfId="4" applyNumberFormat="1" applyFont="1" applyFill="1" applyBorder="1" applyAlignment="1" applyProtection="1">
      <alignment wrapText="1"/>
      <protection locked="0"/>
    </xf>
    <xf numFmtId="2" fontId="136" fillId="2" borderId="3" xfId="4" applyNumberFormat="1" applyFont="1" applyFill="1" applyBorder="1" applyAlignment="1" applyProtection="1">
      <alignment wrapText="1"/>
    </xf>
    <xf numFmtId="9" fontId="7" fillId="0" borderId="3" xfId="4" applyNumberFormat="1" applyFont="1" applyFill="1" applyBorder="1" applyProtection="1">
      <protection locked="0"/>
    </xf>
    <xf numFmtId="9" fontId="7" fillId="0" borderId="5" xfId="4" applyNumberFormat="1" applyFont="1" applyFill="1" applyBorder="1" applyProtection="1">
      <protection locked="0"/>
    </xf>
    <xf numFmtId="44" fontId="1" fillId="0" borderId="0" xfId="2" applyFill="1" applyBorder="1" applyAlignment="1">
      <alignment horizontal="center" vertical="center"/>
    </xf>
    <xf numFmtId="172" fontId="1" fillId="0" borderId="0" xfId="2" applyNumberFormat="1" applyFill="1" applyBorder="1" applyAlignment="1">
      <alignment horizontal="center" vertical="center"/>
    </xf>
    <xf numFmtId="0" fontId="11" fillId="7" borderId="0" xfId="0" applyFont="1" applyFill="1" applyAlignment="1" applyProtection="1">
      <alignment horizontal="left"/>
      <protection locked="0"/>
    </xf>
    <xf numFmtId="0" fontId="3" fillId="7" borderId="0" xfId="0" applyFont="1" applyFill="1" applyProtection="1">
      <protection locked="0"/>
    </xf>
    <xf numFmtId="0" fontId="43" fillId="7" borderId="22" xfId="0" applyFont="1" applyFill="1" applyBorder="1" applyProtection="1">
      <protection locked="0"/>
    </xf>
    <xf numFmtId="44" fontId="43" fillId="7" borderId="27" xfId="2" applyFont="1" applyFill="1" applyBorder="1" applyProtection="1">
      <protection locked="0"/>
    </xf>
    <xf numFmtId="0" fontId="11" fillId="7" borderId="0" xfId="0" applyFont="1" applyFill="1" applyBorder="1" applyProtection="1">
      <protection locked="0"/>
    </xf>
    <xf numFmtId="168" fontId="1" fillId="0" borderId="0" xfId="1" applyNumberFormat="1"/>
    <xf numFmtId="168" fontId="1" fillId="0" borderId="0" xfId="1" applyNumberFormat="1" applyBorder="1"/>
    <xf numFmtId="168" fontId="1" fillId="0" borderId="0" xfId="1" applyNumberFormat="1" applyFill="1" applyBorder="1"/>
    <xf numFmtId="168" fontId="1" fillId="0" borderId="12" xfId="1" applyNumberFormat="1" applyFill="1" applyBorder="1"/>
    <xf numFmtId="9" fontId="1" fillId="0" borderId="0" xfId="5" applyFill="1" applyBorder="1"/>
    <xf numFmtId="9" fontId="1" fillId="0" borderId="13" xfId="5" applyFill="1" applyBorder="1"/>
    <xf numFmtId="168" fontId="1" fillId="3" borderId="12" xfId="1" applyNumberFormat="1" applyFill="1" applyBorder="1"/>
    <xf numFmtId="9" fontId="1" fillId="3" borderId="0" xfId="5" applyFill="1" applyBorder="1"/>
    <xf numFmtId="168" fontId="1" fillId="3" borderId="0" xfId="1" applyNumberFormat="1" applyFill="1" applyBorder="1"/>
    <xf numFmtId="9" fontId="1" fillId="3" borderId="13" xfId="5" applyFill="1" applyBorder="1"/>
    <xf numFmtId="168" fontId="1" fillId="9" borderId="12" xfId="1" applyNumberFormat="1" applyFill="1" applyBorder="1"/>
    <xf numFmtId="9" fontId="1" fillId="9" borderId="0" xfId="5" applyFill="1" applyBorder="1"/>
    <xf numFmtId="168" fontId="1" fillId="9" borderId="0" xfId="1" applyNumberFormat="1" applyFill="1" applyBorder="1"/>
    <xf numFmtId="9" fontId="1" fillId="9" borderId="13" xfId="5" applyFill="1" applyBorder="1"/>
    <xf numFmtId="168" fontId="1" fillId="0" borderId="16" xfId="1" applyNumberFormat="1" applyFill="1" applyBorder="1"/>
    <xf numFmtId="168" fontId="1" fillId="0" borderId="17" xfId="1" applyNumberFormat="1" applyFill="1" applyBorder="1"/>
    <xf numFmtId="168" fontId="1" fillId="7" borderId="14" xfId="1" applyNumberFormat="1" applyFill="1" applyBorder="1"/>
    <xf numFmtId="9" fontId="1" fillId="7" borderId="11" xfId="5" applyFill="1" applyBorder="1"/>
    <xf numFmtId="168" fontId="1" fillId="7" borderId="11" xfId="1" applyNumberFormat="1" applyFill="1" applyBorder="1"/>
    <xf numFmtId="9" fontId="1" fillId="7" borderId="15" xfId="5" applyFill="1" applyBorder="1"/>
    <xf numFmtId="168" fontId="1" fillId="15" borderId="16" xfId="1" applyNumberFormat="1" applyFill="1" applyBorder="1"/>
    <xf numFmtId="9" fontId="1" fillId="15" borderId="17" xfId="5" applyFill="1" applyBorder="1"/>
    <xf numFmtId="168" fontId="1" fillId="15" borderId="17" xfId="1" applyNumberFormat="1" applyFill="1" applyBorder="1"/>
    <xf numFmtId="9" fontId="1" fillId="15" borderId="18" xfId="5" applyFill="1" applyBorder="1"/>
    <xf numFmtId="168" fontId="1" fillId="11" borderId="21" xfId="1" applyNumberFormat="1" applyFill="1" applyBorder="1"/>
    <xf numFmtId="9" fontId="1" fillId="11" borderId="21" xfId="5" applyFill="1" applyBorder="1"/>
    <xf numFmtId="9" fontId="1" fillId="11" borderId="17" xfId="5" applyFill="1" applyBorder="1"/>
    <xf numFmtId="168" fontId="1" fillId="8" borderId="21" xfId="1" applyNumberFormat="1" applyFill="1" applyBorder="1"/>
    <xf numFmtId="168" fontId="1" fillId="0" borderId="3" xfId="1" applyNumberFormat="1" applyFill="1" applyBorder="1"/>
    <xf numFmtId="168" fontId="1" fillId="0" borderId="0" xfId="1" applyNumberFormat="1" applyFill="1"/>
    <xf numFmtId="168" fontId="1" fillId="0" borderId="3" xfId="1" applyNumberFormat="1" applyBorder="1"/>
    <xf numFmtId="168" fontId="1" fillId="0" borderId="12" xfId="1" applyNumberFormat="1" applyBorder="1"/>
    <xf numFmtId="9" fontId="1" fillId="0" borderId="0" xfId="5" applyBorder="1"/>
    <xf numFmtId="9" fontId="1" fillId="0" borderId="13" xfId="5" applyBorder="1"/>
    <xf numFmtId="168" fontId="1" fillId="0" borderId="14" xfId="1" applyNumberFormat="1" applyBorder="1"/>
    <xf numFmtId="9" fontId="1" fillId="0" borderId="11" xfId="5" applyBorder="1"/>
    <xf numFmtId="168" fontId="1" fillId="0" borderId="11" xfId="1" applyNumberFormat="1" applyFill="1" applyBorder="1"/>
    <xf numFmtId="9" fontId="1" fillId="0" borderId="11" xfId="5" applyFill="1" applyBorder="1"/>
    <xf numFmtId="9" fontId="1" fillId="0" borderId="15" xfId="5" applyBorder="1"/>
    <xf numFmtId="168" fontId="1" fillId="0" borderId="74" xfId="1" applyNumberFormat="1" applyBorder="1"/>
    <xf numFmtId="9" fontId="1" fillId="0" borderId="43" xfId="5" applyBorder="1"/>
    <xf numFmtId="168" fontId="1" fillId="0" borderId="43" xfId="1" applyNumberFormat="1" applyFill="1" applyBorder="1"/>
    <xf numFmtId="9" fontId="1" fillId="0" borderId="43" xfId="5" applyFill="1" applyBorder="1"/>
    <xf numFmtId="9" fontId="1" fillId="0" borderId="75" xfId="5" applyBorder="1"/>
    <xf numFmtId="168" fontId="1" fillId="0" borderId="11" xfId="1" applyNumberFormat="1" applyBorder="1"/>
    <xf numFmtId="168" fontId="1" fillId="15" borderId="14" xfId="1" applyNumberFormat="1" applyFill="1" applyBorder="1"/>
    <xf numFmtId="9" fontId="1" fillId="15" borderId="11" xfId="5" applyFill="1" applyBorder="1"/>
    <xf numFmtId="168" fontId="1" fillId="15" borderId="11" xfId="1" applyNumberFormat="1" applyFill="1" applyBorder="1"/>
    <xf numFmtId="9" fontId="1" fillId="15" borderId="15" xfId="5" applyFill="1" applyBorder="1"/>
    <xf numFmtId="168" fontId="1" fillId="0" borderId="21" xfId="1" applyNumberFormat="1" applyBorder="1"/>
    <xf numFmtId="0" fontId="31" fillId="7" borderId="27" xfId="0" applyFont="1" applyFill="1" applyBorder="1" applyAlignment="1" applyProtection="1">
      <alignment horizontal="center"/>
      <protection locked="0"/>
    </xf>
    <xf numFmtId="2" fontId="140" fillId="0" borderId="0" xfId="4" applyNumberFormat="1" applyFont="1" applyBorder="1" applyProtection="1"/>
    <xf numFmtId="49" fontId="24" fillId="2" borderId="20" xfId="0" applyNumberFormat="1" applyFont="1" applyFill="1" applyBorder="1"/>
    <xf numFmtId="0" fontId="11" fillId="0" borderId="10" xfId="0" applyFont="1" applyFill="1" applyBorder="1" applyProtection="1">
      <protection locked="0"/>
    </xf>
    <xf numFmtId="44" fontId="43" fillId="0" borderId="5" xfId="2" applyFont="1" applyFill="1" applyBorder="1" applyProtection="1">
      <protection locked="0"/>
    </xf>
    <xf numFmtId="0" fontId="11" fillId="0" borderId="1" xfId="0" applyFont="1" applyFill="1" applyBorder="1" applyAlignment="1" applyProtection="1">
      <alignment horizontal="left"/>
      <protection locked="0"/>
    </xf>
    <xf numFmtId="0" fontId="1" fillId="0" borderId="2" xfId="0" applyFont="1" applyFill="1" applyBorder="1" applyProtection="1">
      <protection locked="0"/>
    </xf>
    <xf numFmtId="0" fontId="45" fillId="0" borderId="10" xfId="0" applyFont="1" applyFill="1" applyBorder="1" applyProtection="1">
      <protection locked="0"/>
    </xf>
    <xf numFmtId="0" fontId="11" fillId="0" borderId="10" xfId="0" applyFont="1" applyFill="1" applyBorder="1" applyAlignment="1" applyProtection="1">
      <alignment horizontal="left"/>
      <protection locked="0"/>
    </xf>
    <xf numFmtId="0" fontId="3" fillId="0" borderId="10" xfId="0" applyFont="1" applyFill="1" applyBorder="1" applyProtection="1">
      <protection locked="0"/>
    </xf>
    <xf numFmtId="0" fontId="0" fillId="2" borderId="24" xfId="0" applyNumberFormat="1" applyFill="1" applyBorder="1" applyAlignment="1">
      <alignment horizontal="center"/>
    </xf>
    <xf numFmtId="0" fontId="40" fillId="2" borderId="48" xfId="0" applyNumberFormat="1" applyFont="1" applyFill="1" applyBorder="1" applyAlignment="1">
      <alignment horizontal="center"/>
    </xf>
    <xf numFmtId="0" fontId="40" fillId="0" borderId="16" xfId="0" applyNumberFormat="1" applyFont="1" applyBorder="1" applyAlignment="1"/>
    <xf numFmtId="0" fontId="0" fillId="0" borderId="21" xfId="0" applyNumberFormat="1" applyFill="1" applyBorder="1" applyAlignment="1">
      <alignment horizontal="center"/>
    </xf>
    <xf numFmtId="0" fontId="24" fillId="2" borderId="48" xfId="0" applyNumberFormat="1" applyFont="1" applyFill="1" applyBorder="1" applyAlignment="1">
      <alignment horizontal="center"/>
    </xf>
    <xf numFmtId="169" fontId="7" fillId="2" borderId="71" xfId="0" applyNumberFormat="1" applyFont="1" applyFill="1" applyBorder="1" applyAlignment="1">
      <alignment horizontal="center"/>
    </xf>
    <xf numFmtId="0" fontId="7" fillId="0" borderId="0" xfId="0" applyNumberFormat="1" applyFont="1" applyAlignment="1">
      <alignment horizontal="center"/>
    </xf>
    <xf numFmtId="49" fontId="6" fillId="2" borderId="1" xfId="4" applyNumberFormat="1" applyFont="1" applyFill="1" applyBorder="1" applyAlignment="1" applyProtection="1">
      <alignment horizontal="left"/>
      <protection locked="0"/>
    </xf>
    <xf numFmtId="49" fontId="6" fillId="2" borderId="10" xfId="4" applyNumberFormat="1" applyFont="1" applyFill="1" applyBorder="1" applyAlignment="1" applyProtection="1">
      <alignment horizontal="left"/>
      <protection locked="0"/>
    </xf>
    <xf numFmtId="49" fontId="6" fillId="2" borderId="2" xfId="4" applyNumberFormat="1" applyFont="1" applyFill="1" applyBorder="1" applyAlignment="1" applyProtection="1">
      <alignment horizontal="left"/>
      <protection locked="0"/>
    </xf>
    <xf numFmtId="49" fontId="0" fillId="2" borderId="10" xfId="0" applyNumberFormat="1" applyFill="1" applyBorder="1" applyAlignment="1">
      <alignment horizontal="left"/>
    </xf>
    <xf numFmtId="0" fontId="4" fillId="0" borderId="0" xfId="4" applyNumberFormat="1" applyFont="1" applyProtection="1"/>
    <xf numFmtId="168" fontId="25" fillId="0" borderId="21" xfId="1" applyNumberFormat="1" applyFont="1" applyBorder="1" applyAlignment="1" applyProtection="1">
      <alignment horizontal="center" vertical="center"/>
    </xf>
    <xf numFmtId="0" fontId="10" fillId="0" borderId="76" xfId="0" applyFont="1" applyFill="1" applyBorder="1" applyProtection="1">
      <protection locked="0"/>
    </xf>
    <xf numFmtId="0" fontId="3" fillId="0" borderId="5" xfId="0" applyFont="1" applyFill="1" applyBorder="1" applyProtection="1">
      <protection locked="0"/>
    </xf>
    <xf numFmtId="0" fontId="11" fillId="0" borderId="5" xfId="0" applyFont="1" applyBorder="1" applyProtection="1">
      <protection locked="0"/>
    </xf>
    <xf numFmtId="2" fontId="24" fillId="2" borderId="1" xfId="4" applyNumberFormat="1" applyFont="1" applyFill="1" applyBorder="1" applyAlignment="1" applyProtection="1">
      <alignment horizontal="left"/>
      <protection locked="0"/>
    </xf>
    <xf numFmtId="39" fontId="0" fillId="2" borderId="48" xfId="2" applyNumberFormat="1" applyFont="1" applyFill="1" applyBorder="1"/>
    <xf numFmtId="2" fontId="136" fillId="0" borderId="0" xfId="4" applyNumberFormat="1" applyFont="1" applyProtection="1"/>
    <xf numFmtId="172" fontId="4" fillId="0" borderId="0" xfId="2" applyNumberFormat="1" applyFont="1" applyBorder="1" applyProtection="1"/>
    <xf numFmtId="168" fontId="1" fillId="11" borderId="0" xfId="1" applyNumberFormat="1" applyFill="1" applyBorder="1"/>
    <xf numFmtId="9" fontId="1" fillId="11" borderId="0" xfId="5" applyFill="1" applyBorder="1"/>
    <xf numFmtId="0" fontId="0" fillId="11" borderId="0" xfId="0" applyFill="1" applyBorder="1"/>
    <xf numFmtId="2" fontId="137" fillId="0" borderId="0" xfId="4" applyNumberFormat="1" applyFont="1" applyFill="1" applyAlignment="1" applyProtection="1">
      <alignment wrapText="1"/>
    </xf>
    <xf numFmtId="39" fontId="0" fillId="2" borderId="0" xfId="2" applyNumberFormat="1" applyFont="1" applyFill="1"/>
    <xf numFmtId="39" fontId="0" fillId="0" borderId="11" xfId="2" applyNumberFormat="1" applyFont="1" applyBorder="1"/>
    <xf numFmtId="2" fontId="24" fillId="2" borderId="1" xfId="4" applyNumberFormat="1" applyFont="1" applyFill="1" applyBorder="1" applyAlignment="1" applyProtection="1">
      <alignment horizontal="right"/>
      <protection locked="0"/>
    </xf>
    <xf numFmtId="2" fontId="2" fillId="2" borderId="77" xfId="4" applyNumberFormat="1" applyFont="1" applyFill="1" applyBorder="1" applyProtection="1">
      <protection locked="0"/>
    </xf>
    <xf numFmtId="1" fontId="2" fillId="2" borderId="68" xfId="4" applyNumberFormat="1" applyFont="1" applyFill="1" applyBorder="1" applyAlignment="1" applyProtection="1">
      <alignment horizontal="center"/>
      <protection locked="0"/>
    </xf>
    <xf numFmtId="2" fontId="2" fillId="2" borderId="68" xfId="4" applyNumberFormat="1" applyFont="1" applyFill="1" applyBorder="1" applyProtection="1">
      <protection locked="0"/>
    </xf>
    <xf numFmtId="1" fontId="2" fillId="2" borderId="78" xfId="4" applyNumberFormat="1" applyFont="1" applyFill="1" applyBorder="1" applyAlignment="1" applyProtection="1">
      <alignment horizontal="center"/>
      <protection locked="0"/>
    </xf>
    <xf numFmtId="2" fontId="26" fillId="3" borderId="3" xfId="4" applyNumberFormat="1" applyFont="1" applyFill="1" applyBorder="1" applyAlignment="1" applyProtection="1">
      <alignment horizontal="right"/>
    </xf>
    <xf numFmtId="39" fontId="2" fillId="10" borderId="28" xfId="1" applyNumberFormat="1" applyFont="1" applyFill="1" applyBorder="1" applyProtection="1"/>
    <xf numFmtId="39" fontId="2" fillId="10" borderId="5" xfId="1" applyNumberFormat="1" applyFont="1" applyFill="1" applyBorder="1" applyProtection="1"/>
    <xf numFmtId="39" fontId="2" fillId="10" borderId="68" xfId="1" applyNumberFormat="1" applyFont="1" applyFill="1" applyBorder="1" applyProtection="1"/>
    <xf numFmtId="39" fontId="26" fillId="2" borderId="79" xfId="1" applyNumberFormat="1" applyFont="1" applyFill="1" applyBorder="1" applyProtection="1">
      <protection locked="0"/>
    </xf>
    <xf numFmtId="39" fontId="26" fillId="3" borderId="62" xfId="1" applyNumberFormat="1" applyFont="1" applyFill="1" applyBorder="1" applyProtection="1"/>
    <xf numFmtId="39" fontId="2" fillId="2" borderId="9" xfId="1" applyNumberFormat="1" applyFont="1" applyFill="1" applyBorder="1" applyProtection="1">
      <protection locked="0"/>
    </xf>
    <xf numFmtId="39" fontId="2" fillId="2" borderId="80" xfId="1" applyNumberFormat="1" applyFont="1" applyFill="1" applyBorder="1" applyProtection="1">
      <protection locked="0"/>
    </xf>
    <xf numFmtId="39" fontId="2" fillId="2" borderId="28" xfId="1" applyNumberFormat="1" applyFont="1" applyFill="1" applyBorder="1" applyProtection="1">
      <protection locked="0"/>
    </xf>
    <xf numFmtId="39" fontId="26" fillId="3" borderId="79" xfId="1" applyNumberFormat="1" applyFont="1" applyFill="1" applyBorder="1" applyProtection="1"/>
    <xf numFmtId="39" fontId="26" fillId="9" borderId="23" xfId="1" applyNumberFormat="1" applyFont="1" applyFill="1" applyBorder="1" applyProtection="1"/>
    <xf numFmtId="39" fontId="2" fillId="2" borderId="3" xfId="1" applyNumberFormat="1" applyFont="1" applyFill="1" applyBorder="1" applyProtection="1">
      <protection locked="0"/>
    </xf>
    <xf numFmtId="39" fontId="23" fillId="7" borderId="11" xfId="1" applyNumberFormat="1" applyFont="1" applyFill="1" applyBorder="1" applyProtection="1"/>
    <xf numFmtId="39" fontId="11" fillId="2" borderId="10" xfId="1" applyNumberFormat="1" applyFont="1" applyFill="1" applyBorder="1" applyProtection="1">
      <protection locked="0"/>
    </xf>
    <xf numFmtId="39" fontId="2" fillId="2" borderId="0" xfId="1" applyNumberFormat="1" applyFont="1" applyFill="1" applyBorder="1" applyProtection="1">
      <protection locked="0"/>
    </xf>
    <xf numFmtId="39" fontId="10" fillId="2" borderId="3" xfId="1" applyNumberFormat="1" applyFont="1" applyFill="1" applyBorder="1" applyProtection="1">
      <protection locked="0"/>
    </xf>
    <xf numFmtId="39" fontId="10" fillId="2" borderId="0" xfId="1" applyNumberFormat="1" applyFont="1" applyFill="1" applyBorder="1" applyProtection="1">
      <protection locked="0"/>
    </xf>
    <xf numFmtId="39" fontId="26" fillId="15" borderId="11" xfId="1" applyNumberFormat="1" applyFont="1" applyFill="1" applyBorder="1" applyProtection="1"/>
    <xf numFmtId="39" fontId="23" fillId="7" borderId="81" xfId="1" applyNumberFormat="1" applyFont="1" applyFill="1" applyBorder="1" applyProtection="1"/>
    <xf numFmtId="39" fontId="2" fillId="2" borderId="10" xfId="1" applyNumberFormat="1" applyFont="1" applyFill="1" applyBorder="1" applyProtection="1">
      <protection locked="0"/>
    </xf>
    <xf numFmtId="39" fontId="2" fillId="2" borderId="43" xfId="1" applyNumberFormat="1" applyFont="1" applyFill="1" applyBorder="1" applyProtection="1">
      <protection locked="0"/>
    </xf>
    <xf numFmtId="39" fontId="4" fillId="15" borderId="11" xfId="1" applyNumberFormat="1" applyFont="1" applyFill="1" applyBorder="1" applyProtection="1"/>
    <xf numFmtId="39" fontId="26" fillId="15" borderId="81" xfId="1" quotePrefix="1" applyNumberFormat="1" applyFont="1" applyFill="1" applyBorder="1" applyProtection="1"/>
    <xf numFmtId="39" fontId="2" fillId="0" borderId="49" xfId="2" applyNumberFormat="1" applyFont="1" applyFill="1" applyBorder="1" applyProtection="1"/>
    <xf numFmtId="39" fontId="2" fillId="0" borderId="65" xfId="2" applyNumberFormat="1" applyFont="1" applyFill="1" applyBorder="1" applyProtection="1"/>
    <xf numFmtId="39" fontId="2" fillId="0" borderId="0" xfId="2" applyNumberFormat="1" applyFont="1" applyFill="1" applyBorder="1" applyProtection="1"/>
    <xf numFmtId="39" fontId="4" fillId="3" borderId="11" xfId="2" applyNumberFormat="1" applyFont="1" applyFill="1" applyBorder="1" applyProtection="1"/>
    <xf numFmtId="39" fontId="4" fillId="2" borderId="0" xfId="2" applyNumberFormat="1" applyFont="1" applyFill="1" applyBorder="1" applyProtection="1">
      <protection locked="0"/>
    </xf>
    <xf numFmtId="39" fontId="23" fillId="9" borderId="11" xfId="2" applyNumberFormat="1" applyFont="1" applyFill="1" applyBorder="1" applyProtection="1"/>
    <xf numFmtId="39" fontId="2" fillId="0" borderId="3" xfId="2" applyNumberFormat="1" applyFont="1" applyFill="1" applyBorder="1" applyProtection="1"/>
    <xf numFmtId="39" fontId="2" fillId="0" borderId="10" xfId="2" applyNumberFormat="1" applyFont="1" applyFill="1" applyBorder="1" applyProtection="1"/>
    <xf numFmtId="39" fontId="4" fillId="7" borderId="81" xfId="2" applyNumberFormat="1" applyFont="1" applyFill="1" applyBorder="1" applyProtection="1"/>
    <xf numFmtId="39" fontId="4" fillId="2" borderId="49" xfId="2" applyNumberFormat="1" applyFont="1" applyFill="1" applyBorder="1" applyProtection="1">
      <protection locked="0"/>
    </xf>
    <xf numFmtId="39" fontId="26" fillId="15" borderId="81" xfId="2" applyNumberFormat="1" applyFont="1" applyFill="1" applyBorder="1" applyProtection="1"/>
    <xf numFmtId="39" fontId="26" fillId="11" borderId="5" xfId="2" applyNumberFormat="1" applyFont="1" applyFill="1" applyBorder="1" applyProtection="1"/>
    <xf numFmtId="7" fontId="142" fillId="0" borderId="0" xfId="2" applyNumberFormat="1" applyFont="1" applyAlignment="1" applyProtection="1"/>
    <xf numFmtId="39" fontId="26" fillId="11" borderId="81" xfId="2" applyNumberFormat="1" applyFont="1" applyFill="1" applyBorder="1" applyProtection="1"/>
    <xf numFmtId="43" fontId="72" fillId="0" borderId="49" xfId="1" applyNumberFormat="1" applyFont="1" applyFill="1" applyBorder="1" applyProtection="1"/>
    <xf numFmtId="39" fontId="28" fillId="11" borderId="24" xfId="2" applyNumberFormat="1" applyFont="1" applyFill="1" applyBorder="1" applyProtection="1"/>
    <xf numFmtId="39" fontId="28" fillId="9" borderId="24" xfId="2" applyNumberFormat="1" applyFont="1" applyFill="1" applyBorder="1" applyProtection="1"/>
    <xf numFmtId="39" fontId="28" fillId="15" borderId="24" xfId="2" applyNumberFormat="1" applyFont="1" applyFill="1" applyBorder="1" applyProtection="1"/>
    <xf numFmtId="39" fontId="31" fillId="0" borderId="0" xfId="2" applyNumberFormat="1" applyFont="1" applyBorder="1" applyProtection="1">
      <protection locked="0"/>
    </xf>
    <xf numFmtId="39" fontId="31" fillId="0" borderId="11" xfId="2" applyNumberFormat="1" applyFont="1" applyBorder="1" applyProtection="1">
      <protection locked="0"/>
    </xf>
    <xf numFmtId="39" fontId="65" fillId="9" borderId="17" xfId="2" applyNumberFormat="1" applyFont="1" applyFill="1" applyBorder="1" applyProtection="1"/>
    <xf numFmtId="39" fontId="65" fillId="9" borderId="10" xfId="2" applyNumberFormat="1" applyFont="1" applyFill="1" applyBorder="1" applyProtection="1"/>
    <xf numFmtId="39" fontId="67" fillId="3" borderId="10" xfId="2" applyNumberFormat="1" applyFont="1" applyFill="1" applyBorder="1" applyProtection="1"/>
    <xf numFmtId="39" fontId="66" fillId="0" borderId="10" xfId="2" applyNumberFormat="1" applyFont="1" applyBorder="1" applyProtection="1"/>
    <xf numFmtId="39" fontId="66" fillId="0" borderId="3" xfId="2" applyNumberFormat="1" applyFont="1" applyBorder="1" applyProtection="1"/>
    <xf numFmtId="39" fontId="66" fillId="0" borderId="37" xfId="2" applyNumberFormat="1" applyFont="1" applyBorder="1" applyProtection="1"/>
    <xf numFmtId="39" fontId="65" fillId="9" borderId="0" xfId="2" applyNumberFormat="1" applyFont="1" applyFill="1" applyBorder="1" applyProtection="1"/>
    <xf numFmtId="39" fontId="66" fillId="0" borderId="0" xfId="2" applyNumberFormat="1" applyFont="1" applyBorder="1" applyProtection="1"/>
    <xf numFmtId="39" fontId="65" fillId="10" borderId="21" xfId="2" applyNumberFormat="1" applyFont="1" applyFill="1" applyBorder="1" applyProtection="1"/>
    <xf numFmtId="39" fontId="7" fillId="2" borderId="5" xfId="2" applyNumberFormat="1" applyFont="1" applyFill="1" applyBorder="1" applyProtection="1">
      <protection locked="0"/>
    </xf>
    <xf numFmtId="39" fontId="43" fillId="2" borderId="5" xfId="2" applyNumberFormat="1" applyFont="1" applyFill="1" applyBorder="1" applyProtection="1">
      <protection locked="0"/>
    </xf>
    <xf numFmtId="39" fontId="6" fillId="9" borderId="5" xfId="2" applyNumberFormat="1" applyFont="1" applyFill="1" applyBorder="1" applyProtection="1"/>
    <xf numFmtId="39" fontId="43" fillId="2" borderId="73" xfId="2" applyNumberFormat="1" applyFont="1" applyFill="1" applyBorder="1" applyProtection="1">
      <protection locked="0"/>
    </xf>
    <xf numFmtId="39" fontId="7" fillId="9" borderId="5" xfId="2" applyNumberFormat="1" applyFont="1" applyFill="1" applyBorder="1" applyProtection="1">
      <protection locked="0"/>
    </xf>
    <xf numFmtId="39" fontId="65" fillId="15" borderId="20" xfId="2" applyNumberFormat="1" applyFont="1" applyFill="1" applyBorder="1" applyAlignment="1" applyProtection="1">
      <alignment horizontal="right"/>
    </xf>
    <xf numFmtId="39" fontId="65" fillId="0" borderId="0" xfId="2" applyNumberFormat="1" applyFont="1" applyBorder="1" applyAlignment="1" applyProtection="1">
      <alignment horizontal="right"/>
    </xf>
    <xf numFmtId="39" fontId="65" fillId="15" borderId="21" xfId="2" applyNumberFormat="1" applyFont="1" applyFill="1" applyBorder="1" applyProtection="1"/>
    <xf numFmtId="39" fontId="65" fillId="7" borderId="0" xfId="2" applyNumberFormat="1" applyFont="1" applyFill="1" applyBorder="1" applyProtection="1"/>
    <xf numFmtId="39" fontId="66" fillId="2" borderId="10" xfId="2" applyNumberFormat="1" applyFont="1" applyFill="1" applyBorder="1" applyProtection="1"/>
    <xf numFmtId="39" fontId="66" fillId="7" borderId="10" xfId="2" applyNumberFormat="1" applyFont="1" applyFill="1" applyBorder="1" applyProtection="1"/>
    <xf numFmtId="39" fontId="65" fillId="7" borderId="10" xfId="2" applyNumberFormat="1" applyFont="1" applyFill="1" applyBorder="1" applyProtection="1"/>
    <xf numFmtId="39" fontId="65" fillId="0" borderId="0" xfId="2" applyNumberFormat="1" applyFont="1" applyFill="1" applyBorder="1" applyProtection="1"/>
    <xf numFmtId="39" fontId="66" fillId="7" borderId="0" xfId="2" applyNumberFormat="1" applyFont="1" applyFill="1" applyBorder="1" applyProtection="1"/>
    <xf numFmtId="39" fontId="43" fillId="7" borderId="55" xfId="2" applyNumberFormat="1" applyFont="1" applyFill="1" applyBorder="1" applyProtection="1">
      <protection locked="0"/>
    </xf>
    <xf numFmtId="39" fontId="43" fillId="2" borderId="52" xfId="2" applyNumberFormat="1" applyFont="1" applyFill="1" applyBorder="1" applyProtection="1">
      <protection locked="0"/>
    </xf>
    <xf numFmtId="39" fontId="43" fillId="7" borderId="52" xfId="2" applyNumberFormat="1" applyFont="1" applyFill="1" applyBorder="1" applyProtection="1">
      <protection locked="0"/>
    </xf>
    <xf numFmtId="39" fontId="43" fillId="2" borderId="56" xfId="2" applyNumberFormat="1" applyFont="1" applyFill="1" applyBorder="1" applyProtection="1">
      <protection locked="0"/>
    </xf>
    <xf numFmtId="39" fontId="97" fillId="2" borderId="10" xfId="2" applyNumberFormat="1" applyFont="1" applyFill="1" applyBorder="1" applyProtection="1"/>
    <xf numFmtId="39" fontId="2" fillId="2" borderId="1" xfId="2" applyNumberFormat="1" applyFont="1" applyFill="1" applyBorder="1" applyAlignment="1" applyProtection="1">
      <alignment horizontal="right"/>
      <protection locked="0"/>
    </xf>
    <xf numFmtId="39" fontId="2" fillId="2" borderId="5" xfId="2" applyNumberFormat="1" applyFont="1" applyFill="1" applyBorder="1" applyAlignment="1" applyProtection="1">
      <alignment horizontal="right"/>
      <protection locked="0"/>
    </xf>
    <xf numFmtId="39" fontId="2" fillId="16" borderId="5" xfId="2" applyNumberFormat="1" applyFont="1" applyFill="1" applyBorder="1" applyProtection="1"/>
    <xf numFmtId="39" fontId="2" fillId="2" borderId="82" xfId="2" applyNumberFormat="1" applyFont="1" applyFill="1" applyBorder="1" applyProtection="1">
      <protection locked="0"/>
    </xf>
    <xf numFmtId="39" fontId="2" fillId="2" borderId="83" xfId="2" applyNumberFormat="1" applyFont="1" applyFill="1" applyBorder="1" applyProtection="1">
      <protection locked="0"/>
    </xf>
    <xf numFmtId="39" fontId="2" fillId="2" borderId="84" xfId="2" applyNumberFormat="1" applyFont="1" applyFill="1" applyBorder="1" applyProtection="1">
      <protection locked="0"/>
    </xf>
    <xf numFmtId="39" fontId="23" fillId="15" borderId="64" xfId="2" applyNumberFormat="1" applyFont="1" applyFill="1" applyBorder="1" applyProtection="1"/>
    <xf numFmtId="39" fontId="23" fillId="15" borderId="65" xfId="2" applyNumberFormat="1" applyFont="1" applyFill="1" applyBorder="1" applyProtection="1"/>
    <xf numFmtId="39" fontId="23" fillId="15" borderId="85" xfId="2" applyNumberFormat="1" applyFont="1" applyFill="1" applyBorder="1" applyProtection="1"/>
    <xf numFmtId="39" fontId="2" fillId="2" borderId="82" xfId="2" applyNumberFormat="1" applyFont="1" applyFill="1" applyBorder="1" applyAlignment="1" applyProtection="1">
      <alignment horizontal="center"/>
      <protection locked="0"/>
    </xf>
    <xf numFmtId="39" fontId="2" fillId="2" borderId="3" xfId="2" applyNumberFormat="1" applyFont="1" applyFill="1" applyBorder="1" applyProtection="1">
      <protection locked="0"/>
    </xf>
    <xf numFmtId="39" fontId="2" fillId="2" borderId="10" xfId="2" applyNumberFormat="1" applyFont="1" applyFill="1" applyBorder="1" applyProtection="1">
      <protection locked="0"/>
    </xf>
    <xf numFmtId="39" fontId="23" fillId="7" borderId="68" xfId="2" applyNumberFormat="1" applyFont="1" applyFill="1" applyBorder="1" applyProtection="1"/>
    <xf numFmtId="39" fontId="26" fillId="15" borderId="47" xfId="2" quotePrefix="1" applyNumberFormat="1" applyFont="1" applyFill="1" applyBorder="1" applyProtection="1"/>
    <xf numFmtId="39" fontId="26" fillId="15" borderId="86" xfId="1" quotePrefix="1" applyNumberFormat="1" applyFont="1" applyFill="1" applyBorder="1" applyProtection="1"/>
    <xf numFmtId="39" fontId="26" fillId="15" borderId="87" xfId="1" quotePrefix="1" applyNumberFormat="1" applyFont="1" applyFill="1" applyBorder="1" applyProtection="1"/>
    <xf numFmtId="39" fontId="0" fillId="2" borderId="0" xfId="0" applyNumberFormat="1" applyFill="1"/>
    <xf numFmtId="39" fontId="1" fillId="11" borderId="0" xfId="0" applyNumberFormat="1" applyFont="1" applyFill="1"/>
    <xf numFmtId="39" fontId="0" fillId="2" borderId="3" xfId="0" applyNumberFormat="1" applyFill="1" applyBorder="1"/>
    <xf numFmtId="39" fontId="0" fillId="11" borderId="11" xfId="0" applyNumberFormat="1" applyFill="1" applyBorder="1"/>
    <xf numFmtId="39" fontId="0" fillId="11" borderId="0" xfId="0" applyNumberFormat="1" applyFill="1" applyBorder="1"/>
    <xf numFmtId="39" fontId="0" fillId="11" borderId="0" xfId="0" applyNumberFormat="1" applyFill="1"/>
    <xf numFmtId="39" fontId="0" fillId="2" borderId="30" xfId="0" applyNumberFormat="1" applyFill="1" applyBorder="1"/>
    <xf numFmtId="39" fontId="0" fillId="2" borderId="11" xfId="2" applyNumberFormat="1" applyFont="1" applyFill="1" applyBorder="1"/>
    <xf numFmtId="39" fontId="0" fillId="2" borderId="5" xfId="2" applyNumberFormat="1" applyFont="1" applyFill="1" applyBorder="1"/>
    <xf numFmtId="39" fontId="0" fillId="0" borderId="0" xfId="0" applyNumberFormat="1" applyFill="1" applyProtection="1">
      <protection locked="0"/>
    </xf>
    <xf numFmtId="39" fontId="0" fillId="0" borderId="0" xfId="0" applyNumberFormat="1" applyProtection="1">
      <protection locked="0"/>
    </xf>
    <xf numFmtId="0" fontId="31" fillId="0" borderId="0" xfId="0" applyNumberFormat="1" applyFont="1" applyBorder="1" applyProtection="1">
      <protection locked="0"/>
    </xf>
    <xf numFmtId="39" fontId="26" fillId="15" borderId="81" xfId="1" applyNumberFormat="1" applyFont="1" applyFill="1" applyBorder="1" applyProtection="1"/>
    <xf numFmtId="172" fontId="6" fillId="7" borderId="52" xfId="2" applyNumberFormat="1" applyFont="1" applyFill="1" applyBorder="1" applyAlignment="1" applyProtection="1">
      <alignment horizontal="center"/>
      <protection locked="0"/>
    </xf>
    <xf numFmtId="0" fontId="31" fillId="7" borderId="52" xfId="0" applyFont="1" applyFill="1" applyBorder="1" applyAlignment="1" applyProtection="1">
      <alignment horizontal="center" shrinkToFit="1"/>
      <protection locked="0"/>
    </xf>
    <xf numFmtId="0" fontId="38" fillId="2" borderId="2" xfId="0" applyNumberFormat="1" applyFont="1" applyFill="1" applyBorder="1" applyProtection="1">
      <protection locked="0"/>
    </xf>
    <xf numFmtId="0" fontId="43" fillId="2" borderId="5" xfId="2" applyNumberFormat="1" applyFont="1" applyFill="1" applyBorder="1" applyProtection="1">
      <protection locked="0"/>
    </xf>
    <xf numFmtId="43" fontId="43" fillId="2" borderId="5" xfId="2" applyNumberFormat="1" applyFont="1" applyFill="1" applyBorder="1" applyProtection="1">
      <protection locked="0"/>
    </xf>
    <xf numFmtId="39" fontId="43" fillId="0" borderId="27" xfId="2" applyNumberFormat="1" applyFont="1" applyFill="1" applyBorder="1" applyProtection="1"/>
    <xf numFmtId="0" fontId="38" fillId="2" borderId="73" xfId="0" applyFont="1" applyFill="1" applyBorder="1" applyProtection="1"/>
    <xf numFmtId="0" fontId="11" fillId="0" borderId="38" xfId="0" applyFont="1" applyBorder="1" applyProtection="1">
      <protection locked="0"/>
    </xf>
    <xf numFmtId="0" fontId="11" fillId="0" borderId="39" xfId="0" applyFont="1" applyBorder="1" applyProtection="1">
      <protection locked="0"/>
    </xf>
    <xf numFmtId="39" fontId="97" fillId="0" borderId="10" xfId="2" applyNumberFormat="1" applyFont="1" applyFill="1" applyBorder="1" applyProtection="1"/>
    <xf numFmtId="0" fontId="27" fillId="0" borderId="43" xfId="0" applyFont="1" applyFill="1" applyBorder="1" applyProtection="1">
      <protection locked="0"/>
    </xf>
    <xf numFmtId="0" fontId="10" fillId="0" borderId="6" xfId="0" applyFont="1" applyFill="1" applyBorder="1" applyAlignment="1" applyProtection="1">
      <alignment horizontal="left"/>
      <protection locked="0"/>
    </xf>
    <xf numFmtId="0" fontId="31" fillId="0" borderId="53" xfId="0" applyFont="1" applyFill="1" applyBorder="1" applyProtection="1">
      <protection locked="0"/>
    </xf>
    <xf numFmtId="39" fontId="66" fillId="2" borderId="43" xfId="2" applyNumberFormat="1" applyFont="1" applyFill="1" applyBorder="1" applyProtection="1"/>
    <xf numFmtId="164" fontId="10" fillId="0" borderId="42" xfId="0" applyNumberFormat="1" applyFont="1" applyFill="1" applyBorder="1" applyAlignment="1" applyProtection="1">
      <alignment horizontal="center"/>
      <protection locked="0"/>
    </xf>
    <xf numFmtId="0" fontId="0" fillId="0" borderId="43" xfId="0" applyFill="1" applyBorder="1" applyAlignment="1">
      <alignment horizontal="left"/>
    </xf>
    <xf numFmtId="0" fontId="10" fillId="0" borderId="22" xfId="0" applyFont="1" applyFill="1" applyBorder="1" applyProtection="1">
      <protection locked="0"/>
    </xf>
    <xf numFmtId="0" fontId="31" fillId="0" borderId="22" xfId="0" applyFont="1" applyFill="1" applyBorder="1" applyProtection="1">
      <protection locked="0"/>
    </xf>
    <xf numFmtId="0" fontId="10" fillId="0" borderId="53" xfId="0" applyFont="1" applyFill="1" applyBorder="1" applyProtection="1">
      <protection locked="0"/>
    </xf>
    <xf numFmtId="0" fontId="43" fillId="0" borderId="53" xfId="0" applyFont="1" applyFill="1" applyBorder="1" applyProtection="1">
      <protection locked="0"/>
    </xf>
    <xf numFmtId="0" fontId="43" fillId="2" borderId="53" xfId="0" applyFont="1" applyFill="1" applyBorder="1" applyProtection="1">
      <protection locked="0"/>
    </xf>
    <xf numFmtId="39" fontId="43" fillId="2" borderId="42" xfId="2" applyNumberFormat="1" applyFont="1" applyFill="1" applyBorder="1" applyProtection="1">
      <protection locked="0"/>
    </xf>
    <xf numFmtId="0" fontId="27" fillId="0" borderId="43" xfId="0" applyFont="1" applyFill="1" applyBorder="1" applyAlignment="1" applyProtection="1">
      <alignment horizontal="left"/>
      <protection locked="0"/>
    </xf>
    <xf numFmtId="0" fontId="31" fillId="0" borderId="43" xfId="0" applyFont="1" applyFill="1" applyBorder="1" applyProtection="1">
      <protection locked="0"/>
    </xf>
    <xf numFmtId="175" fontId="65" fillId="0" borderId="42" xfId="2" applyNumberFormat="1" applyFont="1" applyFill="1" applyBorder="1" applyProtection="1">
      <protection locked="0"/>
    </xf>
    <xf numFmtId="39" fontId="66" fillId="0" borderId="43" xfId="2" applyNumberFormat="1" applyFont="1" applyFill="1" applyBorder="1" applyProtection="1"/>
    <xf numFmtId="0" fontId="27" fillId="0" borderId="6" xfId="0" applyFont="1" applyFill="1" applyBorder="1" applyProtection="1">
      <protection locked="0"/>
    </xf>
    <xf numFmtId="0" fontId="10" fillId="0" borderId="43" xfId="0" applyFont="1" applyFill="1" applyBorder="1" applyAlignment="1" applyProtection="1">
      <alignment horizontal="left"/>
      <protection locked="0"/>
    </xf>
    <xf numFmtId="0" fontId="31" fillId="0" borderId="4" xfId="0" applyFont="1" applyFill="1" applyBorder="1" applyProtection="1">
      <protection locked="0"/>
    </xf>
    <xf numFmtId="44" fontId="43" fillId="0" borderId="28" xfId="2" applyFont="1" applyFill="1" applyBorder="1" applyAlignment="1" applyProtection="1">
      <alignment horizontal="center"/>
      <protection locked="0"/>
    </xf>
    <xf numFmtId="172" fontId="65" fillId="0" borderId="3" xfId="2" applyNumberFormat="1" applyFont="1" applyFill="1" applyBorder="1" applyProtection="1"/>
    <xf numFmtId="0" fontId="27" fillId="7" borderId="27" xfId="0" applyFont="1" applyFill="1" applyBorder="1" applyAlignment="1" applyProtection="1">
      <alignment horizontal="left"/>
      <protection locked="0"/>
    </xf>
    <xf numFmtId="0" fontId="10" fillId="7" borderId="7" xfId="0" applyFont="1" applyFill="1" applyBorder="1" applyAlignment="1" applyProtection="1">
      <alignment horizontal="left"/>
      <protection locked="0"/>
    </xf>
    <xf numFmtId="0" fontId="31" fillId="7" borderId="22" xfId="0" applyFont="1" applyFill="1" applyBorder="1" applyProtection="1">
      <protection locked="0"/>
    </xf>
    <xf numFmtId="0" fontId="36" fillId="17" borderId="27" xfId="0" applyFont="1" applyFill="1" applyBorder="1" applyAlignment="1" applyProtection="1">
      <alignment horizontal="center"/>
      <protection locked="0"/>
    </xf>
    <xf numFmtId="0" fontId="43" fillId="7" borderId="22" xfId="0" applyFont="1" applyFill="1" applyBorder="1" applyAlignment="1" applyProtection="1">
      <alignment horizontal="center"/>
      <protection locked="0"/>
    </xf>
    <xf numFmtId="44" fontId="43" fillId="7" borderId="27" xfId="2" applyFont="1" applyFill="1" applyBorder="1" applyAlignment="1" applyProtection="1">
      <alignment horizontal="center"/>
      <protection locked="0"/>
    </xf>
    <xf numFmtId="0" fontId="10" fillId="0" borderId="43" xfId="0" applyFont="1" applyFill="1" applyBorder="1" applyProtection="1">
      <protection locked="0"/>
    </xf>
    <xf numFmtId="0" fontId="43" fillId="0" borderId="43" xfId="0" applyFont="1" applyFill="1" applyBorder="1" applyProtection="1">
      <protection locked="0"/>
    </xf>
    <xf numFmtId="9" fontId="80" fillId="0" borderId="0" xfId="5" applyFont="1" applyFill="1" applyBorder="1" applyProtection="1">
      <protection locked="0"/>
    </xf>
    <xf numFmtId="169" fontId="7" fillId="2" borderId="48" xfId="0" applyNumberFormat="1" applyFont="1" applyFill="1" applyBorder="1" applyAlignment="1">
      <alignment horizontal="left"/>
    </xf>
    <xf numFmtId="169" fontId="36" fillId="2" borderId="48" xfId="4" applyNumberFormat="1" applyFont="1" applyFill="1" applyBorder="1" applyAlignment="1" applyProtection="1">
      <alignment horizontal="center"/>
    </xf>
    <xf numFmtId="169" fontId="69" fillId="2" borderId="48" xfId="4" applyNumberFormat="1" applyFont="1" applyFill="1" applyBorder="1" applyAlignment="1" applyProtection="1">
      <alignment horizontal="center"/>
    </xf>
    <xf numFmtId="169" fontId="7" fillId="2" borderId="48" xfId="4" applyNumberFormat="1" applyFont="1" applyFill="1" applyBorder="1" applyAlignment="1" applyProtection="1">
      <alignment horizontal="center"/>
      <protection locked="0"/>
    </xf>
    <xf numFmtId="169" fontId="27" fillId="2" borderId="48" xfId="0" applyNumberFormat="1" applyFont="1" applyFill="1" applyBorder="1" applyAlignment="1" applyProtection="1">
      <alignment horizontal="center"/>
      <protection locked="0"/>
    </xf>
    <xf numFmtId="169" fontId="7" fillId="2" borderId="48" xfId="0" applyNumberFormat="1" applyFont="1" applyFill="1" applyBorder="1" applyAlignment="1">
      <alignment horizontal="center"/>
    </xf>
    <xf numFmtId="169" fontId="24" fillId="2" borderId="48" xfId="0" applyNumberFormat="1" applyFont="1" applyFill="1" applyBorder="1" applyAlignment="1">
      <alignment horizontal="center"/>
    </xf>
    <xf numFmtId="0" fontId="41" fillId="0" borderId="0" xfId="0" applyFont="1" applyAlignment="1"/>
    <xf numFmtId="169" fontId="0" fillId="2" borderId="5" xfId="0" applyNumberFormat="1" applyFill="1" applyBorder="1"/>
    <xf numFmtId="1" fontId="38" fillId="2" borderId="5" xfId="0" applyNumberFormat="1" applyFont="1" applyFill="1" applyBorder="1"/>
    <xf numFmtId="0" fontId="7" fillId="20" borderId="0" xfId="0" applyFont="1" applyFill="1" applyBorder="1"/>
    <xf numFmtId="0" fontId="141" fillId="0" borderId="0" xfId="0" applyFont="1" applyAlignment="1">
      <alignment wrapText="1"/>
    </xf>
    <xf numFmtId="2" fontId="4" fillId="20" borderId="0" xfId="4" applyNumberFormat="1" applyFont="1" applyFill="1" applyProtection="1"/>
    <xf numFmtId="169" fontId="4" fillId="20" borderId="0" xfId="4" applyNumberFormat="1" applyFont="1" applyFill="1" applyAlignment="1" applyProtection="1">
      <alignment horizontal="left"/>
    </xf>
    <xf numFmtId="0" fontId="10" fillId="21" borderId="1" xfId="0" applyFont="1" applyFill="1" applyBorder="1" applyAlignment="1" applyProtection="1">
      <alignment horizontal="left"/>
      <protection locked="0"/>
    </xf>
    <xf numFmtId="5" fontId="10" fillId="21" borderId="2" xfId="0" applyNumberFormat="1" applyFont="1" applyFill="1" applyBorder="1" applyProtection="1">
      <protection locked="0"/>
    </xf>
    <xf numFmtId="0" fontId="10" fillId="21" borderId="2" xfId="0" applyFont="1" applyFill="1" applyBorder="1" applyProtection="1">
      <protection locked="0"/>
    </xf>
    <xf numFmtId="0" fontId="10" fillId="0" borderId="10" xfId="0" applyFont="1" applyFill="1" applyBorder="1" applyAlignment="1" applyProtection="1">
      <alignment horizontal="left"/>
      <protection locked="0"/>
    </xf>
    <xf numFmtId="0" fontId="10" fillId="20" borderId="0" xfId="0" applyFont="1" applyFill="1" applyBorder="1" applyProtection="1">
      <protection locked="0"/>
    </xf>
    <xf numFmtId="0" fontId="10" fillId="20" borderId="0" xfId="0" applyFont="1" applyFill="1" applyBorder="1" applyAlignment="1" applyProtection="1">
      <alignment horizontal="left"/>
      <protection locked="0"/>
    </xf>
    <xf numFmtId="0" fontId="43" fillId="20" borderId="22" xfId="0" applyFont="1" applyFill="1" applyBorder="1" applyProtection="1">
      <protection locked="0"/>
    </xf>
    <xf numFmtId="44" fontId="14" fillId="20" borderId="27" xfId="2" applyFont="1" applyFill="1" applyBorder="1" applyAlignment="1" applyProtection="1">
      <alignment horizontal="right"/>
      <protection locked="0"/>
    </xf>
    <xf numFmtId="44" fontId="43" fillId="20" borderId="54" xfId="2" applyFont="1" applyFill="1" applyBorder="1" applyProtection="1">
      <protection locked="0"/>
    </xf>
    <xf numFmtId="172" fontId="66" fillId="21" borderId="0" xfId="2" applyNumberFormat="1" applyFont="1" applyFill="1" applyBorder="1" applyProtection="1"/>
    <xf numFmtId="0" fontId="44" fillId="20" borderId="0" xfId="0" applyFont="1" applyFill="1" applyBorder="1" applyProtection="1">
      <protection locked="0"/>
    </xf>
    <xf numFmtId="0" fontId="43" fillId="0" borderId="44" xfId="0" applyFont="1" applyFill="1" applyBorder="1" applyProtection="1">
      <protection locked="0"/>
    </xf>
    <xf numFmtId="0" fontId="35" fillId="0" borderId="0" xfId="0" quotePrefix="1" applyNumberFormat="1" applyFont="1" applyAlignment="1">
      <alignment wrapText="1"/>
    </xf>
    <xf numFmtId="0" fontId="39" fillId="0" borderId="51" xfId="0" applyFont="1" applyBorder="1" applyAlignment="1">
      <alignment wrapText="1"/>
    </xf>
    <xf numFmtId="0" fontId="119" fillId="11" borderId="20" xfId="0" applyFont="1" applyFill="1" applyBorder="1" applyAlignment="1">
      <alignment wrapText="1"/>
    </xf>
    <xf numFmtId="0" fontId="119" fillId="11" borderId="21" xfId="0" applyFont="1" applyFill="1" applyBorder="1" applyAlignment="1">
      <alignment wrapText="1"/>
    </xf>
    <xf numFmtId="0" fontId="119" fillId="11" borderId="24" xfId="0" applyFont="1" applyFill="1" applyBorder="1" applyAlignment="1">
      <alignment wrapText="1"/>
    </xf>
    <xf numFmtId="0" fontId="7" fillId="2" borderId="25" xfId="0" applyFont="1" applyFill="1" applyBorder="1" applyAlignment="1">
      <alignment wrapText="1"/>
    </xf>
    <xf numFmtId="0" fontId="38" fillId="0" borderId="19" xfId="0" applyFont="1" applyBorder="1" applyAlignment="1">
      <alignment wrapText="1"/>
    </xf>
    <xf numFmtId="0" fontId="38" fillId="0" borderId="26" xfId="0" applyFont="1" applyBorder="1" applyAlignment="1">
      <alignment wrapText="1"/>
    </xf>
    <xf numFmtId="0" fontId="38" fillId="0" borderId="16" xfId="0" applyFont="1" applyBorder="1" applyAlignment="1">
      <alignment wrapText="1"/>
    </xf>
    <xf numFmtId="0" fontId="38" fillId="0" borderId="17" xfId="0" applyFont="1" applyBorder="1" applyAlignment="1">
      <alignment wrapText="1"/>
    </xf>
    <xf numFmtId="0" fontId="38" fillId="0" borderId="18" xfId="0" applyFont="1" applyBorder="1" applyAlignment="1">
      <alignment wrapText="1"/>
    </xf>
    <xf numFmtId="0" fontId="0" fillId="2" borderId="20" xfId="0" applyFill="1" applyBorder="1" applyAlignment="1">
      <alignment wrapText="1"/>
    </xf>
    <xf numFmtId="0" fontId="0" fillId="0" borderId="21" xfId="0" applyBorder="1" applyAlignment="1">
      <alignment wrapText="1"/>
    </xf>
    <xf numFmtId="0" fontId="0" fillId="0" borderId="24" xfId="0" applyBorder="1" applyAlignment="1">
      <alignment wrapText="1"/>
    </xf>
    <xf numFmtId="0" fontId="106" fillId="0" borderId="0" xfId="0" applyFont="1" applyAlignment="1"/>
    <xf numFmtId="0" fontId="27" fillId="0" borderId="0" xfId="0" applyFont="1" applyAlignment="1" applyProtection="1">
      <alignment wrapText="1"/>
      <protection locked="0"/>
    </xf>
    <xf numFmtId="0" fontId="0" fillId="0" borderId="0" xfId="0" applyAlignment="1">
      <alignment wrapText="1"/>
    </xf>
    <xf numFmtId="0" fontId="47" fillId="2" borderId="25" xfId="2" applyNumberFormat="1" applyFont="1" applyFill="1" applyBorder="1" applyAlignment="1" applyProtection="1">
      <alignment horizontal="center"/>
      <protection locked="0"/>
    </xf>
    <xf numFmtId="0" fontId="70" fillId="0" borderId="26" xfId="0" applyNumberFormat="1" applyFont="1" applyBorder="1" applyAlignment="1">
      <alignment horizontal="center"/>
    </xf>
    <xf numFmtId="0" fontId="28" fillId="0" borderId="20" xfId="0" applyFont="1" applyBorder="1" applyAlignment="1" applyProtection="1">
      <alignment horizontal="center"/>
      <protection locked="0"/>
    </xf>
    <xf numFmtId="0" fontId="0" fillId="0" borderId="21" xfId="0" applyBorder="1"/>
    <xf numFmtId="0" fontId="0" fillId="0" borderId="24" xfId="0" applyBorder="1"/>
    <xf numFmtId="0" fontId="48" fillId="4" borderId="0" xfId="0" applyFont="1" applyFill="1" applyBorder="1" applyAlignment="1" applyProtection="1">
      <alignment horizontal="center"/>
      <protection locked="0"/>
    </xf>
    <xf numFmtId="0" fontId="0" fillId="0" borderId="0" xfId="0" applyAlignment="1"/>
    <xf numFmtId="0" fontId="48" fillId="4" borderId="0" xfId="0" applyFont="1" applyFill="1" applyAlignment="1" applyProtection="1">
      <alignment horizontal="center"/>
      <protection locked="0"/>
    </xf>
    <xf numFmtId="0" fontId="101" fillId="15" borderId="25" xfId="0" applyFont="1" applyFill="1" applyBorder="1" applyAlignment="1" applyProtection="1">
      <alignment wrapText="1"/>
      <protection locked="0"/>
    </xf>
    <xf numFmtId="0" fontId="102" fillId="15" borderId="19" xfId="0" applyFont="1" applyFill="1" applyBorder="1" applyAlignment="1">
      <alignment wrapText="1"/>
    </xf>
    <xf numFmtId="0" fontId="102" fillId="15" borderId="26" xfId="0" applyFont="1" applyFill="1" applyBorder="1" applyAlignment="1">
      <alignment wrapText="1"/>
    </xf>
    <xf numFmtId="0" fontId="102" fillId="15" borderId="16" xfId="0" applyFont="1" applyFill="1" applyBorder="1" applyAlignment="1">
      <alignment wrapText="1"/>
    </xf>
    <xf numFmtId="0" fontId="102" fillId="15" borderId="17" xfId="0" applyFont="1" applyFill="1" applyBorder="1" applyAlignment="1">
      <alignment wrapText="1"/>
    </xf>
    <xf numFmtId="0" fontId="102" fillId="15" borderId="18" xfId="0" applyFont="1" applyFill="1" applyBorder="1" applyAlignment="1">
      <alignment wrapText="1"/>
    </xf>
    <xf numFmtId="0" fontId="27" fillId="0" borderId="0" xfId="0" applyFont="1" applyBorder="1" applyAlignment="1" applyProtection="1">
      <alignment horizontal="center" vertical="center"/>
      <protection locked="0"/>
    </xf>
    <xf numFmtId="0" fontId="28" fillId="0" borderId="0" xfId="0" applyFont="1" applyAlignment="1" applyProtection="1">
      <alignment horizontal="left"/>
      <protection locked="0"/>
    </xf>
    <xf numFmtId="0" fontId="0" fillId="0" borderId="13" xfId="0" applyBorder="1" applyAlignment="1"/>
    <xf numFmtId="0" fontId="57" fillId="9" borderId="57" xfId="0" applyFont="1" applyFill="1" applyBorder="1" applyAlignment="1" applyProtection="1">
      <alignment horizontal="left"/>
      <protection locked="0"/>
    </xf>
    <xf numFmtId="0" fontId="98" fillId="0" borderId="21" xfId="0" applyFont="1" applyBorder="1" applyAlignment="1"/>
    <xf numFmtId="0" fontId="99" fillId="3" borderId="25" xfId="0" applyFont="1" applyFill="1" applyBorder="1" applyAlignment="1" applyProtection="1">
      <alignment wrapText="1"/>
      <protection locked="0"/>
    </xf>
    <xf numFmtId="0" fontId="100" fillId="3" borderId="19" xfId="0" applyFont="1" applyFill="1" applyBorder="1" applyAlignment="1">
      <alignment wrapText="1"/>
    </xf>
    <xf numFmtId="0" fontId="100" fillId="3" borderId="26" xfId="0" applyFont="1" applyFill="1" applyBorder="1" applyAlignment="1">
      <alignment wrapText="1"/>
    </xf>
    <xf numFmtId="0" fontId="100" fillId="3" borderId="16" xfId="0" applyFont="1" applyFill="1" applyBorder="1" applyAlignment="1">
      <alignment wrapText="1"/>
    </xf>
    <xf numFmtId="0" fontId="100" fillId="3" borderId="17" xfId="0" applyFont="1" applyFill="1" applyBorder="1" applyAlignment="1">
      <alignment wrapText="1"/>
    </xf>
    <xf numFmtId="0" fontId="100" fillId="3" borderId="18" xfId="0" applyFont="1" applyFill="1" applyBorder="1" applyAlignment="1">
      <alignment wrapText="1"/>
    </xf>
    <xf numFmtId="0" fontId="126" fillId="11" borderId="19" xfId="0" applyFont="1" applyFill="1" applyBorder="1" applyAlignment="1" applyProtection="1">
      <alignment horizontal="center" wrapText="1"/>
      <protection locked="0"/>
    </xf>
    <xf numFmtId="0" fontId="70" fillId="0" borderId="19" xfId="0" applyFont="1" applyBorder="1" applyAlignment="1">
      <alignment wrapText="1"/>
    </xf>
    <xf numFmtId="0" fontId="54" fillId="2" borderId="20" xfId="0" applyNumberFormat="1" applyFont="1" applyFill="1" applyBorder="1" applyAlignment="1" applyProtection="1">
      <alignment horizontal="center"/>
      <protection locked="0"/>
    </xf>
    <xf numFmtId="0" fontId="55" fillId="2" borderId="21" xfId="0" applyNumberFormat="1" applyFont="1" applyFill="1" applyBorder="1" applyAlignment="1">
      <alignment horizontal="center"/>
    </xf>
    <xf numFmtId="0" fontId="55" fillId="2" borderId="24" xfId="0" applyNumberFormat="1" applyFont="1" applyFill="1" applyBorder="1" applyAlignment="1">
      <alignment horizontal="center"/>
    </xf>
    <xf numFmtId="0" fontId="80" fillId="18" borderId="0" xfId="0" applyFont="1" applyFill="1" applyBorder="1" applyAlignment="1" applyProtection="1">
      <alignment horizontal="center"/>
      <protection locked="0"/>
    </xf>
    <xf numFmtId="0" fontId="1" fillId="0" borderId="21" xfId="0" applyFont="1" applyBorder="1" applyAlignment="1">
      <alignment horizontal="center"/>
    </xf>
    <xf numFmtId="0" fontId="1" fillId="0" borderId="24" xfId="0" applyFont="1" applyBorder="1" applyAlignment="1">
      <alignment horizontal="center"/>
    </xf>
    <xf numFmtId="0" fontId="28" fillId="2" borderId="20" xfId="0" applyNumberFormat="1" applyFont="1" applyFill="1" applyBorder="1" applyAlignment="1" applyProtection="1">
      <alignment horizontal="left"/>
      <protection locked="0"/>
    </xf>
    <xf numFmtId="0" fontId="0" fillId="0" borderId="21" xfId="0" applyNumberFormat="1" applyBorder="1" applyAlignment="1"/>
    <xf numFmtId="0" fontId="0" fillId="0" borderId="24" xfId="0" applyNumberFormat="1" applyBorder="1" applyAlignment="1"/>
    <xf numFmtId="2" fontId="4" fillId="19" borderId="1" xfId="4" applyNumberFormat="1" applyFont="1" applyFill="1" applyBorder="1" applyAlignment="1" applyProtection="1">
      <alignment horizontal="center"/>
    </xf>
    <xf numFmtId="2" fontId="4" fillId="19" borderId="10" xfId="4" applyNumberFormat="1" applyFont="1" applyFill="1" applyBorder="1" applyAlignment="1" applyProtection="1">
      <alignment horizontal="center"/>
    </xf>
    <xf numFmtId="2" fontId="4" fillId="19" borderId="2" xfId="4" applyNumberFormat="1" applyFont="1" applyFill="1" applyBorder="1" applyAlignment="1" applyProtection="1">
      <alignment horizontal="center"/>
    </xf>
    <xf numFmtId="168" fontId="36" fillId="0" borderId="20" xfId="1" applyNumberFormat="1" applyFont="1" applyBorder="1" applyAlignment="1">
      <alignment horizontal="center"/>
    </xf>
    <xf numFmtId="0" fontId="36" fillId="0" borderId="21" xfId="0" applyFont="1" applyBorder="1" applyAlignment="1">
      <alignment horizontal="center"/>
    </xf>
    <xf numFmtId="0" fontId="36" fillId="0" borderId="24" xfId="0" applyFont="1" applyBorder="1" applyAlignment="1">
      <alignment horizontal="center"/>
    </xf>
    <xf numFmtId="0" fontId="36" fillId="19" borderId="7" xfId="0" applyFont="1" applyFill="1" applyBorder="1" applyAlignment="1" applyProtection="1">
      <alignment horizontal="center"/>
    </xf>
    <xf numFmtId="0" fontId="36" fillId="19" borderId="0" xfId="0" applyFont="1" applyFill="1" applyBorder="1" applyAlignment="1" applyProtection="1">
      <alignment horizontal="center"/>
    </xf>
    <xf numFmtId="0" fontId="36" fillId="19" borderId="22" xfId="0" applyFont="1" applyFill="1" applyBorder="1" applyAlignment="1" applyProtection="1">
      <alignment horizontal="center"/>
    </xf>
    <xf numFmtId="2" fontId="5" fillId="0" borderId="17" xfId="4" applyNumberFormat="1" applyFont="1" applyBorder="1" applyAlignment="1" applyProtection="1">
      <alignment horizontal="center"/>
    </xf>
    <xf numFmtId="2" fontId="5" fillId="0" borderId="17" xfId="4" applyNumberFormat="1" applyFont="1" applyFill="1" applyBorder="1" applyAlignment="1" applyProtection="1">
      <alignment horizontal="center"/>
    </xf>
    <xf numFmtId="169" fontId="36" fillId="2" borderId="16" xfId="4" applyNumberFormat="1" applyFont="1" applyFill="1" applyBorder="1" applyAlignment="1" applyProtection="1">
      <alignment horizontal="center"/>
      <protection locked="0"/>
    </xf>
    <xf numFmtId="169" fontId="36" fillId="2" borderId="18" xfId="4" applyNumberFormat="1" applyFont="1" applyFill="1" applyBorder="1" applyAlignment="1" applyProtection="1">
      <alignment horizontal="center"/>
      <protection locked="0"/>
    </xf>
    <xf numFmtId="0" fontId="24" fillId="2" borderId="20" xfId="4" applyNumberFormat="1" applyFont="1" applyFill="1" applyBorder="1" applyAlignment="1" applyProtection="1">
      <alignment horizontal="center"/>
      <protection locked="0"/>
    </xf>
    <xf numFmtId="0" fontId="41" fillId="0" borderId="21" xfId="0" applyNumberFormat="1" applyFont="1" applyBorder="1" applyAlignment="1"/>
    <xf numFmtId="0" fontId="41" fillId="0" borderId="24" xfId="0" applyNumberFormat="1" applyFont="1" applyBorder="1" applyAlignment="1"/>
    <xf numFmtId="0" fontId="7" fillId="2" borderId="20" xfId="4" applyNumberFormat="1" applyFont="1" applyFill="1" applyBorder="1" applyAlignment="1" applyProtection="1">
      <alignment horizontal="center"/>
      <protection locked="0"/>
    </xf>
    <xf numFmtId="0" fontId="38" fillId="2" borderId="24" xfId="0" applyNumberFormat="1" applyFont="1" applyFill="1" applyBorder="1" applyAlignment="1">
      <alignment horizontal="center"/>
    </xf>
    <xf numFmtId="2" fontId="26" fillId="0" borderId="0" xfId="4" applyNumberFormat="1" applyFont="1" applyFill="1" applyBorder="1" applyAlignment="1" applyProtection="1">
      <alignment horizontal="center"/>
    </xf>
    <xf numFmtId="0" fontId="6" fillId="19" borderId="1" xfId="0" applyFont="1" applyFill="1" applyBorder="1" applyAlignment="1" applyProtection="1">
      <alignment horizontal="center"/>
    </xf>
    <xf numFmtId="0" fontId="6" fillId="19" borderId="10" xfId="0" applyFont="1" applyFill="1" applyBorder="1" applyAlignment="1" applyProtection="1">
      <alignment horizontal="center"/>
    </xf>
    <xf numFmtId="0" fontId="6" fillId="19" borderId="2" xfId="0" applyFont="1" applyFill="1" applyBorder="1" applyAlignment="1" applyProtection="1">
      <alignment horizontal="center"/>
    </xf>
    <xf numFmtId="2" fontId="9" fillId="0" borderId="3" xfId="4" applyNumberFormat="1" applyFont="1" applyBorder="1" applyAlignment="1" applyProtection="1">
      <alignment horizontal="center"/>
    </xf>
    <xf numFmtId="2" fontId="7" fillId="0" borderId="0" xfId="4" applyNumberFormat="1" applyFont="1" applyAlignment="1" applyProtection="1">
      <alignment horizontal="center"/>
    </xf>
    <xf numFmtId="2" fontId="4" fillId="0" borderId="0" xfId="4" applyNumberFormat="1" applyFont="1" applyAlignment="1" applyProtection="1">
      <alignment horizontal="center"/>
    </xf>
    <xf numFmtId="2" fontId="5" fillId="0" borderId="0" xfId="4" applyNumberFormat="1" applyFont="1" applyAlignment="1" applyProtection="1">
      <alignment horizontal="center"/>
    </xf>
    <xf numFmtId="0" fontId="40" fillId="2" borderId="20" xfId="4" applyNumberFormat="1" applyFont="1" applyFill="1" applyBorder="1" applyAlignment="1" applyProtection="1">
      <alignment horizontal="center"/>
      <protection locked="0"/>
    </xf>
    <xf numFmtId="0" fontId="40" fillId="2" borderId="21" xfId="4" applyNumberFormat="1" applyFont="1" applyFill="1" applyBorder="1" applyAlignment="1" applyProtection="1">
      <alignment horizontal="center"/>
      <protection locked="0"/>
    </xf>
    <xf numFmtId="0" fontId="40" fillId="2" borderId="24" xfId="4" applyNumberFormat="1" applyFont="1" applyFill="1" applyBorder="1" applyAlignment="1" applyProtection="1">
      <alignment horizontal="center"/>
      <protection locked="0"/>
    </xf>
    <xf numFmtId="2" fontId="2" fillId="0" borderId="0" xfId="4" applyNumberFormat="1" applyFont="1" applyAlignment="1" applyProtection="1">
      <alignment horizontal="center"/>
    </xf>
    <xf numFmtId="0" fontId="0" fillId="0" borderId="0" xfId="0" applyAlignment="1">
      <alignment horizontal="center"/>
    </xf>
    <xf numFmtId="2" fontId="2" fillId="0" borderId="6" xfId="4" applyNumberFormat="1" applyFont="1" applyBorder="1" applyAlignment="1" applyProtection="1"/>
    <xf numFmtId="0" fontId="0" fillId="0" borderId="43" xfId="0" applyBorder="1" applyAlignment="1"/>
    <xf numFmtId="0" fontId="0" fillId="0" borderId="53" xfId="0" applyBorder="1" applyAlignment="1"/>
    <xf numFmtId="2" fontId="2" fillId="0" borderId="29" xfId="4" applyNumberFormat="1" applyFont="1" applyBorder="1" applyAlignment="1" applyProtection="1"/>
    <xf numFmtId="0" fontId="0" fillId="0" borderId="3" xfId="0" applyBorder="1" applyAlignment="1"/>
    <xf numFmtId="0" fontId="0" fillId="0" borderId="4" xfId="0" applyBorder="1" applyAlignment="1"/>
    <xf numFmtId="49" fontId="7" fillId="2" borderId="20" xfId="4" applyNumberFormat="1" applyFont="1" applyFill="1" applyBorder="1" applyAlignment="1" applyProtection="1">
      <alignment horizontal="left"/>
      <protection locked="0"/>
    </xf>
    <xf numFmtId="0" fontId="7" fillId="2" borderId="21" xfId="4" applyNumberFormat="1" applyFont="1" applyFill="1" applyBorder="1" applyAlignment="1" applyProtection="1">
      <alignment horizontal="left"/>
      <protection locked="0"/>
    </xf>
    <xf numFmtId="0" fontId="7" fillId="0" borderId="21" xfId="4" applyNumberFormat="1" applyFont="1" applyFill="1" applyBorder="1" applyAlignment="1" applyProtection="1">
      <alignment horizontal="left"/>
      <protection locked="0"/>
    </xf>
    <xf numFmtId="0" fontId="7" fillId="2" borderId="24" xfId="4" applyNumberFormat="1" applyFont="1" applyFill="1" applyBorder="1" applyAlignment="1" applyProtection="1">
      <alignment horizontal="left"/>
      <protection locked="0"/>
    </xf>
    <xf numFmtId="2" fontId="124" fillId="11" borderId="20" xfId="4" applyNumberFormat="1" applyFont="1" applyFill="1" applyBorder="1" applyAlignment="1" applyProtection="1">
      <alignment horizontal="center"/>
    </xf>
    <xf numFmtId="2" fontId="124" fillId="11" borderId="21" xfId="4" applyNumberFormat="1" applyFont="1" applyFill="1" applyBorder="1" applyAlignment="1" applyProtection="1">
      <alignment horizontal="center"/>
    </xf>
    <xf numFmtId="2" fontId="124" fillId="11" borderId="24" xfId="4" applyNumberFormat="1" applyFont="1" applyFill="1" applyBorder="1" applyAlignment="1" applyProtection="1">
      <alignment horizontal="center"/>
    </xf>
    <xf numFmtId="2" fontId="69" fillId="19" borderId="7" xfId="4" applyNumberFormat="1" applyFont="1" applyFill="1" applyBorder="1" applyAlignment="1" applyProtection="1">
      <alignment horizontal="center"/>
    </xf>
    <xf numFmtId="2" fontId="69" fillId="19" borderId="0" xfId="4" applyNumberFormat="1" applyFont="1" applyFill="1" applyBorder="1" applyAlignment="1" applyProtection="1">
      <alignment horizontal="center"/>
    </xf>
    <xf numFmtId="2" fontId="69" fillId="19" borderId="22" xfId="4" applyNumberFormat="1" applyFont="1" applyFill="1" applyBorder="1" applyAlignment="1" applyProtection="1">
      <alignment horizontal="center"/>
    </xf>
    <xf numFmtId="2" fontId="69" fillId="19" borderId="88" xfId="4" applyNumberFormat="1" applyFont="1" applyFill="1" applyBorder="1" applyAlignment="1" applyProtection="1">
      <alignment horizontal="center"/>
    </xf>
    <xf numFmtId="2" fontId="69" fillId="19" borderId="17" xfId="4" applyNumberFormat="1" applyFont="1" applyFill="1" applyBorder="1" applyAlignment="1" applyProtection="1">
      <alignment horizontal="center"/>
    </xf>
    <xf numFmtId="2" fontId="69" fillId="19" borderId="36" xfId="4" applyNumberFormat="1" applyFont="1" applyFill="1" applyBorder="1" applyAlignment="1" applyProtection="1">
      <alignment horizontal="center"/>
    </xf>
    <xf numFmtId="0" fontId="24" fillId="2" borderId="21" xfId="4" applyNumberFormat="1" applyFont="1" applyFill="1" applyBorder="1" applyAlignment="1" applyProtection="1">
      <alignment horizontal="center"/>
      <protection locked="0"/>
    </xf>
    <xf numFmtId="0" fontId="24" fillId="2" borderId="24" xfId="4" applyNumberFormat="1" applyFont="1" applyFill="1" applyBorder="1" applyAlignment="1" applyProtection="1">
      <alignment horizontal="center"/>
      <protection locked="0"/>
    </xf>
    <xf numFmtId="2" fontId="26" fillId="15" borderId="20" xfId="4" applyNumberFormat="1" applyFont="1" applyFill="1" applyBorder="1" applyAlignment="1" applyProtection="1">
      <alignment horizontal="center"/>
    </xf>
    <xf numFmtId="0" fontId="1" fillId="15" borderId="21" xfId="0" applyFont="1" applyFill="1" applyBorder="1" applyAlignment="1">
      <alignment horizontal="center"/>
    </xf>
    <xf numFmtId="0" fontId="1" fillId="15" borderId="24" xfId="0" applyFont="1" applyFill="1" applyBorder="1" applyAlignment="1">
      <alignment horizontal="center"/>
    </xf>
    <xf numFmtId="0" fontId="23" fillId="2" borderId="20" xfId="4" applyNumberFormat="1" applyFont="1" applyFill="1" applyBorder="1" applyAlignment="1" applyProtection="1">
      <alignment horizontal="left"/>
    </xf>
    <xf numFmtId="0" fontId="113" fillId="2" borderId="21" xfId="0" applyNumberFormat="1" applyFont="1" applyFill="1" applyBorder="1" applyAlignment="1">
      <alignment horizontal="left"/>
    </xf>
    <xf numFmtId="0" fontId="113" fillId="2" borderId="24" xfId="0" applyNumberFormat="1" applyFont="1" applyFill="1" applyBorder="1" applyAlignment="1">
      <alignment horizontal="left"/>
    </xf>
    <xf numFmtId="0" fontId="1" fillId="0" borderId="0" xfId="0" applyFont="1" applyAlignment="1">
      <alignment horizontal="center"/>
    </xf>
    <xf numFmtId="169" fontId="36" fillId="2" borderId="20" xfId="4" applyNumberFormat="1" applyFont="1" applyFill="1" applyBorder="1" applyAlignment="1" applyProtection="1">
      <alignment horizontal="center"/>
      <protection locked="0"/>
    </xf>
    <xf numFmtId="169" fontId="42" fillId="2" borderId="24" xfId="0" applyNumberFormat="1" applyFont="1" applyFill="1" applyBorder="1" applyAlignment="1">
      <alignment horizontal="center"/>
    </xf>
    <xf numFmtId="2" fontId="121" fillId="11" borderId="20" xfId="4" applyNumberFormat="1" applyFont="1" applyFill="1" applyBorder="1" applyAlignment="1" applyProtection="1">
      <alignment wrapText="1"/>
    </xf>
    <xf numFmtId="0" fontId="1" fillId="0" borderId="21" xfId="0" applyFont="1" applyBorder="1" applyAlignment="1">
      <alignment wrapText="1"/>
    </xf>
    <xf numFmtId="0" fontId="1" fillId="0" borderId="24" xfId="0" applyFont="1" applyBorder="1" applyAlignment="1">
      <alignment wrapText="1"/>
    </xf>
    <xf numFmtId="1" fontId="24" fillId="2" borderId="16" xfId="4" applyNumberFormat="1" applyFont="1" applyFill="1" applyBorder="1" applyAlignment="1" applyProtection="1">
      <alignment horizontal="center"/>
      <protection locked="0"/>
    </xf>
    <xf numFmtId="1" fontId="24" fillId="2" borderId="18" xfId="4" applyNumberFormat="1" applyFont="1" applyFill="1" applyBorder="1" applyAlignment="1" applyProtection="1">
      <alignment horizontal="center"/>
      <protection locked="0"/>
    </xf>
    <xf numFmtId="168" fontId="36" fillId="15" borderId="0" xfId="1" applyNumberFormat="1" applyFont="1" applyFill="1" applyAlignment="1">
      <alignment horizontal="center"/>
    </xf>
    <xf numFmtId="0" fontId="36" fillId="15" borderId="0" xfId="0" applyFont="1" applyFill="1" applyAlignment="1">
      <alignment horizontal="center"/>
    </xf>
    <xf numFmtId="2" fontId="7" fillId="0" borderId="0" xfId="4" applyNumberFormat="1" applyFont="1" applyFill="1" applyBorder="1" applyAlignment="1" applyProtection="1">
      <alignment horizontal="center"/>
      <protection locked="0"/>
    </xf>
    <xf numFmtId="0" fontId="38" fillId="0" borderId="0" xfId="0" applyFont="1" applyFill="1" applyBorder="1" applyAlignment="1">
      <alignment horizontal="center"/>
    </xf>
    <xf numFmtId="2" fontId="2" fillId="0" borderId="17" xfId="4" applyNumberFormat="1" applyFont="1" applyBorder="1" applyAlignment="1" applyProtection="1">
      <alignment horizontal="center"/>
    </xf>
    <xf numFmtId="0" fontId="1" fillId="0" borderId="17" xfId="0" applyFont="1" applyBorder="1" applyAlignment="1">
      <alignment horizontal="center"/>
    </xf>
    <xf numFmtId="168" fontId="18" fillId="5" borderId="0" xfId="1" applyNumberFormat="1" applyFont="1" applyFill="1" applyBorder="1" applyAlignment="1">
      <alignment horizontal="center" wrapText="1"/>
    </xf>
    <xf numFmtId="168" fontId="18" fillId="5" borderId="17" xfId="1" applyNumberFormat="1" applyFont="1" applyFill="1" applyBorder="1" applyAlignment="1">
      <alignment horizontal="center" wrapText="1"/>
    </xf>
    <xf numFmtId="0" fontId="18" fillId="5" borderId="13" xfId="0" applyFont="1" applyFill="1" applyBorder="1" applyAlignment="1">
      <alignment horizontal="center" wrapText="1"/>
    </xf>
    <xf numFmtId="0" fontId="18" fillId="5" borderId="18" xfId="0" applyFont="1" applyFill="1" applyBorder="1" applyAlignment="1">
      <alignment horizontal="center" wrapText="1"/>
    </xf>
    <xf numFmtId="168" fontId="18" fillId="5" borderId="12" xfId="1" applyNumberFormat="1" applyFont="1" applyFill="1" applyBorder="1" applyAlignment="1">
      <alignment horizontal="center" wrapText="1"/>
    </xf>
    <xf numFmtId="168" fontId="18" fillId="5" borderId="16" xfId="1" applyNumberFormat="1" applyFont="1" applyFill="1" applyBorder="1" applyAlignment="1">
      <alignment horizontal="center" wrapText="1"/>
    </xf>
    <xf numFmtId="0" fontId="18" fillId="5" borderId="0" xfId="0" applyFont="1" applyFill="1" applyBorder="1" applyAlignment="1">
      <alignment horizontal="center" wrapText="1"/>
    </xf>
    <xf numFmtId="0" fontId="18" fillId="5" borderId="17" xfId="0" applyFont="1" applyFill="1" applyBorder="1" applyAlignment="1">
      <alignment horizontal="center" wrapText="1"/>
    </xf>
    <xf numFmtId="169" fontId="7" fillId="2" borderId="12" xfId="4" applyNumberFormat="1" applyFont="1" applyFill="1" applyBorder="1" applyAlignment="1" applyProtection="1">
      <alignment horizontal="center"/>
      <protection locked="0"/>
    </xf>
    <xf numFmtId="169" fontId="7" fillId="2" borderId="13" xfId="4" applyNumberFormat="1" applyFont="1" applyFill="1" applyBorder="1" applyAlignment="1" applyProtection="1">
      <alignment horizontal="center"/>
      <protection locked="0"/>
    </xf>
    <xf numFmtId="168" fontId="36" fillId="15" borderId="20" xfId="1" applyNumberFormat="1" applyFont="1" applyFill="1" applyBorder="1" applyAlignment="1">
      <alignment horizontal="center"/>
    </xf>
    <xf numFmtId="0" fontId="36" fillId="15" borderId="21" xfId="0" applyFont="1" applyFill="1" applyBorder="1" applyAlignment="1">
      <alignment horizontal="center"/>
    </xf>
    <xf numFmtId="0" fontId="36" fillId="15" borderId="24" xfId="0" applyFont="1" applyFill="1" applyBorder="1" applyAlignment="1">
      <alignment horizontal="center"/>
    </xf>
    <xf numFmtId="169" fontId="5" fillId="0" borderId="0" xfId="4" applyNumberFormat="1" applyFont="1" applyFill="1" applyBorder="1" applyAlignment="1" applyProtection="1">
      <alignment horizontal="center"/>
    </xf>
    <xf numFmtId="169" fontId="0" fillId="0" borderId="0" xfId="0" applyNumberFormat="1" applyFill="1" applyBorder="1" applyAlignment="1"/>
    <xf numFmtId="169" fontId="7" fillId="2" borderId="25" xfId="4" applyNumberFormat="1" applyFont="1" applyFill="1" applyBorder="1" applyAlignment="1" applyProtection="1">
      <alignment horizontal="center"/>
      <protection locked="0"/>
    </xf>
    <xf numFmtId="169" fontId="0" fillId="0" borderId="26" xfId="0" applyNumberFormat="1" applyBorder="1" applyAlignment="1">
      <alignment horizontal="center"/>
    </xf>
    <xf numFmtId="1" fontId="4" fillId="2" borderId="16" xfId="4" applyNumberFormat="1" applyFont="1" applyFill="1" applyBorder="1" applyAlignment="1" applyProtection="1">
      <alignment horizontal="center"/>
    </xf>
    <xf numFmtId="0" fontId="0" fillId="0" borderId="18" xfId="0" applyBorder="1" applyAlignment="1">
      <alignment horizontal="center"/>
    </xf>
    <xf numFmtId="0" fontId="95" fillId="2" borderId="16" xfId="4" applyNumberFormat="1" applyFont="1" applyFill="1" applyBorder="1" applyAlignment="1" applyProtection="1">
      <alignment horizontal="center"/>
    </xf>
    <xf numFmtId="0" fontId="34" fillId="0" borderId="18" xfId="0" applyNumberFormat="1" applyFont="1" applyBorder="1" applyAlignment="1"/>
    <xf numFmtId="173" fontId="123" fillId="11" borderId="20" xfId="4" applyNumberFormat="1" applyFont="1" applyFill="1" applyBorder="1" applyAlignment="1" applyProtection="1">
      <alignment horizontal="center"/>
    </xf>
    <xf numFmtId="0" fontId="122" fillId="11" borderId="21" xfId="0" applyFont="1" applyFill="1" applyBorder="1" applyAlignment="1"/>
    <xf numFmtId="0" fontId="122" fillId="11" borderId="24" xfId="0" applyFont="1" applyFill="1" applyBorder="1" applyAlignment="1"/>
    <xf numFmtId="0" fontId="41" fillId="0" borderId="89" xfId="0" applyFont="1" applyBorder="1" applyAlignment="1">
      <alignment horizontal="left" vertical="center" wrapText="1"/>
    </xf>
    <xf numFmtId="0" fontId="41" fillId="0" borderId="30" xfId="0" applyFont="1" applyBorder="1" applyAlignment="1">
      <alignment horizontal="left" vertical="center" wrapText="1"/>
    </xf>
    <xf numFmtId="0" fontId="41" fillId="0" borderId="61" xfId="0" applyFont="1" applyBorder="1" applyAlignment="1">
      <alignment horizontal="left" vertical="center" wrapText="1"/>
    </xf>
    <xf numFmtId="0" fontId="41" fillId="0" borderId="90" xfId="0" applyFont="1" applyBorder="1" applyAlignment="1">
      <alignment horizontal="left" vertical="center" wrapText="1"/>
    </xf>
    <xf numFmtId="0" fontId="41" fillId="0" borderId="72" xfId="0" applyFont="1" applyBorder="1" applyAlignment="1">
      <alignment horizontal="left" vertical="center" wrapText="1"/>
    </xf>
    <xf numFmtId="0" fontId="41" fillId="0" borderId="91" xfId="0" applyFont="1" applyBorder="1" applyAlignment="1">
      <alignment horizontal="left" vertical="center" wrapText="1"/>
    </xf>
    <xf numFmtId="2" fontId="26" fillId="15" borderId="0" xfId="4" applyNumberFormat="1" applyFont="1" applyFill="1" applyAlignment="1" applyProtection="1">
      <alignment horizontal="center"/>
    </xf>
    <xf numFmtId="0" fontId="0" fillId="15" borderId="0" xfId="0" applyFill="1" applyAlignment="1">
      <alignment horizontal="center"/>
    </xf>
    <xf numFmtId="0" fontId="26" fillId="2" borderId="20" xfId="4" applyNumberFormat="1" applyFont="1" applyFill="1" applyBorder="1" applyAlignment="1" applyProtection="1">
      <alignment horizontal="center"/>
    </xf>
    <xf numFmtId="2" fontId="4" fillId="7" borderId="21" xfId="4" applyNumberFormat="1" applyFont="1" applyFill="1" applyBorder="1" applyAlignment="1" applyProtection="1">
      <protection locked="0"/>
    </xf>
    <xf numFmtId="2" fontId="53" fillId="0" borderId="21" xfId="4" applyNumberFormat="1" applyFont="1" applyFill="1" applyBorder="1" applyAlignment="1" applyProtection="1">
      <alignment horizontal="center"/>
    </xf>
    <xf numFmtId="0" fontId="60" fillId="0" borderId="21" xfId="0" applyFont="1" applyFill="1" applyBorder="1" applyAlignment="1">
      <alignment horizontal="center"/>
    </xf>
    <xf numFmtId="0" fontId="60" fillId="0" borderId="24" xfId="0" applyFont="1" applyFill="1" applyBorder="1" applyAlignment="1">
      <alignment horizontal="center"/>
    </xf>
    <xf numFmtId="2" fontId="90" fillId="0" borderId="0" xfId="4" applyNumberFormat="1" applyFont="1" applyFill="1" applyBorder="1" applyAlignment="1" applyProtection="1">
      <alignment wrapText="1"/>
    </xf>
    <xf numFmtId="0" fontId="24" fillId="0" borderId="21" xfId="0" applyNumberFormat="1" applyFont="1" applyBorder="1" applyAlignment="1">
      <alignment horizontal="center"/>
    </xf>
    <xf numFmtId="0" fontId="24" fillId="0" borderId="24" xfId="0" applyNumberFormat="1" applyFont="1" applyBorder="1" applyAlignment="1">
      <alignment horizontal="center"/>
    </xf>
    <xf numFmtId="2" fontId="2" fillId="0" borderId="0" xfId="4" applyNumberFormat="1" applyFont="1" applyAlignment="1" applyProtection="1">
      <alignment horizontal="center" wrapText="1"/>
    </xf>
    <xf numFmtId="0" fontId="0" fillId="0" borderId="0" xfId="0" applyAlignment="1">
      <alignment horizontal="center" wrapText="1"/>
    </xf>
    <xf numFmtId="1" fontId="24" fillId="2" borderId="25" xfId="4" applyNumberFormat="1" applyFont="1" applyFill="1" applyBorder="1" applyAlignment="1" applyProtection="1">
      <alignment horizontal="center"/>
      <protection locked="0"/>
    </xf>
    <xf numFmtId="1" fontId="0" fillId="2" borderId="26" xfId="0" applyNumberFormat="1" applyFill="1" applyBorder="1" applyAlignment="1">
      <alignment horizontal="center"/>
    </xf>
    <xf numFmtId="0" fontId="56" fillId="15" borderId="21" xfId="0" applyFont="1" applyFill="1" applyBorder="1" applyAlignment="1"/>
    <xf numFmtId="0" fontId="56" fillId="15" borderId="24" xfId="0" applyFont="1" applyFill="1" applyBorder="1" applyAlignment="1"/>
    <xf numFmtId="0" fontId="24" fillId="2" borderId="20" xfId="0" applyFont="1" applyFill="1" applyBorder="1" applyAlignment="1">
      <alignment horizontal="center"/>
    </xf>
    <xf numFmtId="0" fontId="0" fillId="0" borderId="24" xfId="0" applyBorder="1" applyAlignment="1">
      <alignment horizontal="center"/>
    </xf>
    <xf numFmtId="2" fontId="121" fillId="11" borderId="20" xfId="4" applyNumberFormat="1" applyFont="1" applyFill="1" applyBorder="1" applyAlignment="1" applyProtection="1">
      <alignment horizontal="center"/>
    </xf>
    <xf numFmtId="0" fontId="122" fillId="11" borderId="21" xfId="0" applyFont="1" applyFill="1" applyBorder="1" applyAlignment="1">
      <alignment horizontal="center"/>
    </xf>
    <xf numFmtId="2" fontId="121" fillId="11" borderId="21" xfId="4" applyNumberFormat="1" applyFont="1" applyFill="1" applyBorder="1" applyAlignment="1" applyProtection="1">
      <alignment horizontal="center"/>
    </xf>
    <xf numFmtId="2" fontId="121" fillId="11" borderId="24" xfId="4" applyNumberFormat="1" applyFont="1" applyFill="1" applyBorder="1" applyAlignment="1" applyProtection="1">
      <alignment horizontal="center"/>
    </xf>
    <xf numFmtId="2" fontId="6" fillId="2" borderId="1" xfId="4" applyNumberFormat="1" applyFont="1" applyFill="1" applyBorder="1" applyAlignment="1" applyProtection="1">
      <alignment horizontal="left"/>
      <protection locked="0"/>
    </xf>
    <xf numFmtId="0" fontId="0" fillId="0" borderId="10" xfId="0" applyBorder="1" applyAlignment="1">
      <alignment horizontal="left"/>
    </xf>
    <xf numFmtId="2" fontId="24" fillId="2" borderId="29" xfId="4" applyNumberFormat="1" applyFont="1" applyFill="1" applyBorder="1" applyAlignment="1" applyProtection="1">
      <alignment horizontal="left"/>
      <protection locked="0"/>
    </xf>
    <xf numFmtId="0" fontId="41" fillId="0" borderId="3" xfId="0" applyFont="1" applyBorder="1" applyAlignment="1">
      <alignment horizontal="left"/>
    </xf>
    <xf numFmtId="0" fontId="41" fillId="0" borderId="10" xfId="0" applyFont="1" applyBorder="1" applyAlignment="1">
      <alignment horizontal="left"/>
    </xf>
    <xf numFmtId="2" fontId="7" fillId="2" borderId="1" xfId="4" applyNumberFormat="1" applyFont="1" applyFill="1" applyBorder="1" applyAlignment="1" applyProtection="1">
      <alignment horizontal="center"/>
      <protection locked="0"/>
    </xf>
    <xf numFmtId="0" fontId="38" fillId="0" borderId="10" xfId="0" applyFont="1" applyBorder="1" applyAlignment="1">
      <alignment horizontal="center"/>
    </xf>
    <xf numFmtId="2" fontId="24" fillId="2" borderId="1" xfId="4" applyNumberFormat="1" applyFont="1" applyFill="1" applyBorder="1" applyAlignment="1" applyProtection="1">
      <alignment horizontal="left"/>
      <protection locked="0"/>
    </xf>
    <xf numFmtId="0" fontId="41" fillId="0" borderId="2" xfId="0" applyFont="1" applyBorder="1" applyAlignment="1">
      <alignment horizontal="left"/>
    </xf>
    <xf numFmtId="2" fontId="6" fillId="2" borderId="1" xfId="4" applyNumberFormat="1" applyFont="1" applyFill="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168" fontId="36" fillId="0" borderId="25" xfId="1" applyNumberFormat="1" applyFont="1" applyBorder="1" applyAlignment="1">
      <alignment horizontal="center"/>
    </xf>
    <xf numFmtId="0" fontId="36" fillId="0" borderId="19" xfId="0" applyFont="1" applyBorder="1" applyAlignment="1">
      <alignment horizontal="center"/>
    </xf>
    <xf numFmtId="0" fontId="36" fillId="0" borderId="26" xfId="0" applyFont="1" applyFill="1" applyBorder="1" applyAlignment="1">
      <alignment horizontal="center"/>
    </xf>
    <xf numFmtId="2" fontId="24" fillId="2" borderId="10" xfId="4" applyNumberFormat="1" applyFont="1" applyFill="1" applyBorder="1" applyAlignment="1" applyProtection="1">
      <alignment horizontal="left"/>
      <protection locked="0"/>
    </xf>
    <xf numFmtId="2" fontId="24" fillId="2" borderId="2" xfId="4" applyNumberFormat="1" applyFont="1" applyFill="1" applyBorder="1" applyAlignment="1" applyProtection="1">
      <alignment horizontal="left"/>
      <protection locked="0"/>
    </xf>
    <xf numFmtId="0" fontId="7" fillId="0" borderId="20" xfId="0" applyFont="1" applyBorder="1" applyAlignment="1">
      <alignment horizontal="center"/>
    </xf>
    <xf numFmtId="0" fontId="7" fillId="0" borderId="24" xfId="0" applyFont="1" applyBorder="1" applyAlignment="1">
      <alignment horizontal="center"/>
    </xf>
    <xf numFmtId="2" fontId="6" fillId="2" borderId="10" xfId="4" applyNumberFormat="1" applyFont="1" applyFill="1" applyBorder="1" applyAlignment="1" applyProtection="1">
      <alignment horizontal="left"/>
      <protection locked="0"/>
    </xf>
    <xf numFmtId="2" fontId="6" fillId="2" borderId="2" xfId="4" applyNumberFormat="1" applyFont="1" applyFill="1" applyBorder="1" applyAlignment="1" applyProtection="1">
      <alignment horizontal="left"/>
      <protection locked="0"/>
    </xf>
    <xf numFmtId="168" fontId="25" fillId="0" borderId="20" xfId="1" applyNumberFormat="1" applyFont="1" applyFill="1" applyBorder="1" applyAlignment="1" applyProtection="1">
      <alignment horizontal="center"/>
    </xf>
    <xf numFmtId="0" fontId="70" fillId="0" borderId="21" xfId="0" applyFont="1" applyBorder="1" applyAlignment="1">
      <alignment horizontal="center"/>
    </xf>
    <xf numFmtId="0" fontId="70" fillId="0" borderId="24" xfId="0" applyFont="1" applyBorder="1" applyAlignment="1">
      <alignment horizontal="center"/>
    </xf>
    <xf numFmtId="168" fontId="7" fillId="0" borderId="0" xfId="1" applyNumberFormat="1" applyFont="1" applyAlignment="1">
      <alignment horizontal="center"/>
    </xf>
    <xf numFmtId="0" fontId="7" fillId="0" borderId="0" xfId="0" applyFont="1" applyAlignment="1">
      <alignment horizontal="center"/>
    </xf>
    <xf numFmtId="0" fontId="7" fillId="2" borderId="25" xfId="4" applyNumberFormat="1" applyFont="1" applyFill="1" applyBorder="1" applyAlignment="1" applyProtection="1">
      <alignment horizontal="center" wrapText="1"/>
      <protection locked="0"/>
    </xf>
    <xf numFmtId="0" fontId="38" fillId="0" borderId="19" xfId="0" applyNumberFormat="1" applyFont="1" applyBorder="1" applyAlignment="1">
      <alignment wrapText="1"/>
    </xf>
    <xf numFmtId="0" fontId="38" fillId="0" borderId="16" xfId="0" applyNumberFormat="1" applyFont="1" applyBorder="1" applyAlignment="1">
      <alignment wrapText="1"/>
    </xf>
    <xf numFmtId="0" fontId="38" fillId="0" borderId="17" xfId="0" applyNumberFormat="1" applyFont="1" applyBorder="1" applyAlignment="1">
      <alignment wrapText="1"/>
    </xf>
    <xf numFmtId="0" fontId="38" fillId="0" borderId="18" xfId="0" applyNumberFormat="1" applyFont="1" applyBorder="1" applyAlignment="1">
      <alignment wrapText="1"/>
    </xf>
    <xf numFmtId="2" fontId="26" fillId="0" borderId="0" xfId="4" applyNumberFormat="1" applyFont="1" applyAlignment="1" applyProtection="1">
      <alignment horizontal="center"/>
    </xf>
    <xf numFmtId="169" fontId="7" fillId="2" borderId="20" xfId="4" applyNumberFormat="1" applyFont="1" applyFill="1" applyBorder="1" applyAlignment="1" applyProtection="1">
      <alignment horizontal="center"/>
      <protection locked="0"/>
    </xf>
    <xf numFmtId="169" fontId="7" fillId="2" borderId="24" xfId="4" applyNumberFormat="1" applyFont="1" applyFill="1" applyBorder="1" applyAlignment="1" applyProtection="1">
      <alignment horizontal="center"/>
      <protection locked="0"/>
    </xf>
    <xf numFmtId="1" fontId="24" fillId="2" borderId="88" xfId="4" applyNumberFormat="1" applyFont="1" applyFill="1" applyBorder="1" applyAlignment="1" applyProtection="1">
      <alignment horizontal="center"/>
      <protection locked="0"/>
    </xf>
    <xf numFmtId="0" fontId="0" fillId="0" borderId="17" xfId="0" applyBorder="1" applyAlignment="1"/>
    <xf numFmtId="0" fontId="0" fillId="0" borderId="18" xfId="0" applyBorder="1" applyAlignment="1"/>
    <xf numFmtId="165" fontId="24" fillId="2" borderId="1" xfId="4" applyNumberFormat="1" applyFont="1" applyFill="1" applyBorder="1" applyAlignment="1" applyProtection="1">
      <alignment horizontal="left"/>
      <protection locked="0"/>
    </xf>
    <xf numFmtId="165" fontId="24" fillId="2" borderId="2" xfId="4" applyNumberFormat="1" applyFont="1" applyFill="1" applyBorder="1" applyAlignment="1" applyProtection="1">
      <alignment horizontal="left"/>
      <protection locked="0"/>
    </xf>
    <xf numFmtId="2" fontId="121" fillId="11" borderId="20" xfId="4" applyNumberFormat="1" applyFont="1" applyFill="1" applyBorder="1" applyAlignment="1" applyProtection="1"/>
    <xf numFmtId="0" fontId="125" fillId="11" borderId="21" xfId="0" applyFont="1" applyFill="1" applyBorder="1" applyAlignment="1"/>
    <xf numFmtId="0" fontId="125" fillId="11" borderId="24" xfId="0" applyFont="1" applyFill="1" applyBorder="1" applyAlignment="1"/>
    <xf numFmtId="1" fontId="26" fillId="0" borderId="0" xfId="4" applyNumberFormat="1" applyFont="1" applyFill="1" applyBorder="1" applyAlignment="1" applyProtection="1">
      <alignment horizontal="center"/>
    </xf>
    <xf numFmtId="1" fontId="16" fillId="0" borderId="0" xfId="0" applyNumberFormat="1" applyFont="1" applyFill="1" applyBorder="1" applyAlignment="1">
      <alignment horizontal="center"/>
    </xf>
    <xf numFmtId="2" fontId="25" fillId="0" borderId="17" xfId="4" applyNumberFormat="1" applyFont="1" applyBorder="1" applyAlignment="1" applyProtection="1">
      <alignment horizontal="center"/>
    </xf>
    <xf numFmtId="0" fontId="39" fillId="0" borderId="17" xfId="0" applyFont="1" applyBorder="1" applyAlignment="1">
      <alignment horizontal="center"/>
    </xf>
    <xf numFmtId="0" fontId="7" fillId="2" borderId="20" xfId="0" applyFont="1" applyFill="1" applyBorder="1" applyAlignment="1">
      <alignment horizontal="center"/>
    </xf>
    <xf numFmtId="0" fontId="7" fillId="2" borderId="24" xfId="0" applyFont="1" applyFill="1" applyBorder="1" applyAlignment="1">
      <alignment horizontal="center"/>
    </xf>
    <xf numFmtId="2" fontId="4" fillId="2" borderId="1" xfId="4" applyNumberFormat="1" applyFont="1" applyFill="1" applyBorder="1" applyAlignment="1" applyProtection="1">
      <protection locked="0"/>
    </xf>
    <xf numFmtId="2" fontId="4" fillId="2" borderId="4" xfId="4" applyNumberFormat="1" applyFont="1" applyFill="1" applyBorder="1" applyAlignment="1" applyProtection="1">
      <protection locked="0"/>
    </xf>
    <xf numFmtId="2" fontId="4" fillId="2" borderId="29" xfId="4" applyNumberFormat="1" applyFont="1" applyFill="1" applyBorder="1" applyAlignment="1" applyProtection="1">
      <protection locked="0"/>
    </xf>
    <xf numFmtId="2" fontId="4" fillId="0" borderId="0" xfId="4" applyNumberFormat="1" applyFont="1" applyAlignment="1" applyProtection="1">
      <alignment horizontal="left" vertical="center" wrapText="1"/>
    </xf>
    <xf numFmtId="0" fontId="56" fillId="0" borderId="0" xfId="0" applyFont="1" applyAlignment="1">
      <alignment horizontal="left" vertical="center" wrapText="1"/>
    </xf>
    <xf numFmtId="0" fontId="0" fillId="2" borderId="0" xfId="0" applyFill="1" applyAlignment="1"/>
    <xf numFmtId="0" fontId="0" fillId="2" borderId="17" xfId="0" applyFill="1" applyBorder="1" applyAlignment="1"/>
    <xf numFmtId="0" fontId="87" fillId="0" borderId="17" xfId="0" applyFont="1"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36" fillId="0" borderId="0" xfId="0" applyFont="1" applyBorder="1" applyAlignment="1">
      <alignment horizontal="left" wrapText="1"/>
    </xf>
    <xf numFmtId="0" fontId="36" fillId="0" borderId="0" xfId="0" applyFont="1" applyBorder="1" applyAlignment="1">
      <alignment horizontal="left"/>
    </xf>
    <xf numFmtId="0" fontId="42" fillId="0" borderId="0" xfId="0" applyFont="1" applyBorder="1" applyAlignment="1"/>
    <xf numFmtId="0" fontId="135" fillId="0" borderId="51" xfId="0" applyNumberFormat="1" applyFont="1" applyBorder="1" applyAlignment="1">
      <alignment horizontal="left" wrapText="1"/>
    </xf>
    <xf numFmtId="0" fontId="135" fillId="0" borderId="51" xfId="0" applyFont="1" applyBorder="1" applyAlignment="1">
      <alignment horizontal="left" wrapText="1"/>
    </xf>
    <xf numFmtId="0" fontId="38" fillId="0" borderId="0" xfId="0" applyFont="1" applyAlignment="1">
      <alignment horizontal="left" vertical="center" wrapText="1"/>
    </xf>
    <xf numFmtId="0" fontId="0" fillId="0" borderId="0" xfId="0" applyAlignment="1">
      <alignment horizontal="left" vertical="center" wrapText="1"/>
    </xf>
    <xf numFmtId="0" fontId="144" fillId="0" borderId="0" xfId="3" applyFont="1" applyAlignment="1" applyProtection="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0" fillId="2" borderId="92" xfId="0" applyFill="1" applyBorder="1" applyAlignment="1"/>
    <xf numFmtId="0" fontId="0" fillId="2" borderId="93" xfId="0" applyFill="1" applyBorder="1" applyAlignment="1"/>
    <xf numFmtId="0" fontId="0" fillId="2" borderId="94" xfId="0" applyFill="1" applyBorder="1" applyAlignment="1"/>
    <xf numFmtId="0" fontId="0" fillId="2" borderId="95" xfId="0" applyFill="1" applyBorder="1" applyAlignment="1"/>
    <xf numFmtId="0" fontId="0" fillId="2" borderId="5" xfId="0" applyFill="1" applyBorder="1" applyAlignment="1"/>
    <xf numFmtId="0" fontId="0" fillId="2" borderId="96" xfId="0" applyFill="1" applyBorder="1" applyAlignment="1"/>
    <xf numFmtId="0" fontId="0" fillId="2" borderId="97" xfId="0" applyFill="1" applyBorder="1" applyAlignment="1"/>
    <xf numFmtId="0" fontId="0" fillId="2" borderId="73" xfId="0" applyFill="1" applyBorder="1" applyAlignment="1"/>
    <xf numFmtId="0" fontId="0" fillId="2" borderId="98" xfId="0" applyFill="1" applyBorder="1" applyAlignment="1"/>
    <xf numFmtId="2" fontId="7" fillId="2" borderId="25" xfId="0" applyNumberFormat="1" applyFont="1" applyFill="1" applyBorder="1" applyAlignment="1">
      <alignment wrapText="1"/>
    </xf>
    <xf numFmtId="0" fontId="7" fillId="0" borderId="19" xfId="0" applyNumberFormat="1" applyFont="1" applyBorder="1" applyAlignment="1">
      <alignment wrapText="1"/>
    </xf>
    <xf numFmtId="0" fontId="7" fillId="0" borderId="26" xfId="0" applyNumberFormat="1" applyFont="1" applyBorder="1" applyAlignment="1">
      <alignment wrapText="1"/>
    </xf>
    <xf numFmtId="44" fontId="40" fillId="2" borderId="30" xfId="2" applyFont="1" applyFill="1" applyBorder="1" applyAlignment="1">
      <alignment horizontal="center"/>
    </xf>
    <xf numFmtId="39" fontId="40" fillId="2" borderId="30" xfId="2" applyNumberFormat="1" applyFont="1" applyFill="1" applyBorder="1" applyAlignment="1">
      <alignment horizontal="center"/>
    </xf>
    <xf numFmtId="2" fontId="7" fillId="2" borderId="16"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2" fontId="7" fillId="2" borderId="16" xfId="0" applyNumberFormat="1"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2" fontId="7" fillId="2" borderId="2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2" fontId="7" fillId="2" borderId="1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70" fillId="0" borderId="0" xfId="0" applyFont="1" applyAlignment="1">
      <alignment wrapText="1"/>
    </xf>
    <xf numFmtId="0" fontId="87" fillId="0" borderId="0" xfId="0" applyFont="1" applyBorder="1" applyAlignment="1">
      <alignment horizontal="center"/>
    </xf>
    <xf numFmtId="0" fontId="88" fillId="0" borderId="0" xfId="0" applyFont="1" applyAlignment="1"/>
    <xf numFmtId="0" fontId="88" fillId="0" borderId="0" xfId="0" applyFont="1" applyBorder="1" applyAlignment="1"/>
    <xf numFmtId="0" fontId="40" fillId="0" borderId="20" xfId="0" applyFont="1" applyBorder="1" applyAlignment="1"/>
    <xf numFmtId="0" fontId="0" fillId="0" borderId="21" xfId="0" applyBorder="1" applyAlignment="1"/>
    <xf numFmtId="0" fontId="0" fillId="0" borderId="24" xfId="0" applyBorder="1" applyAlignment="1"/>
    <xf numFmtId="0" fontId="40" fillId="0" borderId="16" xfId="0" applyFont="1" applyBorder="1" applyAlignment="1"/>
    <xf numFmtId="0" fontId="40" fillId="2" borderId="20" xfId="0" applyNumberFormat="1" applyFont="1" applyFill="1" applyBorder="1" applyAlignment="1">
      <alignment horizontal="center"/>
    </xf>
    <xf numFmtId="1" fontId="40" fillId="2" borderId="16" xfId="0" applyNumberFormat="1"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xf>
    <xf numFmtId="0" fontId="24" fillId="2" borderId="18" xfId="0" applyFont="1" applyFill="1" applyBorder="1" applyAlignment="1">
      <alignment horizontal="center"/>
    </xf>
    <xf numFmtId="0" fontId="39" fillId="0" borderId="0" xfId="0" applyFont="1" applyAlignment="1">
      <alignment wrapText="1"/>
    </xf>
    <xf numFmtId="1" fontId="40" fillId="2" borderId="20" xfId="0" applyNumberFormat="1" applyFont="1" applyFill="1"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24" fillId="0" borderId="0" xfId="0" applyFont="1" applyBorder="1" applyAlignment="1">
      <alignment horizontal="left"/>
    </xf>
    <xf numFmtId="0" fontId="0" fillId="0" borderId="0" xfId="0" applyBorder="1" applyAlignment="1"/>
    <xf numFmtId="0" fontId="93" fillId="0" borderId="51" xfId="0" applyFont="1" applyBorder="1" applyAlignment="1">
      <alignment horizontal="left" wrapText="1"/>
    </xf>
    <xf numFmtId="0" fontId="41" fillId="0" borderId="51" xfId="0" applyFont="1" applyBorder="1" applyAlignment="1">
      <alignment horizontal="left" wrapText="1"/>
    </xf>
    <xf numFmtId="0" fontId="38" fillId="0" borderId="51" xfId="0" applyFont="1" applyBorder="1" applyAlignment="1">
      <alignment wrapText="1"/>
    </xf>
    <xf numFmtId="176" fontId="40" fillId="2" borderId="30" xfId="2" applyNumberFormat="1" applyFont="1" applyFill="1" applyBorder="1" applyAlignment="1">
      <alignment horizontal="center"/>
    </xf>
    <xf numFmtId="2" fontId="40" fillId="2" borderId="30" xfId="2" applyNumberFormat="1" applyFont="1" applyFill="1" applyBorder="1" applyAlignment="1">
      <alignment horizontal="center"/>
    </xf>
    <xf numFmtId="0" fontId="40" fillId="2" borderId="30" xfId="2" applyNumberFormat="1" applyFont="1" applyFill="1" applyBorder="1" applyAlignment="1">
      <alignment horizontal="center"/>
    </xf>
    <xf numFmtId="0" fontId="61" fillId="0" borderId="0" xfId="0" applyFont="1" applyAlignment="1"/>
    <xf numFmtId="0" fontId="24" fillId="2" borderId="20" xfId="0" applyNumberFormat="1" applyFont="1" applyFill="1" applyBorder="1" applyAlignment="1"/>
    <xf numFmtId="0" fontId="24" fillId="2" borderId="21" xfId="0" applyNumberFormat="1" applyFont="1" applyFill="1" applyBorder="1" applyAlignment="1"/>
    <xf numFmtId="0" fontId="24" fillId="2" borderId="24" xfId="0" applyNumberFormat="1" applyFont="1" applyFill="1" applyBorder="1" applyAlignment="1"/>
    <xf numFmtId="49" fontId="24" fillId="0" borderId="0" xfId="0" applyNumberFormat="1" applyFont="1" applyFill="1" applyBorder="1" applyAlignment="1"/>
    <xf numFmtId="1" fontId="24" fillId="2" borderId="20" xfId="0" applyNumberFormat="1" applyFont="1" applyFill="1" applyBorder="1" applyAlignment="1">
      <alignment horizontal="left"/>
    </xf>
    <xf numFmtId="0" fontId="24" fillId="2" borderId="21" xfId="0" applyFont="1" applyFill="1" applyBorder="1" applyAlignment="1">
      <alignment horizontal="left"/>
    </xf>
    <xf numFmtId="0" fontId="24" fillId="2" borderId="24" xfId="0" applyFont="1" applyFill="1" applyBorder="1" applyAlignment="1">
      <alignment horizontal="left"/>
    </xf>
    <xf numFmtId="0" fontId="109" fillId="2" borderId="20" xfId="0" applyFont="1" applyFill="1" applyBorder="1" applyAlignment="1">
      <alignment horizontal="center"/>
    </xf>
    <xf numFmtId="0" fontId="110" fillId="0" borderId="21" xfId="0" applyFont="1" applyBorder="1" applyAlignment="1">
      <alignment horizontal="center"/>
    </xf>
    <xf numFmtId="0" fontId="110" fillId="0" borderId="24" xfId="0" applyFont="1" applyBorder="1" applyAlignment="1">
      <alignment horizontal="center"/>
    </xf>
    <xf numFmtId="1" fontId="7" fillId="2" borderId="20" xfId="0" applyNumberFormat="1" applyFont="1" applyFill="1" applyBorder="1" applyAlignment="1">
      <alignment horizontal="left"/>
    </xf>
    <xf numFmtId="0" fontId="38" fillId="0" borderId="21" xfId="0" applyFont="1" applyBorder="1" applyAlignment="1">
      <alignment horizontal="left"/>
    </xf>
    <xf numFmtId="0" fontId="38" fillId="0" borderId="24" xfId="0" applyFont="1" applyBorder="1" applyAlignment="1">
      <alignment horizontal="left"/>
    </xf>
    <xf numFmtId="0" fontId="38" fillId="0" borderId="0" xfId="0" applyFont="1" applyBorder="1" applyAlignment="1"/>
    <xf numFmtId="1" fontId="24" fillId="2" borderId="20" xfId="0" applyNumberFormat="1" applyFont="1" applyFill="1" applyBorder="1" applyAlignment="1">
      <alignment horizontal="center"/>
    </xf>
    <xf numFmtId="0" fontId="24" fillId="2" borderId="21" xfId="0" applyFont="1" applyFill="1" applyBorder="1" applyAlignment="1">
      <alignment horizontal="center"/>
    </xf>
    <xf numFmtId="0" fontId="24" fillId="2" borderId="24" xfId="0" applyFont="1" applyFill="1" applyBorder="1" applyAlignment="1">
      <alignment horizontal="center"/>
    </xf>
    <xf numFmtId="0" fontId="94" fillId="0" borderId="51" xfId="0" quotePrefix="1" applyFont="1" applyBorder="1" applyAlignment="1">
      <alignment wrapText="1"/>
    </xf>
    <xf numFmtId="169" fontId="92" fillId="2" borderId="20" xfId="0" applyNumberFormat="1" applyFont="1" applyFill="1" applyBorder="1" applyAlignment="1">
      <alignment horizontal="center"/>
    </xf>
    <xf numFmtId="169" fontId="92" fillId="2" borderId="24" xfId="0" applyNumberFormat="1" applyFont="1" applyFill="1" applyBorder="1" applyAlignment="1">
      <alignment horizontal="center"/>
    </xf>
    <xf numFmtId="0" fontId="24" fillId="2" borderId="20" xfId="0" applyNumberFormat="1" applyFont="1" applyFill="1" applyBorder="1" applyAlignment="1">
      <alignment horizontal="left"/>
    </xf>
    <xf numFmtId="0" fontId="24" fillId="0" borderId="21" xfId="0" applyNumberFormat="1" applyFont="1" applyBorder="1" applyAlignment="1">
      <alignment horizontal="left"/>
    </xf>
    <xf numFmtId="0" fontId="24" fillId="0" borderId="24" xfId="0" applyNumberFormat="1" applyFont="1" applyBorder="1" applyAlignment="1">
      <alignment horizontal="left"/>
    </xf>
    <xf numFmtId="0" fontId="0" fillId="2" borderId="6" xfId="0" applyFill="1" applyBorder="1" applyAlignment="1">
      <alignment wrapText="1"/>
    </xf>
    <xf numFmtId="0" fontId="0" fillId="2" borderId="43" xfId="0" applyFill="1" applyBorder="1" applyAlignment="1">
      <alignment wrapText="1"/>
    </xf>
    <xf numFmtId="0" fontId="0" fillId="2" borderId="53"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22" xfId="0" applyFill="1" applyBorder="1" applyAlignment="1">
      <alignment wrapText="1"/>
    </xf>
    <xf numFmtId="0" fontId="0" fillId="2" borderId="29"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1" xfId="0" applyFill="1" applyBorder="1" applyAlignment="1"/>
    <xf numFmtId="0" fontId="0" fillId="2" borderId="10" xfId="0" applyFill="1" applyBorder="1" applyAlignment="1"/>
    <xf numFmtId="0" fontId="0" fillId="2" borderId="2" xfId="0" applyFill="1" applyBorder="1" applyAlignment="1"/>
    <xf numFmtId="0" fontId="61" fillId="0" borderId="0" xfId="0" applyFont="1" applyBorder="1" applyAlignment="1">
      <alignment horizontal="center"/>
    </xf>
    <xf numFmtId="0" fontId="96" fillId="0" borderId="0" xfId="0" applyFont="1" applyBorder="1" applyAlignment="1"/>
    <xf numFmtId="1" fontId="24" fillId="2" borderId="16" xfId="0" applyNumberFormat="1" applyFont="1" applyFill="1" applyBorder="1" applyAlignment="1">
      <alignment horizontal="center"/>
    </xf>
    <xf numFmtId="0" fontId="40" fillId="2" borderId="20" xfId="0" applyNumberFormat="1" applyFont="1" applyFill="1" applyBorder="1" applyAlignment="1"/>
    <xf numFmtId="0" fontId="76" fillId="0" borderId="21" xfId="0" applyNumberFormat="1" applyFont="1" applyBorder="1" applyAlignment="1"/>
    <xf numFmtId="0" fontId="76" fillId="0" borderId="24" xfId="0" applyNumberFormat="1" applyFont="1" applyBorder="1" applyAlignment="1"/>
    <xf numFmtId="0" fontId="24" fillId="0" borderId="19" xfId="0" applyFont="1" applyBorder="1" applyAlignment="1">
      <alignment horizontal="left"/>
    </xf>
    <xf numFmtId="0" fontId="93" fillId="0" borderId="51" xfId="0" quotePrefix="1" applyFont="1" applyBorder="1" applyAlignment="1">
      <alignment horizontal="left" wrapText="1"/>
    </xf>
    <xf numFmtId="0" fontId="0" fillId="0" borderId="51" xfId="0" applyBorder="1" applyAlignment="1">
      <alignment wrapText="1"/>
    </xf>
    <xf numFmtId="0" fontId="93" fillId="0" borderId="99" xfId="0" quotePrefix="1" applyFont="1" applyBorder="1" applyAlignment="1">
      <alignment horizontal="left" wrapText="1"/>
    </xf>
    <xf numFmtId="0" fontId="42" fillId="0" borderId="99" xfId="0" applyFont="1" applyBorder="1" applyAlignment="1">
      <alignment horizontal="left" wrapText="1"/>
    </xf>
    <xf numFmtId="0" fontId="40" fillId="2" borderId="21" xfId="0" applyNumberFormat="1" applyFont="1" applyFill="1" applyBorder="1" applyAlignment="1">
      <alignment horizontal="center"/>
    </xf>
    <xf numFmtId="0" fontId="0" fillId="2" borderId="21" xfId="0" applyNumberFormat="1" applyFill="1" applyBorder="1" applyAlignment="1">
      <alignment horizontal="center"/>
    </xf>
    <xf numFmtId="0" fontId="0" fillId="2" borderId="24" xfId="0" applyNumberFormat="1" applyFill="1" applyBorder="1" applyAlignment="1">
      <alignment horizontal="center"/>
    </xf>
    <xf numFmtId="0" fontId="40" fillId="0" borderId="20" xfId="0" applyFont="1" applyBorder="1" applyAlignment="1">
      <alignment horizontal="center"/>
    </xf>
    <xf numFmtId="0" fontId="40" fillId="0" borderId="21" xfId="0" applyFont="1" applyBorder="1" applyAlignment="1">
      <alignment horizontal="center"/>
    </xf>
    <xf numFmtId="0" fontId="78" fillId="0" borderId="20" xfId="0" applyFont="1" applyBorder="1" applyAlignment="1"/>
    <xf numFmtId="0" fontId="78" fillId="0" borderId="21" xfId="0" applyFont="1" applyBorder="1" applyAlignment="1"/>
    <xf numFmtId="0" fontId="78" fillId="0" borderId="24" xfId="0" applyFont="1" applyBorder="1" applyAlignment="1"/>
    <xf numFmtId="0" fontId="79" fillId="0" borderId="17" xfId="0" applyFont="1" applyBorder="1" applyAlignment="1">
      <alignment horizontal="center" wrapText="1"/>
    </xf>
    <xf numFmtId="0" fontId="24" fillId="0" borderId="31" xfId="0" applyFont="1" applyBorder="1" applyAlignment="1">
      <alignment horizontal="left"/>
    </xf>
  </cellXfs>
  <cellStyles count="6">
    <cellStyle name="Comma" xfId="1" builtinId="3"/>
    <cellStyle name="Currency" xfId="2" builtinId="4"/>
    <cellStyle name="Hyperlink" xfId="3" builtinId="8"/>
    <cellStyle name="Normal" xfId="0" builtinId="0"/>
    <cellStyle name="Normal_Budget_Spreadsheet-Instr-Revised 3" xfId="4" xr:uid="{00000000-0005-0000-0000-000004000000}"/>
    <cellStyle name="Percent" xfId="5" builtinId="5"/>
  </cellStyles>
  <dxfs count="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4</xdr:col>
      <xdr:colOff>9525</xdr:colOff>
      <xdr:row>88</xdr:row>
      <xdr:rowOff>76200</xdr:rowOff>
    </xdr:from>
    <xdr:to>
      <xdr:col>4</xdr:col>
      <xdr:colOff>200025</xdr:colOff>
      <xdr:row>88</xdr:row>
      <xdr:rowOff>152400</xdr:rowOff>
    </xdr:to>
    <xdr:sp macro="" textlink="">
      <xdr:nvSpPr>
        <xdr:cNvPr id="15715" name="AutoShape 11">
          <a:extLst>
            <a:ext uri="{FF2B5EF4-FFF2-40B4-BE49-F238E27FC236}">
              <a16:creationId xmlns:a16="http://schemas.microsoft.com/office/drawing/2014/main" id="{00000000-0008-0000-0100-0000633D0000}"/>
            </a:ext>
          </a:extLst>
        </xdr:cNvPr>
        <xdr:cNvSpPr>
          <a:spLocks noChangeArrowheads="1"/>
        </xdr:cNvSpPr>
      </xdr:nvSpPr>
      <xdr:spPr bwMode="auto">
        <a:xfrm>
          <a:off x="2933700" y="1621155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99</xdr:row>
      <xdr:rowOff>76200</xdr:rowOff>
    </xdr:from>
    <xdr:to>
      <xdr:col>4</xdr:col>
      <xdr:colOff>200025</xdr:colOff>
      <xdr:row>99</xdr:row>
      <xdr:rowOff>152400</xdr:rowOff>
    </xdr:to>
    <xdr:sp macro="" textlink="">
      <xdr:nvSpPr>
        <xdr:cNvPr id="15716" name="AutoShape 12">
          <a:extLst>
            <a:ext uri="{FF2B5EF4-FFF2-40B4-BE49-F238E27FC236}">
              <a16:creationId xmlns:a16="http://schemas.microsoft.com/office/drawing/2014/main" id="{00000000-0008-0000-0100-0000643D0000}"/>
            </a:ext>
          </a:extLst>
        </xdr:cNvPr>
        <xdr:cNvSpPr>
          <a:spLocks noChangeArrowheads="1"/>
        </xdr:cNvSpPr>
      </xdr:nvSpPr>
      <xdr:spPr bwMode="auto">
        <a:xfrm>
          <a:off x="2933700" y="185642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117</xdr:row>
      <xdr:rowOff>76200</xdr:rowOff>
    </xdr:from>
    <xdr:to>
      <xdr:col>4</xdr:col>
      <xdr:colOff>200025</xdr:colOff>
      <xdr:row>117</xdr:row>
      <xdr:rowOff>152400</xdr:rowOff>
    </xdr:to>
    <xdr:sp macro="" textlink="">
      <xdr:nvSpPr>
        <xdr:cNvPr id="15717" name="AutoShape 13">
          <a:extLst>
            <a:ext uri="{FF2B5EF4-FFF2-40B4-BE49-F238E27FC236}">
              <a16:creationId xmlns:a16="http://schemas.microsoft.com/office/drawing/2014/main" id="{00000000-0008-0000-0100-0000653D0000}"/>
            </a:ext>
          </a:extLst>
        </xdr:cNvPr>
        <xdr:cNvSpPr>
          <a:spLocks noChangeArrowheads="1"/>
        </xdr:cNvSpPr>
      </xdr:nvSpPr>
      <xdr:spPr bwMode="auto">
        <a:xfrm>
          <a:off x="2933700" y="212979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704850</xdr:colOff>
      <xdr:row>303</xdr:row>
      <xdr:rowOff>28575</xdr:rowOff>
    </xdr:from>
    <xdr:to>
      <xdr:col>2</xdr:col>
      <xdr:colOff>323850</xdr:colOff>
      <xdr:row>303</xdr:row>
      <xdr:rowOff>133350</xdr:rowOff>
    </xdr:to>
    <xdr:sp macro="" textlink="">
      <xdr:nvSpPr>
        <xdr:cNvPr id="24224" name="AutoShape 1">
          <a:extLst>
            <a:ext uri="{FF2B5EF4-FFF2-40B4-BE49-F238E27FC236}">
              <a16:creationId xmlns:a16="http://schemas.microsoft.com/office/drawing/2014/main" id="{00000000-0008-0000-0200-0000A05E0000}"/>
            </a:ext>
          </a:extLst>
        </xdr:cNvPr>
        <xdr:cNvSpPr>
          <a:spLocks noChangeArrowheads="1"/>
        </xdr:cNvSpPr>
      </xdr:nvSpPr>
      <xdr:spPr bwMode="auto">
        <a:xfrm>
          <a:off x="1247775" y="46529625"/>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xdr:col>
      <xdr:colOff>447675</xdr:colOff>
      <xdr:row>304</xdr:row>
      <xdr:rowOff>19050</xdr:rowOff>
    </xdr:from>
    <xdr:to>
      <xdr:col>2</xdr:col>
      <xdr:colOff>133350</xdr:colOff>
      <xdr:row>304</xdr:row>
      <xdr:rowOff>104775</xdr:rowOff>
    </xdr:to>
    <xdr:sp macro="" textlink="">
      <xdr:nvSpPr>
        <xdr:cNvPr id="24225" name="AutoShape 2">
          <a:extLst>
            <a:ext uri="{FF2B5EF4-FFF2-40B4-BE49-F238E27FC236}">
              <a16:creationId xmlns:a16="http://schemas.microsoft.com/office/drawing/2014/main" id="{00000000-0008-0000-0200-0000A15E0000}"/>
            </a:ext>
          </a:extLst>
        </xdr:cNvPr>
        <xdr:cNvSpPr>
          <a:spLocks noChangeArrowheads="1"/>
        </xdr:cNvSpPr>
      </xdr:nvSpPr>
      <xdr:spPr bwMode="auto">
        <a:xfrm>
          <a:off x="990600" y="46662975"/>
          <a:ext cx="400050" cy="85725"/>
        </a:xfrm>
        <a:prstGeom prst="rightArrow">
          <a:avLst>
            <a:gd name="adj1" fmla="val 50000"/>
            <a:gd name="adj2" fmla="val 116667"/>
          </a:avLst>
        </a:prstGeom>
        <a:solidFill>
          <a:srgbClr val="FFFFFF"/>
        </a:solidFill>
        <a:ln w="9525">
          <a:solidFill>
            <a:srgbClr val="000000"/>
          </a:solidFill>
          <a:miter lim="800000"/>
          <a:headEnd/>
          <a:tailEnd/>
        </a:ln>
      </xdr:spPr>
    </xdr:sp>
    <xdr:clientData/>
  </xdr:twoCellAnchor>
  <xdr:twoCellAnchor>
    <xdr:from>
      <xdr:col>11</xdr:col>
      <xdr:colOff>0</xdr:colOff>
      <xdr:row>303</xdr:row>
      <xdr:rowOff>19050</xdr:rowOff>
    </xdr:from>
    <xdr:to>
      <xdr:col>11</xdr:col>
      <xdr:colOff>333375</xdr:colOff>
      <xdr:row>303</xdr:row>
      <xdr:rowOff>123825</xdr:rowOff>
    </xdr:to>
    <xdr:sp macro="" textlink="">
      <xdr:nvSpPr>
        <xdr:cNvPr id="24226" name="AutoShape 3">
          <a:extLst>
            <a:ext uri="{FF2B5EF4-FFF2-40B4-BE49-F238E27FC236}">
              <a16:creationId xmlns:a16="http://schemas.microsoft.com/office/drawing/2014/main" id="{00000000-0008-0000-0200-0000A25E0000}"/>
            </a:ext>
          </a:extLst>
        </xdr:cNvPr>
        <xdr:cNvSpPr>
          <a:spLocks noChangeArrowheads="1"/>
        </xdr:cNvSpPr>
      </xdr:nvSpPr>
      <xdr:spPr bwMode="auto">
        <a:xfrm>
          <a:off x="7877175" y="46520100"/>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10</xdr:col>
      <xdr:colOff>190500</xdr:colOff>
      <xdr:row>304</xdr:row>
      <xdr:rowOff>19050</xdr:rowOff>
    </xdr:from>
    <xdr:to>
      <xdr:col>11</xdr:col>
      <xdr:colOff>161925</xdr:colOff>
      <xdr:row>304</xdr:row>
      <xdr:rowOff>104775</xdr:rowOff>
    </xdr:to>
    <xdr:sp macro="" textlink="">
      <xdr:nvSpPr>
        <xdr:cNvPr id="24227" name="AutoShape 4">
          <a:extLst>
            <a:ext uri="{FF2B5EF4-FFF2-40B4-BE49-F238E27FC236}">
              <a16:creationId xmlns:a16="http://schemas.microsoft.com/office/drawing/2014/main" id="{00000000-0008-0000-0200-0000A35E0000}"/>
            </a:ext>
          </a:extLst>
        </xdr:cNvPr>
        <xdr:cNvSpPr>
          <a:spLocks noChangeArrowheads="1"/>
        </xdr:cNvSpPr>
      </xdr:nvSpPr>
      <xdr:spPr bwMode="auto">
        <a:xfrm>
          <a:off x="7467600" y="46662975"/>
          <a:ext cx="571500" cy="85725"/>
        </a:xfrm>
        <a:prstGeom prst="rightArrow">
          <a:avLst>
            <a:gd name="adj1" fmla="val 50000"/>
            <a:gd name="adj2" fmla="val 1666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6</xdr:row>
          <xdr:rowOff>127000</xdr:rowOff>
        </xdr:from>
        <xdr:to>
          <xdr:col>5</xdr:col>
          <xdr:colOff>400050</xdr:colOff>
          <xdr:row>8</xdr:row>
          <xdr:rowOff>38100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1099s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6</xdr:row>
          <xdr:rowOff>146050</xdr:rowOff>
        </xdr:from>
        <xdr:to>
          <xdr:col>6</xdr:col>
          <xdr:colOff>279400</xdr:colOff>
          <xdr:row>8</xdr:row>
          <xdr:rowOff>19050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1042s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0</xdr:rowOff>
        </xdr:from>
        <xdr:to>
          <xdr:col>7</xdr:col>
          <xdr:colOff>546100</xdr:colOff>
          <xdr:row>8</xdr:row>
          <xdr:rowOff>19050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Both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0</xdr:rowOff>
        </xdr:from>
        <xdr:to>
          <xdr:col>3</xdr:col>
          <xdr:colOff>622300</xdr:colOff>
          <xdr:row>7</xdr:row>
          <xdr:rowOff>222250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123825</xdr:colOff>
      <xdr:row>8</xdr:row>
      <xdr:rowOff>66675</xdr:rowOff>
    </xdr:from>
    <xdr:to>
      <xdr:col>10</xdr:col>
      <xdr:colOff>200025</xdr:colOff>
      <xdr:row>10</xdr:row>
      <xdr:rowOff>133350</xdr:rowOff>
    </xdr:to>
    <xdr:sp macro="" textlink="">
      <xdr:nvSpPr>
        <xdr:cNvPr id="13664" name="AutoShape 1">
          <a:extLst>
            <a:ext uri="{FF2B5EF4-FFF2-40B4-BE49-F238E27FC236}">
              <a16:creationId xmlns:a16="http://schemas.microsoft.com/office/drawing/2014/main" id="{00000000-0008-0000-0600-000060350000}"/>
            </a:ext>
          </a:extLst>
        </xdr:cNvPr>
        <xdr:cNvSpPr>
          <a:spLocks/>
        </xdr:cNvSpPr>
      </xdr:nvSpPr>
      <xdr:spPr bwMode="auto">
        <a:xfrm>
          <a:off x="6610350" y="18383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13</xdr:row>
      <xdr:rowOff>152400</xdr:rowOff>
    </xdr:from>
    <xdr:to>
      <xdr:col>10</xdr:col>
      <xdr:colOff>200025</xdr:colOff>
      <xdr:row>16</xdr:row>
      <xdr:rowOff>57150</xdr:rowOff>
    </xdr:to>
    <xdr:sp macro="" textlink="">
      <xdr:nvSpPr>
        <xdr:cNvPr id="13665" name="AutoShape 2">
          <a:extLst>
            <a:ext uri="{FF2B5EF4-FFF2-40B4-BE49-F238E27FC236}">
              <a16:creationId xmlns:a16="http://schemas.microsoft.com/office/drawing/2014/main" id="{00000000-0008-0000-0600-000061350000}"/>
            </a:ext>
          </a:extLst>
        </xdr:cNvPr>
        <xdr:cNvSpPr>
          <a:spLocks/>
        </xdr:cNvSpPr>
      </xdr:nvSpPr>
      <xdr:spPr bwMode="auto">
        <a:xfrm>
          <a:off x="6610350" y="26670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123825</xdr:rowOff>
    </xdr:from>
    <xdr:to>
      <xdr:col>10</xdr:col>
      <xdr:colOff>200025</xdr:colOff>
      <xdr:row>22</xdr:row>
      <xdr:rowOff>28575</xdr:rowOff>
    </xdr:to>
    <xdr:sp macro="" textlink="">
      <xdr:nvSpPr>
        <xdr:cNvPr id="13666" name="AutoShape 3">
          <a:extLst>
            <a:ext uri="{FF2B5EF4-FFF2-40B4-BE49-F238E27FC236}">
              <a16:creationId xmlns:a16="http://schemas.microsoft.com/office/drawing/2014/main" id="{00000000-0008-0000-0600-000062350000}"/>
            </a:ext>
          </a:extLst>
        </xdr:cNvPr>
        <xdr:cNvSpPr>
          <a:spLocks/>
        </xdr:cNvSpPr>
      </xdr:nvSpPr>
      <xdr:spPr bwMode="auto">
        <a:xfrm>
          <a:off x="6610350" y="35528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25</xdr:row>
      <xdr:rowOff>142875</xdr:rowOff>
    </xdr:from>
    <xdr:to>
      <xdr:col>10</xdr:col>
      <xdr:colOff>200025</xdr:colOff>
      <xdr:row>28</xdr:row>
      <xdr:rowOff>38100</xdr:rowOff>
    </xdr:to>
    <xdr:sp macro="" textlink="">
      <xdr:nvSpPr>
        <xdr:cNvPr id="13667" name="AutoShape 4">
          <a:extLst>
            <a:ext uri="{FF2B5EF4-FFF2-40B4-BE49-F238E27FC236}">
              <a16:creationId xmlns:a16="http://schemas.microsoft.com/office/drawing/2014/main" id="{00000000-0008-0000-0600-000063350000}"/>
            </a:ext>
          </a:extLst>
        </xdr:cNvPr>
        <xdr:cNvSpPr>
          <a:spLocks/>
        </xdr:cNvSpPr>
      </xdr:nvSpPr>
      <xdr:spPr bwMode="auto">
        <a:xfrm>
          <a:off x="6610350" y="452437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31</xdr:row>
      <xdr:rowOff>66675</xdr:rowOff>
    </xdr:from>
    <xdr:to>
      <xdr:col>10</xdr:col>
      <xdr:colOff>200025</xdr:colOff>
      <xdr:row>33</xdr:row>
      <xdr:rowOff>133350</xdr:rowOff>
    </xdr:to>
    <xdr:sp macro="" textlink="">
      <xdr:nvSpPr>
        <xdr:cNvPr id="13668" name="AutoShape 5">
          <a:extLst>
            <a:ext uri="{FF2B5EF4-FFF2-40B4-BE49-F238E27FC236}">
              <a16:creationId xmlns:a16="http://schemas.microsoft.com/office/drawing/2014/main" id="{00000000-0008-0000-0600-000064350000}"/>
            </a:ext>
          </a:extLst>
        </xdr:cNvPr>
        <xdr:cNvSpPr>
          <a:spLocks/>
        </xdr:cNvSpPr>
      </xdr:nvSpPr>
      <xdr:spPr bwMode="auto">
        <a:xfrm>
          <a:off x="6610350" y="54483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6</xdr:row>
          <xdr:rowOff>133350</xdr:rowOff>
        </xdr:from>
        <xdr:to>
          <xdr:col>7</xdr:col>
          <xdr:colOff>933450</xdr:colOff>
          <xdr:row>8</xdr:row>
          <xdr:rowOff>19050</xdr:rowOff>
        </xdr:to>
        <xdr:sp macro="" textlink="">
          <xdr:nvSpPr>
            <xdr:cNvPr id="24577" name="Option Button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Actual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9</xdr:row>
          <xdr:rowOff>133350</xdr:rowOff>
        </xdr:from>
        <xdr:to>
          <xdr:col>22</xdr:col>
          <xdr:colOff>927100</xdr:colOff>
          <xdr:row>11</xdr:row>
          <xdr:rowOff>19050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16</xdr:row>
          <xdr:rowOff>88900</xdr:rowOff>
        </xdr:from>
        <xdr:to>
          <xdr:col>22</xdr:col>
          <xdr:colOff>927100</xdr:colOff>
          <xdr:row>16</xdr:row>
          <xdr:rowOff>228600</xdr:rowOff>
        </xdr:to>
        <xdr:sp macro="" textlink="">
          <xdr:nvSpPr>
            <xdr:cNvPr id="24579" name="Option Button 3" hidden="1">
              <a:extLst>
                <a:ext uri="{63B3BB69-23CF-44E3-9099-C40C66FF867C}">
                  <a14:compatExt spid="_x0000_s24579"/>
                </a:ext>
                <a:ext uri="{FF2B5EF4-FFF2-40B4-BE49-F238E27FC236}">
                  <a16:creationId xmlns:a16="http://schemas.microsoft.com/office/drawing/2014/main" id="{00000000-0008-0000-07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127000</xdr:rowOff>
        </xdr:from>
        <xdr:to>
          <xdr:col>3</xdr:col>
          <xdr:colOff>1022350</xdr:colOff>
          <xdr:row>8</xdr:row>
          <xdr:rowOff>19050</xdr:rowOff>
        </xdr:to>
        <xdr:sp macro="" textlink="">
          <xdr:nvSpPr>
            <xdr:cNvPr id="24580" name="Option Button 4" hidden="1">
              <a:extLst>
                <a:ext uri="{63B3BB69-23CF-44E3-9099-C40C66FF867C}">
                  <a14:compatExt spid="_x0000_s24580"/>
                </a:ext>
                <a:ext uri="{FF2B5EF4-FFF2-40B4-BE49-F238E27FC236}">
                  <a16:creationId xmlns:a16="http://schemas.microsoft.com/office/drawing/2014/main" id="{00000000-0008-0000-07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146050</xdr:rowOff>
        </xdr:from>
        <xdr:to>
          <xdr:col>6</xdr:col>
          <xdr:colOff>279400</xdr:colOff>
          <xdr:row>8</xdr:row>
          <xdr:rowOff>19050</xdr:rowOff>
        </xdr:to>
        <xdr:sp macro="" textlink="">
          <xdr:nvSpPr>
            <xdr:cNvPr id="24581" name="Option Button 5" hidden="1">
              <a:extLst>
                <a:ext uri="{63B3BB69-23CF-44E3-9099-C40C66FF867C}">
                  <a14:compatExt spid="_x0000_s24581"/>
                </a:ext>
                <a:ext uri="{FF2B5EF4-FFF2-40B4-BE49-F238E27FC236}">
                  <a16:creationId xmlns:a16="http://schemas.microsoft.com/office/drawing/2014/main" id="{00000000-0008-0000-07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Interim</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314325</xdr:colOff>
      <xdr:row>24</xdr:row>
      <xdr:rowOff>0</xdr:rowOff>
    </xdr:from>
    <xdr:to>
      <xdr:col>6</xdr:col>
      <xdr:colOff>1190625</xdr:colOff>
      <xdr:row>26</xdr:row>
      <xdr:rowOff>104775</xdr:rowOff>
    </xdr:to>
    <xdr:sp macro="" textlink="">
      <xdr:nvSpPr>
        <xdr:cNvPr id="16385" name="WordArt 1">
          <a:extLst>
            <a:ext uri="{FF2B5EF4-FFF2-40B4-BE49-F238E27FC236}">
              <a16:creationId xmlns:a16="http://schemas.microsoft.com/office/drawing/2014/main" id="{00000000-0008-0000-1000-000001400000}"/>
            </a:ext>
          </a:extLst>
        </xdr:cNvPr>
        <xdr:cNvSpPr>
          <a:spLocks noChangeArrowheads="1" noChangeShapeType="1" noTextEdit="1"/>
        </xdr:cNvSpPr>
      </xdr:nvSpPr>
      <xdr:spPr bwMode="auto">
        <a:xfrm>
          <a:off x="314325" y="5210175"/>
          <a:ext cx="9020175" cy="428625"/>
        </a:xfrm>
        <a:prstGeom prst="rect">
          <a:avLst/>
        </a:prstGeom>
      </xdr:spPr>
      <xdr:txBody>
        <a:bodyPr wrap="none" fromWordArt="1">
          <a:prstTxWarp prst="textPlain">
            <a:avLst>
              <a:gd name="adj" fmla="val 50000"/>
            </a:avLst>
          </a:prstTxWarp>
        </a:bodyPr>
        <a:lstStyle/>
        <a:p>
          <a:pPr algn="ctr" rtl="0"/>
          <a:r>
            <a:rPr lang="en-US" sz="2400" kern="10" spc="48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PLEASE SEND EXCEL TYPE FORMAT - NO HARDCOPY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eee.org/DOCUME~1/spadilla/LOCALS~1/Temp/notesC9812B/COMPUTER%20SOCIETY%20-%20Spreadsheet%20--SWTW04TMRF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eee.org/organizations/tab/budgeting_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eee.org/DOCUME~1/thoffman/LOCALS~1/Temp/notesC9812B/Copy%20of%20budget_reporting_too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eee.org/DOCUME~1/thoffman/LOCALS~1/Temp/notesC9812B/~94308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 Instructions"/>
      <sheetName val="TMRF Sections 1-11"/>
      <sheetName val="TMRF Budget Section"/>
      <sheetName val="TC &amp; TF Names"/>
      <sheetName val="Magazine Rates"/>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Budgeting tool"/>
      <sheetName val="Summary Financial Report Forms"/>
    </sheetNames>
    <sheetDataSet>
      <sheetData sheetId="0"/>
      <sheetData sheetId="1" refreshError="1">
        <row r="25">
          <cell r="P25">
            <v>0</v>
          </cell>
          <cell r="Q25">
            <v>0</v>
          </cell>
          <cell r="R25">
            <v>0</v>
          </cell>
        </row>
        <row r="26">
          <cell r="P26">
            <v>0</v>
          </cell>
          <cell r="Q26">
            <v>0</v>
          </cell>
          <cell r="R26">
            <v>0</v>
          </cell>
        </row>
        <row r="27">
          <cell r="P27">
            <v>0</v>
          </cell>
          <cell r="Q27">
            <v>0</v>
          </cell>
          <cell r="R27">
            <v>0</v>
          </cell>
        </row>
        <row r="28">
          <cell r="P28">
            <v>0</v>
          </cell>
          <cell r="Q28">
            <v>0</v>
          </cell>
          <cell r="R28">
            <v>0</v>
          </cell>
        </row>
        <row r="29">
          <cell r="P29">
            <v>0</v>
          </cell>
          <cell r="Q29">
            <v>0</v>
          </cell>
          <cell r="R29">
            <v>0</v>
          </cell>
        </row>
        <row r="30">
          <cell r="P30">
            <v>0</v>
          </cell>
          <cell r="Q30">
            <v>0</v>
          </cell>
          <cell r="R30">
            <v>0</v>
          </cell>
        </row>
        <row r="31">
          <cell r="P31">
            <v>0</v>
          </cell>
          <cell r="Q31">
            <v>0</v>
          </cell>
          <cell r="R31">
            <v>0</v>
          </cell>
        </row>
        <row r="32">
          <cell r="P32">
            <v>0</v>
          </cell>
          <cell r="Q32">
            <v>0</v>
          </cell>
          <cell r="R32">
            <v>0</v>
          </cell>
        </row>
        <row r="34">
          <cell r="P34">
            <v>0</v>
          </cell>
          <cell r="Q34">
            <v>0</v>
          </cell>
          <cell r="R34">
            <v>0</v>
          </cell>
        </row>
        <row r="35">
          <cell r="P35">
            <v>0</v>
          </cell>
          <cell r="Q35">
            <v>0</v>
          </cell>
          <cell r="R35">
            <v>0</v>
          </cell>
        </row>
        <row r="36">
          <cell r="P36">
            <v>0</v>
          </cell>
          <cell r="Q36">
            <v>0</v>
          </cell>
          <cell r="R36">
            <v>0</v>
          </cell>
        </row>
        <row r="37">
          <cell r="P37">
            <v>0</v>
          </cell>
          <cell r="Q37">
            <v>0</v>
          </cell>
          <cell r="R37">
            <v>0</v>
          </cell>
        </row>
        <row r="38">
          <cell r="P38">
            <v>0</v>
          </cell>
          <cell r="Q38">
            <v>0</v>
          </cell>
          <cell r="R38">
            <v>0</v>
          </cell>
        </row>
        <row r="39">
          <cell r="P39">
            <v>0</v>
          </cell>
          <cell r="Q39">
            <v>0</v>
          </cell>
          <cell r="R39">
            <v>0</v>
          </cell>
        </row>
        <row r="40">
          <cell r="P40">
            <v>0</v>
          </cell>
          <cell r="Q40">
            <v>0</v>
          </cell>
          <cell r="R40">
            <v>0</v>
          </cell>
        </row>
        <row r="41">
          <cell r="P41">
            <v>0</v>
          </cell>
          <cell r="Q41">
            <v>0</v>
          </cell>
          <cell r="R41">
            <v>0</v>
          </cell>
        </row>
        <row r="43">
          <cell r="P43">
            <v>0</v>
          </cell>
          <cell r="Q43">
            <v>0</v>
          </cell>
          <cell r="R43">
            <v>0</v>
          </cell>
        </row>
        <row r="44">
          <cell r="P44">
            <v>0</v>
          </cell>
          <cell r="Q44">
            <v>0</v>
          </cell>
          <cell r="R44">
            <v>0</v>
          </cell>
        </row>
        <row r="45">
          <cell r="P45">
            <v>0</v>
          </cell>
          <cell r="Q45">
            <v>0</v>
          </cell>
          <cell r="R45">
            <v>0</v>
          </cell>
        </row>
        <row r="46">
          <cell r="P46">
            <v>0</v>
          </cell>
          <cell r="Q46">
            <v>0</v>
          </cell>
          <cell r="R46">
            <v>0</v>
          </cell>
        </row>
        <row r="47">
          <cell r="P47">
            <v>0</v>
          </cell>
          <cell r="Q47">
            <v>0</v>
          </cell>
        </row>
        <row r="48">
          <cell r="P48">
            <v>0</v>
          </cell>
          <cell r="Q48">
            <v>0</v>
          </cell>
        </row>
        <row r="49">
          <cell r="P49">
            <v>0</v>
          </cell>
          <cell r="Q49">
            <v>0</v>
          </cell>
        </row>
        <row r="50">
          <cell r="P50">
            <v>0</v>
          </cell>
          <cell r="Q50">
            <v>0</v>
          </cell>
        </row>
        <row r="52">
          <cell r="P52">
            <v>0</v>
          </cell>
          <cell r="Q52">
            <v>0</v>
          </cell>
          <cell r="R52">
            <v>0</v>
          </cell>
        </row>
        <row r="53">
          <cell r="P53">
            <v>0</v>
          </cell>
          <cell r="Q53">
            <v>0</v>
          </cell>
          <cell r="R53">
            <v>0</v>
          </cell>
        </row>
        <row r="54">
          <cell r="P54">
            <v>0</v>
          </cell>
          <cell r="Q54">
            <v>0</v>
          </cell>
          <cell r="R54">
            <v>0</v>
          </cell>
        </row>
        <row r="55">
          <cell r="P55">
            <v>0</v>
          </cell>
          <cell r="Q55">
            <v>0</v>
          </cell>
          <cell r="R55">
            <v>0</v>
          </cell>
        </row>
        <row r="56">
          <cell r="P56">
            <v>0</v>
          </cell>
        </row>
        <row r="57">
          <cell r="P57">
            <v>0</v>
          </cell>
        </row>
        <row r="58">
          <cell r="P58">
            <v>0</v>
          </cell>
        </row>
        <row r="59">
          <cell r="P59">
            <v>0</v>
          </cell>
        </row>
        <row r="61">
          <cell r="P61">
            <v>0</v>
          </cell>
          <cell r="Q61">
            <v>0</v>
          </cell>
          <cell r="R61">
            <v>0</v>
          </cell>
        </row>
        <row r="62">
          <cell r="P62">
            <v>0</v>
          </cell>
          <cell r="Q62">
            <v>0</v>
          </cell>
          <cell r="R62">
            <v>0</v>
          </cell>
        </row>
        <row r="63">
          <cell r="P63">
            <v>0</v>
          </cell>
          <cell r="Q63">
            <v>0</v>
          </cell>
          <cell r="R63">
            <v>0</v>
          </cell>
        </row>
        <row r="65">
          <cell r="P65">
            <v>0</v>
          </cell>
          <cell r="R65">
            <v>0</v>
          </cell>
        </row>
        <row r="67">
          <cell r="Q67">
            <v>0</v>
          </cell>
        </row>
        <row r="68">
          <cell r="Q68">
            <v>0</v>
          </cell>
        </row>
        <row r="69">
          <cell r="Q69">
            <v>0</v>
          </cell>
        </row>
        <row r="70">
          <cell r="Q70">
            <v>0</v>
          </cell>
        </row>
        <row r="71">
          <cell r="Q71">
            <v>0</v>
          </cell>
        </row>
        <row r="72">
          <cell r="Q72">
            <v>0</v>
          </cell>
        </row>
        <row r="76">
          <cell r="P76">
            <v>0</v>
          </cell>
          <cell r="Q76">
            <v>0</v>
          </cell>
          <cell r="R76">
            <v>0</v>
          </cell>
        </row>
        <row r="77">
          <cell r="P77">
            <v>0</v>
          </cell>
          <cell r="Q77">
            <v>0</v>
          </cell>
          <cell r="R77">
            <v>0</v>
          </cell>
        </row>
        <row r="78">
          <cell r="P78">
            <v>0</v>
          </cell>
          <cell r="Q78">
            <v>0</v>
          </cell>
          <cell r="R78">
            <v>0</v>
          </cell>
        </row>
        <row r="79">
          <cell r="P79">
            <v>0</v>
          </cell>
          <cell r="Q79">
            <v>0</v>
          </cell>
          <cell r="R79">
            <v>0</v>
          </cell>
        </row>
        <row r="80">
          <cell r="P80">
            <v>0</v>
          </cell>
          <cell r="Q80">
            <v>0</v>
          </cell>
          <cell r="R80">
            <v>0</v>
          </cell>
        </row>
        <row r="81">
          <cell r="P81">
            <v>0</v>
          </cell>
          <cell r="Q81">
            <v>0</v>
          </cell>
          <cell r="R81">
            <v>0</v>
          </cell>
        </row>
        <row r="85">
          <cell r="P85">
            <v>0</v>
          </cell>
          <cell r="Q85">
            <v>0</v>
          </cell>
          <cell r="R85">
            <v>0</v>
          </cell>
        </row>
        <row r="86">
          <cell r="P86">
            <v>0</v>
          </cell>
          <cell r="Q86">
            <v>0</v>
          </cell>
          <cell r="R86">
            <v>0</v>
          </cell>
        </row>
        <row r="87">
          <cell r="P87">
            <v>0</v>
          </cell>
          <cell r="Q87">
            <v>0</v>
          </cell>
          <cell r="R87">
            <v>0</v>
          </cell>
        </row>
        <row r="88">
          <cell r="P88">
            <v>0</v>
          </cell>
          <cell r="Q88">
            <v>0</v>
          </cell>
          <cell r="R88">
            <v>0</v>
          </cell>
        </row>
        <row r="89">
          <cell r="P89">
            <v>0</v>
          </cell>
          <cell r="Q89">
            <v>0</v>
          </cell>
          <cell r="R89">
            <v>0</v>
          </cell>
        </row>
        <row r="90">
          <cell r="P90">
            <v>0</v>
          </cell>
          <cell r="Q90">
            <v>0</v>
          </cell>
          <cell r="R90">
            <v>0</v>
          </cell>
        </row>
        <row r="92">
          <cell r="P92">
            <v>0</v>
          </cell>
          <cell r="R92">
            <v>0</v>
          </cell>
        </row>
        <row r="94">
          <cell r="Q94">
            <v>0</v>
          </cell>
        </row>
        <row r="96">
          <cell r="R96">
            <v>0</v>
          </cell>
        </row>
        <row r="100">
          <cell r="R100">
            <v>0</v>
          </cell>
        </row>
        <row r="104">
          <cell r="R104">
            <v>0</v>
          </cell>
        </row>
        <row r="110">
          <cell r="R110">
            <v>0</v>
          </cell>
        </row>
        <row r="114">
          <cell r="R114">
            <v>0</v>
          </cell>
        </row>
        <row r="116">
          <cell r="R116">
            <v>0</v>
          </cell>
        </row>
        <row r="117">
          <cell r="R117">
            <v>0</v>
          </cell>
        </row>
        <row r="126">
          <cell r="R126">
            <v>0</v>
          </cell>
        </row>
        <row r="127">
          <cell r="R127">
            <v>0</v>
          </cell>
        </row>
        <row r="128">
          <cell r="R128">
            <v>0</v>
          </cell>
        </row>
        <row r="129">
          <cell r="R129">
            <v>0</v>
          </cell>
        </row>
        <row r="133">
          <cell r="R133">
            <v>0</v>
          </cell>
        </row>
        <row r="137">
          <cell r="R137">
            <v>0</v>
          </cell>
        </row>
        <row r="138">
          <cell r="R138">
            <v>0</v>
          </cell>
        </row>
        <row r="139">
          <cell r="R139">
            <v>0</v>
          </cell>
        </row>
        <row r="140">
          <cell r="R140">
            <v>0</v>
          </cell>
        </row>
        <row r="141">
          <cell r="R141">
            <v>0</v>
          </cell>
        </row>
        <row r="142">
          <cell r="R142">
            <v>0</v>
          </cell>
        </row>
        <row r="143">
          <cell r="R143">
            <v>0</v>
          </cell>
        </row>
        <row r="147">
          <cell r="R147">
            <v>0</v>
          </cell>
        </row>
        <row r="148">
          <cell r="R148">
            <v>0</v>
          </cell>
        </row>
        <row r="151">
          <cell r="R151">
            <v>0</v>
          </cell>
        </row>
        <row r="157">
          <cell r="R157">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80">
          <cell r="R180">
            <v>0</v>
          </cell>
        </row>
        <row r="181">
          <cell r="R181">
            <v>0</v>
          </cell>
        </row>
        <row r="182">
          <cell r="R182">
            <v>0</v>
          </cell>
        </row>
        <row r="183">
          <cell r="R183">
            <v>0</v>
          </cell>
        </row>
        <row r="184">
          <cell r="R184">
            <v>0</v>
          </cell>
        </row>
        <row r="185">
          <cell r="R185">
            <v>0</v>
          </cell>
        </row>
        <row r="189">
          <cell r="R189">
            <v>0</v>
          </cell>
        </row>
        <row r="190">
          <cell r="R190">
            <v>0</v>
          </cell>
        </row>
        <row r="191">
          <cell r="R191">
            <v>0</v>
          </cell>
        </row>
        <row r="192">
          <cell r="R192">
            <v>0</v>
          </cell>
        </row>
        <row r="193">
          <cell r="R193">
            <v>0</v>
          </cell>
        </row>
        <row r="194">
          <cell r="R194">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5">
          <cell r="R215">
            <v>0</v>
          </cell>
        </row>
        <row r="216">
          <cell r="R216">
            <v>0</v>
          </cell>
        </row>
        <row r="217">
          <cell r="R217">
            <v>0</v>
          </cell>
        </row>
        <row r="218">
          <cell r="R218">
            <v>0</v>
          </cell>
        </row>
        <row r="219">
          <cell r="R219">
            <v>0</v>
          </cell>
        </row>
        <row r="223">
          <cell r="R223">
            <v>0</v>
          </cell>
        </row>
        <row r="224">
          <cell r="R224">
            <v>0</v>
          </cell>
        </row>
        <row r="225">
          <cell r="R225">
            <v>0</v>
          </cell>
        </row>
        <row r="226">
          <cell r="R226">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Worksheet"/>
      <sheetName val="Summary"/>
      <sheetName val="Revenue"/>
      <sheetName val="Expense"/>
      <sheetName val="Expense con't"/>
      <sheetName val="Social Function"/>
      <sheetName val="BK Reconciliation"/>
      <sheetName val="Schedule of Payments-US"/>
      <sheetName val="SChedule of Payments-Foreign"/>
      <sheetName val="closing Conf Check list"/>
      <sheetName val="Contrac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ool"/>
      <sheetName val="Summary"/>
      <sheetName val="Revenue"/>
      <sheetName val="Expense"/>
      <sheetName val="Expense con't"/>
      <sheetName val="Social Function"/>
      <sheetName val="BK Reconciliation"/>
      <sheetName val="Schedule of Payments-US"/>
      <sheetName val="SChedule of Payments-Foreign"/>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Z28:Z36" totalsRowShown="0" headerRowDxfId="1">
  <autoFilter ref="Z28:Z36" xr:uid="{00000000-0009-0000-0100-000001000000}"/>
  <tableColumns count="1">
    <tableColumn id="1" xr3:uid="{00000000-0010-0000-0000-000001000000}" name="Column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2" displayName="List2" ref="Z108:Z115" totalsRowShown="0" headerRowDxfId="0">
  <autoFilter ref="Z108:Z115" xr:uid="{00000000-0009-0000-0100-000002000000}"/>
  <tableColumns count="1">
    <tableColumn id="1" xr3:uid="{00000000-0010-0000-0100-000001000000}"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eee.org/web/conferences/organizers/required_documentatio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eee.org/web/conferences/organizers/required_documentation.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F103"/>
  <sheetViews>
    <sheetView tabSelected="1" zoomScale="75" workbookViewId="0">
      <selection activeCell="G1" sqref="G1"/>
    </sheetView>
  </sheetViews>
  <sheetFormatPr defaultRowHeight="15.5" x14ac:dyDescent="0.35"/>
  <cols>
    <col min="1" max="1" width="3.1796875" customWidth="1"/>
    <col min="2" max="2" width="6.1796875" style="238" customWidth="1"/>
    <col min="3" max="3" width="94" customWidth="1"/>
    <col min="5" max="5" width="10.7265625" customWidth="1"/>
    <col min="6" max="6" width="11.453125" bestFit="1" customWidth="1"/>
  </cols>
  <sheetData>
    <row r="1" spans="2:6" s="8" customFormat="1" ht="23" x14ac:dyDescent="0.5">
      <c r="B1" s="251"/>
      <c r="C1" s="1076" t="s">
        <v>340</v>
      </c>
      <c r="E1" s="1359" t="s">
        <v>997</v>
      </c>
      <c r="F1" s="1362">
        <v>40352</v>
      </c>
    </row>
    <row r="2" spans="2:6" ht="10.5" customHeight="1" thickBot="1" x14ac:dyDescent="0.4">
      <c r="C2" s="238"/>
    </row>
    <row r="3" spans="2:6" ht="197.25" customHeight="1" thickTop="1" thickBot="1" x14ac:dyDescent="0.4">
      <c r="C3" s="1376" t="s">
        <v>1005</v>
      </c>
    </row>
    <row r="4" spans="2:6" ht="18" customHeight="1" thickTop="1" thickBot="1" x14ac:dyDescent="0.4">
      <c r="C4" s="1091" t="s">
        <v>389</v>
      </c>
    </row>
    <row r="5" spans="2:6" ht="11.25" customHeight="1" x14ac:dyDescent="0.35">
      <c r="C5" s="238"/>
    </row>
    <row r="6" spans="2:6" ht="16" thickBot="1" x14ac:dyDescent="0.4">
      <c r="B6" s="660" t="s">
        <v>269</v>
      </c>
      <c r="C6" s="660" t="s">
        <v>860</v>
      </c>
    </row>
    <row r="7" spans="2:6" ht="30" customHeight="1" x14ac:dyDescent="0.35">
      <c r="B7" s="251"/>
      <c r="C7" s="1016" t="s">
        <v>123</v>
      </c>
    </row>
    <row r="8" spans="2:6" ht="18.75" customHeight="1" x14ac:dyDescent="0.35">
      <c r="B8" s="1074" t="s">
        <v>41</v>
      </c>
      <c r="C8" s="1075" t="s">
        <v>42</v>
      </c>
    </row>
    <row r="9" spans="2:6" ht="19.5" customHeight="1" x14ac:dyDescent="0.35">
      <c r="C9" s="1073" t="s">
        <v>281</v>
      </c>
    </row>
    <row r="10" spans="2:6" ht="18" customHeight="1" x14ac:dyDescent="0.35">
      <c r="C10" s="490" t="s">
        <v>280</v>
      </c>
    </row>
    <row r="11" spans="2:6" ht="18.75" customHeight="1" x14ac:dyDescent="0.35">
      <c r="C11" s="490" t="s">
        <v>124</v>
      </c>
    </row>
    <row r="12" spans="2:6" ht="29.25" customHeight="1" x14ac:dyDescent="0.35">
      <c r="C12" s="1016" t="s">
        <v>283</v>
      </c>
    </row>
    <row r="13" spans="2:6" ht="11.25" customHeight="1" x14ac:dyDescent="0.35">
      <c r="C13" s="238"/>
    </row>
    <row r="14" spans="2:6" ht="18" customHeight="1" thickBot="1" x14ac:dyDescent="0.4">
      <c r="B14" s="660" t="s">
        <v>271</v>
      </c>
      <c r="C14" s="660" t="s">
        <v>2</v>
      </c>
    </row>
    <row r="15" spans="2:6" ht="11.25" customHeight="1" x14ac:dyDescent="0.35">
      <c r="C15" s="238"/>
    </row>
    <row r="16" spans="2:6" ht="65.25" customHeight="1" x14ac:dyDescent="0.35">
      <c r="C16" s="1016" t="s">
        <v>697</v>
      </c>
    </row>
    <row r="17" spans="1:3" ht="11.25" customHeight="1" x14ac:dyDescent="0.35">
      <c r="C17" s="238"/>
    </row>
    <row r="18" spans="1:3" s="8" customFormat="1" ht="16" thickBot="1" x14ac:dyDescent="0.4">
      <c r="B18" s="660" t="s">
        <v>884</v>
      </c>
      <c r="C18" s="660" t="s">
        <v>270</v>
      </c>
    </row>
    <row r="19" spans="1:3" ht="18" customHeight="1" x14ac:dyDescent="0.35">
      <c r="C19" t="s">
        <v>470</v>
      </c>
    </row>
    <row r="20" spans="1:3" ht="26" x14ac:dyDescent="0.35">
      <c r="C20" s="234" t="s">
        <v>285</v>
      </c>
    </row>
    <row r="21" spans="1:3" x14ac:dyDescent="0.35">
      <c r="C21" t="s">
        <v>284</v>
      </c>
    </row>
    <row r="22" spans="1:3" x14ac:dyDescent="0.35">
      <c r="C22" t="s">
        <v>911</v>
      </c>
    </row>
    <row r="23" spans="1:3" x14ac:dyDescent="0.35">
      <c r="C23" t="s">
        <v>23</v>
      </c>
    </row>
    <row r="24" spans="1:3" x14ac:dyDescent="0.35">
      <c r="C24" t="s">
        <v>24</v>
      </c>
    </row>
    <row r="25" spans="1:3" x14ac:dyDescent="0.35">
      <c r="C25" t="s">
        <v>29</v>
      </c>
    </row>
    <row r="26" spans="1:3" x14ac:dyDescent="0.35">
      <c r="C26" t="s">
        <v>30</v>
      </c>
    </row>
    <row r="27" spans="1:3" ht="28.5" customHeight="1" x14ac:dyDescent="0.35">
      <c r="A27" s="703"/>
      <c r="B27" s="704"/>
      <c r="C27" s="940" t="s">
        <v>469</v>
      </c>
    </row>
    <row r="29" spans="1:3" x14ac:dyDescent="0.35">
      <c r="C29" t="s">
        <v>199</v>
      </c>
    </row>
    <row r="30" spans="1:3" x14ac:dyDescent="0.35">
      <c r="C30" t="s">
        <v>268</v>
      </c>
    </row>
    <row r="31" spans="1:3" x14ac:dyDescent="0.35">
      <c r="C31" t="s">
        <v>249</v>
      </c>
    </row>
    <row r="32" spans="1:3" x14ac:dyDescent="0.35">
      <c r="C32" t="s">
        <v>286</v>
      </c>
    </row>
    <row r="33" spans="2:3" x14ac:dyDescent="0.35">
      <c r="C33" t="s">
        <v>267</v>
      </c>
    </row>
    <row r="34" spans="2:3" ht="63.5" x14ac:dyDescent="0.35">
      <c r="C34" s="234" t="s">
        <v>201</v>
      </c>
    </row>
    <row r="35" spans="2:3" x14ac:dyDescent="0.35">
      <c r="C35" t="s">
        <v>31</v>
      </c>
    </row>
    <row r="36" spans="2:3" ht="30" customHeight="1" x14ac:dyDescent="0.35">
      <c r="C36" s="234" t="s">
        <v>287</v>
      </c>
    </row>
    <row r="37" spans="2:3" ht="12" customHeight="1" x14ac:dyDescent="0.35"/>
    <row r="38" spans="2:3" ht="16" thickBot="1" x14ac:dyDescent="0.4">
      <c r="B38" s="660" t="s">
        <v>886</v>
      </c>
      <c r="C38" s="660" t="s">
        <v>272</v>
      </c>
    </row>
    <row r="39" spans="2:3" ht="30.75" customHeight="1" x14ac:dyDescent="0.35">
      <c r="C39" s="1071" t="s">
        <v>253</v>
      </c>
    </row>
    <row r="40" spans="2:3" ht="32.25" customHeight="1" x14ac:dyDescent="0.35">
      <c r="C40" s="234" t="s">
        <v>252</v>
      </c>
    </row>
    <row r="41" spans="2:3" ht="20.25" customHeight="1" x14ac:dyDescent="0.35">
      <c r="C41" s="234" t="s">
        <v>288</v>
      </c>
    </row>
    <row r="42" spans="2:3" x14ac:dyDescent="0.35">
      <c r="C42" t="s">
        <v>881</v>
      </c>
    </row>
    <row r="43" spans="2:3" ht="29.25" customHeight="1" x14ac:dyDescent="0.35">
      <c r="C43" s="234" t="s">
        <v>125</v>
      </c>
    </row>
    <row r="44" spans="2:3" ht="57" customHeight="1" x14ac:dyDescent="0.35">
      <c r="C44" s="234" t="s">
        <v>289</v>
      </c>
    </row>
    <row r="45" spans="2:3" ht="33" customHeight="1" x14ac:dyDescent="0.35">
      <c r="C45" s="234" t="s">
        <v>8</v>
      </c>
    </row>
    <row r="46" spans="2:3" ht="19.5" customHeight="1" x14ac:dyDescent="0.35">
      <c r="C46" s="234" t="s">
        <v>254</v>
      </c>
    </row>
    <row r="47" spans="2:3" ht="31.5" customHeight="1" x14ac:dyDescent="0.35">
      <c r="C47" s="234" t="s">
        <v>290</v>
      </c>
    </row>
    <row r="48" spans="2:3" ht="12" customHeight="1" x14ac:dyDescent="0.35"/>
    <row r="49" spans="2:3" s="8" customFormat="1" ht="16" thickBot="1" x14ac:dyDescent="0.4">
      <c r="B49" s="660" t="s">
        <v>889</v>
      </c>
      <c r="C49" s="660" t="s">
        <v>426</v>
      </c>
    </row>
    <row r="50" spans="2:3" x14ac:dyDescent="0.35">
      <c r="C50" t="s">
        <v>293</v>
      </c>
    </row>
    <row r="51" spans="2:3" ht="29.25" customHeight="1" x14ac:dyDescent="0.35">
      <c r="C51" s="234" t="s">
        <v>803</v>
      </c>
    </row>
    <row r="52" spans="2:3" ht="19.5" customHeight="1" x14ac:dyDescent="0.35">
      <c r="C52" t="s">
        <v>658</v>
      </c>
    </row>
    <row r="53" spans="2:3" ht="19.5" customHeight="1" x14ac:dyDescent="0.35">
      <c r="C53" t="s">
        <v>294</v>
      </c>
    </row>
    <row r="54" spans="2:3" ht="29.25" customHeight="1" x14ac:dyDescent="0.35">
      <c r="C54" s="234" t="s">
        <v>43</v>
      </c>
    </row>
    <row r="55" spans="2:3" ht="81.75" customHeight="1" x14ac:dyDescent="0.35">
      <c r="C55" s="1071" t="s">
        <v>36</v>
      </c>
    </row>
    <row r="56" spans="2:3" ht="15.75" customHeight="1" x14ac:dyDescent="0.35">
      <c r="C56" s="234"/>
    </row>
    <row r="57" spans="2:3" s="8" customFormat="1" ht="16" thickBot="1" x14ac:dyDescent="0.4">
      <c r="B57" s="660" t="s">
        <v>893</v>
      </c>
      <c r="C57" s="1079" t="s">
        <v>295</v>
      </c>
    </row>
    <row r="58" spans="2:3" ht="17.25" customHeight="1" x14ac:dyDescent="0.35">
      <c r="C58" t="s">
        <v>887</v>
      </c>
    </row>
    <row r="59" spans="2:3" ht="18" customHeight="1" x14ac:dyDescent="0.35">
      <c r="C59" t="s">
        <v>891</v>
      </c>
    </row>
    <row r="60" spans="2:3" ht="30.75" customHeight="1" x14ac:dyDescent="0.35">
      <c r="C60" s="234" t="s">
        <v>296</v>
      </c>
    </row>
    <row r="61" spans="2:3" ht="17.25" customHeight="1" x14ac:dyDescent="0.35">
      <c r="C61" t="s">
        <v>888</v>
      </c>
    </row>
    <row r="62" spans="2:3" x14ac:dyDescent="0.35">
      <c r="C62" t="s">
        <v>892</v>
      </c>
    </row>
    <row r="64" spans="2:3" s="8" customFormat="1" ht="16" thickBot="1" x14ac:dyDescent="0.4">
      <c r="B64" s="660" t="s">
        <v>691</v>
      </c>
      <c r="C64" s="660" t="s">
        <v>890</v>
      </c>
    </row>
    <row r="65" spans="2:3" ht="63.5" x14ac:dyDescent="0.35">
      <c r="C65" s="1360" t="s">
        <v>993</v>
      </c>
    </row>
    <row r="66" spans="2:3" ht="172.5" customHeight="1" x14ac:dyDescent="0.35">
      <c r="C66" s="1375" t="s">
        <v>1004</v>
      </c>
    </row>
    <row r="68" spans="2:3" s="8" customFormat="1" ht="16" thickBot="1" x14ac:dyDescent="0.4">
      <c r="B68" s="660" t="s">
        <v>903</v>
      </c>
      <c r="C68" s="660" t="s">
        <v>894</v>
      </c>
    </row>
    <row r="69" spans="2:3" ht="100.5" customHeight="1" x14ac:dyDescent="0.35">
      <c r="C69" s="1360" t="s">
        <v>992</v>
      </c>
    </row>
    <row r="70" spans="2:3" ht="186.75" customHeight="1" x14ac:dyDescent="0.35">
      <c r="C70" s="1080" t="s">
        <v>825</v>
      </c>
    </row>
    <row r="72" spans="2:3" s="8" customFormat="1" ht="16" thickBot="1" x14ac:dyDescent="0.4">
      <c r="B72" s="660" t="s">
        <v>905</v>
      </c>
      <c r="C72" s="660" t="s">
        <v>725</v>
      </c>
    </row>
    <row r="73" spans="2:3" ht="32.25" customHeight="1" x14ac:dyDescent="0.35">
      <c r="C73" s="234" t="s">
        <v>297</v>
      </c>
    </row>
    <row r="74" spans="2:3" ht="118.5" customHeight="1" x14ac:dyDescent="0.35">
      <c r="C74" s="1082" t="s">
        <v>826</v>
      </c>
    </row>
    <row r="75" spans="2:3" x14ac:dyDescent="0.35">
      <c r="C75" s="659" t="s">
        <v>298</v>
      </c>
    </row>
    <row r="77" spans="2:3" s="8" customFormat="1" ht="16" thickBot="1" x14ac:dyDescent="0.4">
      <c r="B77" s="660" t="s">
        <v>907</v>
      </c>
      <c r="C77" s="660" t="s">
        <v>904</v>
      </c>
    </row>
    <row r="78" spans="2:3" ht="30" customHeight="1" x14ac:dyDescent="0.35">
      <c r="C78" s="1016" t="s">
        <v>994</v>
      </c>
    </row>
    <row r="80" spans="2:3" s="8" customFormat="1" ht="16" thickBot="1" x14ac:dyDescent="0.4">
      <c r="B80" s="660" t="s">
        <v>909</v>
      </c>
      <c r="C80" s="660" t="s">
        <v>906</v>
      </c>
    </row>
    <row r="81" spans="2:3" ht="28.5" customHeight="1" x14ac:dyDescent="0.35">
      <c r="C81" s="234" t="s">
        <v>297</v>
      </c>
    </row>
    <row r="82" spans="2:3" ht="43.5" customHeight="1" x14ac:dyDescent="0.35">
      <c r="C82" s="659" t="s">
        <v>514</v>
      </c>
    </row>
    <row r="83" spans="2:3" ht="27" customHeight="1" x14ac:dyDescent="0.35">
      <c r="C83" s="659" t="s">
        <v>391</v>
      </c>
    </row>
    <row r="85" spans="2:3" s="8" customFormat="1" ht="16" thickBot="1" x14ac:dyDescent="0.4">
      <c r="B85" s="660" t="s">
        <v>9</v>
      </c>
      <c r="C85" s="660" t="s">
        <v>908</v>
      </c>
    </row>
    <row r="86" spans="2:3" ht="26" x14ac:dyDescent="0.35">
      <c r="C86" s="234" t="s">
        <v>297</v>
      </c>
    </row>
    <row r="87" spans="2:3" ht="38.5" x14ac:dyDescent="0.35">
      <c r="C87" s="659" t="s">
        <v>829</v>
      </c>
    </row>
    <row r="88" spans="2:3" x14ac:dyDescent="0.35">
      <c r="C88" t="s">
        <v>722</v>
      </c>
    </row>
    <row r="90" spans="2:3" s="8" customFormat="1" ht="16" thickBot="1" x14ac:dyDescent="0.4">
      <c r="B90" s="660" t="s">
        <v>291</v>
      </c>
      <c r="C90" s="660" t="s">
        <v>910</v>
      </c>
    </row>
    <row r="91" spans="2:3" ht="26" x14ac:dyDescent="0.35">
      <c r="C91" s="234" t="s">
        <v>297</v>
      </c>
    </row>
    <row r="92" spans="2:3" ht="54" customHeight="1" x14ac:dyDescent="0.35">
      <c r="C92" s="659" t="s">
        <v>827</v>
      </c>
    </row>
    <row r="93" spans="2:3" x14ac:dyDescent="0.35">
      <c r="C93" t="s">
        <v>722</v>
      </c>
    </row>
    <row r="94" spans="2:3" ht="38.5" x14ac:dyDescent="0.35">
      <c r="C94" s="234" t="s">
        <v>760</v>
      </c>
    </row>
    <row r="95" spans="2:3" ht="15" customHeight="1" x14ac:dyDescent="0.35"/>
    <row r="96" spans="2:3" s="8" customFormat="1" ht="16" thickBot="1" x14ac:dyDescent="0.4">
      <c r="B96" s="660" t="s">
        <v>3</v>
      </c>
      <c r="C96" s="660" t="s">
        <v>10</v>
      </c>
    </row>
    <row r="97" spans="2:3" x14ac:dyDescent="0.35">
      <c r="C97" t="s">
        <v>723</v>
      </c>
    </row>
    <row r="98" spans="2:3" x14ac:dyDescent="0.35">
      <c r="C98" t="s">
        <v>292</v>
      </c>
    </row>
    <row r="100" spans="2:3" s="372" customFormat="1" hidden="1" x14ac:dyDescent="0.35">
      <c r="B100" s="658" t="s">
        <v>9</v>
      </c>
      <c r="C100" s="658" t="s">
        <v>11</v>
      </c>
    </row>
    <row r="101" spans="2:3" hidden="1" x14ac:dyDescent="0.35">
      <c r="C101" t="s">
        <v>515</v>
      </c>
    </row>
    <row r="102" spans="2:3" hidden="1" x14ac:dyDescent="0.35">
      <c r="C102" t="s">
        <v>12</v>
      </c>
    </row>
    <row r="103" spans="2:3" hidden="1" x14ac:dyDescent="0.35">
      <c r="C103" t="s">
        <v>724</v>
      </c>
    </row>
  </sheetData>
  <phoneticPr fontId="14" type="noConversion"/>
  <pageMargins left="0" right="0.75" top="0.25" bottom="0.5" header="0" footer="0.5"/>
  <pageSetup scale="97" fitToHeight="5" orientation="portrait" r:id="rId1"/>
  <headerFooter alignWithMargins="0">
    <oddFooter>&amp;RRevised 24 Sep 2008</oddFooter>
  </headerFooter>
  <rowBreaks count="4" manualBreakCount="4">
    <brk id="37" min="1" max="2" man="1"/>
    <brk id="48" min="1" max="2" man="1"/>
    <brk id="67" min="1" max="2" man="1"/>
    <brk id="84"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workbookViewId="0">
      <selection activeCell="A8" sqref="A8"/>
    </sheetView>
  </sheetViews>
  <sheetFormatPr defaultRowHeight="12.5" x14ac:dyDescent="0.25"/>
  <sheetData>
    <row r="1" spans="1:12" x14ac:dyDescent="0.25">
      <c r="A1" s="1621" t="s">
        <v>991</v>
      </c>
      <c r="B1" s="1621"/>
      <c r="C1" s="1621"/>
      <c r="D1" s="1621"/>
      <c r="E1" s="1621"/>
      <c r="F1" s="1621"/>
      <c r="G1" s="1621"/>
      <c r="H1" s="1621"/>
      <c r="I1" s="1621"/>
      <c r="J1" s="1621"/>
      <c r="K1" s="1621"/>
      <c r="L1" s="1621"/>
    </row>
    <row r="2" spans="1:12" x14ac:dyDescent="0.25">
      <c r="A2" s="1621"/>
      <c r="B2" s="1621"/>
      <c r="C2" s="1621"/>
      <c r="D2" s="1621"/>
      <c r="E2" s="1621"/>
      <c r="F2" s="1621"/>
      <c r="G2" s="1621"/>
      <c r="H2" s="1621"/>
      <c r="I2" s="1621"/>
      <c r="J2" s="1621"/>
      <c r="K2" s="1621"/>
      <c r="L2" s="1621"/>
    </row>
    <row r="3" spans="1:12" x14ac:dyDescent="0.25">
      <c r="A3" s="1621"/>
      <c r="B3" s="1621"/>
      <c r="C3" s="1621"/>
      <c r="D3" s="1621"/>
      <c r="E3" s="1621"/>
      <c r="F3" s="1621"/>
      <c r="G3" s="1621"/>
      <c r="H3" s="1621"/>
      <c r="I3" s="1621"/>
      <c r="J3" s="1621"/>
      <c r="K3" s="1621"/>
      <c r="L3" s="1621"/>
    </row>
    <row r="4" spans="1:12" x14ac:dyDescent="0.25">
      <c r="A4" s="1617" t="s">
        <v>998</v>
      </c>
      <c r="B4" s="1618"/>
      <c r="C4" s="1618"/>
      <c r="D4" s="1618"/>
      <c r="E4" s="1618"/>
      <c r="F4" s="1618"/>
      <c r="G4" s="1618"/>
      <c r="H4" s="1618"/>
      <c r="I4" s="1618"/>
      <c r="J4" s="1618"/>
      <c r="K4" s="1618"/>
      <c r="L4" s="1618"/>
    </row>
    <row r="5" spans="1:12" x14ac:dyDescent="0.25">
      <c r="A5" s="1618"/>
      <c r="B5" s="1618"/>
      <c r="C5" s="1618"/>
      <c r="D5" s="1618"/>
      <c r="E5" s="1618"/>
      <c r="F5" s="1618"/>
      <c r="G5" s="1618"/>
      <c r="H5" s="1618"/>
      <c r="I5" s="1618"/>
      <c r="J5" s="1618"/>
      <c r="K5" s="1618"/>
      <c r="L5" s="1618"/>
    </row>
    <row r="6" spans="1:12" x14ac:dyDescent="0.25">
      <c r="A6" s="1618"/>
      <c r="B6" s="1618"/>
      <c r="C6" s="1618"/>
      <c r="D6" s="1618"/>
      <c r="E6" s="1618"/>
      <c r="F6" s="1618"/>
      <c r="G6" s="1618"/>
      <c r="H6" s="1618"/>
      <c r="I6" s="1618"/>
      <c r="J6" s="1618"/>
      <c r="K6" s="1618"/>
      <c r="L6" s="1618"/>
    </row>
    <row r="7" spans="1:12" ht="24.75" customHeight="1" x14ac:dyDescent="0.25">
      <c r="A7" s="1619" t="s">
        <v>990</v>
      </c>
      <c r="B7" s="1620"/>
      <c r="C7" s="1620"/>
      <c r="D7" s="1620"/>
      <c r="E7" s="1620"/>
      <c r="F7" s="1620"/>
      <c r="G7" s="1620"/>
      <c r="H7" s="1620"/>
      <c r="I7" s="1620"/>
      <c r="J7" s="1620"/>
      <c r="K7" s="1620"/>
      <c r="L7" s="1620"/>
    </row>
  </sheetData>
  <mergeCells count="3">
    <mergeCell ref="A4:L6"/>
    <mergeCell ref="A7:L7"/>
    <mergeCell ref="A1:L3"/>
  </mergeCells>
  <hyperlinks>
    <hyperlink ref="A7" r:id="rId1" xr:uid="{00000000-0004-0000-09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
  <sheetViews>
    <sheetView workbookViewId="0">
      <selection activeCell="A8" sqref="A8"/>
    </sheetView>
  </sheetViews>
  <sheetFormatPr defaultRowHeight="12.5" x14ac:dyDescent="0.25"/>
  <sheetData>
    <row r="1" spans="1:12" x14ac:dyDescent="0.25">
      <c r="A1" s="1621" t="s">
        <v>1003</v>
      </c>
      <c r="B1" s="1621"/>
      <c r="C1" s="1621"/>
      <c r="D1" s="1621"/>
      <c r="E1" s="1621"/>
      <c r="F1" s="1621"/>
      <c r="G1" s="1621"/>
      <c r="H1" s="1621"/>
      <c r="I1" s="1621"/>
      <c r="J1" s="1621"/>
      <c r="K1" s="1621"/>
      <c r="L1" s="1621"/>
    </row>
    <row r="2" spans="1:12" x14ac:dyDescent="0.25">
      <c r="A2" s="1621"/>
      <c r="B2" s="1621"/>
      <c r="C2" s="1621"/>
      <c r="D2" s="1621"/>
      <c r="E2" s="1621"/>
      <c r="F2" s="1621"/>
      <c r="G2" s="1621"/>
      <c r="H2" s="1621"/>
      <c r="I2" s="1621"/>
      <c r="J2" s="1621"/>
      <c r="K2" s="1621"/>
      <c r="L2" s="1621"/>
    </row>
    <row r="3" spans="1:12" x14ac:dyDescent="0.25">
      <c r="A3" s="1621"/>
      <c r="B3" s="1621"/>
      <c r="C3" s="1621"/>
      <c r="D3" s="1621"/>
      <c r="E3" s="1621"/>
      <c r="F3" s="1621"/>
      <c r="G3" s="1621"/>
      <c r="H3" s="1621"/>
      <c r="I3" s="1621"/>
      <c r="J3" s="1621"/>
      <c r="K3" s="1621"/>
      <c r="L3" s="1621"/>
    </row>
    <row r="4" spans="1:12" x14ac:dyDescent="0.25">
      <c r="A4" s="1617" t="s">
        <v>999</v>
      </c>
      <c r="B4" s="1618"/>
      <c r="C4" s="1618"/>
      <c r="D4" s="1618"/>
      <c r="E4" s="1618"/>
      <c r="F4" s="1618"/>
      <c r="G4" s="1618"/>
      <c r="H4" s="1618"/>
      <c r="I4" s="1618"/>
      <c r="J4" s="1618"/>
      <c r="K4" s="1618"/>
      <c r="L4" s="1618"/>
    </row>
    <row r="5" spans="1:12" x14ac:dyDescent="0.25">
      <c r="A5" s="1618"/>
      <c r="B5" s="1618"/>
      <c r="C5" s="1618"/>
      <c r="D5" s="1618"/>
      <c r="E5" s="1618"/>
      <c r="F5" s="1618"/>
      <c r="G5" s="1618"/>
      <c r="H5" s="1618"/>
      <c r="I5" s="1618"/>
      <c r="J5" s="1618"/>
      <c r="K5" s="1618"/>
      <c r="L5" s="1618"/>
    </row>
    <row r="6" spans="1:12" x14ac:dyDescent="0.25">
      <c r="A6" s="1618"/>
      <c r="B6" s="1618"/>
      <c r="C6" s="1618"/>
      <c r="D6" s="1618"/>
      <c r="E6" s="1618"/>
      <c r="F6" s="1618"/>
      <c r="G6" s="1618"/>
      <c r="H6" s="1618"/>
      <c r="I6" s="1618"/>
      <c r="J6" s="1618"/>
      <c r="K6" s="1618"/>
      <c r="L6" s="1618"/>
    </row>
    <row r="7" spans="1:12" ht="25.5" customHeight="1" x14ac:dyDescent="0.25">
      <c r="A7" s="1619" t="s">
        <v>990</v>
      </c>
      <c r="B7" s="1620"/>
      <c r="C7" s="1620"/>
      <c r="D7" s="1620"/>
      <c r="E7" s="1620"/>
      <c r="F7" s="1620"/>
      <c r="G7" s="1620"/>
      <c r="H7" s="1620"/>
      <c r="I7" s="1620"/>
      <c r="J7" s="1620"/>
      <c r="K7" s="1620"/>
      <c r="L7" s="1620"/>
    </row>
  </sheetData>
  <mergeCells count="3">
    <mergeCell ref="A1:L3"/>
    <mergeCell ref="A4:L6"/>
    <mergeCell ref="A7:L7"/>
  </mergeCells>
  <hyperlinks>
    <hyperlink ref="A7" r:id="rId1" xr:uid="{00000000-0004-0000-0A00-000000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A1:U72"/>
  <sheetViews>
    <sheetView view="pageBreakPreview" zoomScale="70" zoomScaleNormal="75" zoomScaleSheetLayoutView="70" workbookViewId="0">
      <selection activeCell="B10" sqref="B10"/>
    </sheetView>
  </sheetViews>
  <sheetFormatPr defaultRowHeight="12.5" x14ac:dyDescent="0.25"/>
  <cols>
    <col min="1" max="1" width="3.81640625" customWidth="1"/>
    <col min="2" max="2" width="5.7265625" customWidth="1"/>
    <col min="4" max="4" width="5.81640625" customWidth="1"/>
    <col min="6" max="6" width="12.26953125" customWidth="1"/>
    <col min="7" max="7" width="12.7265625" customWidth="1"/>
    <col min="10" max="10" width="1.1796875" customWidth="1"/>
    <col min="11" max="11" width="12.7265625" customWidth="1"/>
    <col min="14" max="14" width="5.26953125" customWidth="1"/>
    <col min="15" max="15" width="10.1796875" customWidth="1"/>
    <col min="17" max="17" width="6.453125" customWidth="1"/>
  </cols>
  <sheetData>
    <row r="1" spans="1:21" x14ac:dyDescent="0.25">
      <c r="U1" s="8"/>
    </row>
    <row r="3" spans="1:21" ht="25.5" thickBot="1" x14ac:dyDescent="0.55000000000000004">
      <c r="A3" s="1649" t="s">
        <v>26</v>
      </c>
      <c r="B3" s="1650"/>
      <c r="C3" s="1650"/>
      <c r="D3" s="1650"/>
      <c r="E3" s="1650"/>
      <c r="F3" s="1650"/>
      <c r="G3" s="1650"/>
      <c r="H3" s="1650"/>
      <c r="I3" s="1650"/>
      <c r="J3" s="1650"/>
      <c r="K3" s="1650"/>
      <c r="L3" s="1650"/>
      <c r="M3" s="1650"/>
      <c r="N3" s="1651"/>
      <c r="O3" s="8"/>
    </row>
    <row r="4" spans="1:21" ht="18" customHeight="1" thickBot="1" x14ac:dyDescent="0.45">
      <c r="A4" s="1652" t="s">
        <v>512</v>
      </c>
      <c r="B4" s="1653"/>
      <c r="C4" s="1653"/>
      <c r="D4" s="1653"/>
      <c r="E4" s="1653"/>
      <c r="F4" s="1654"/>
      <c r="G4" s="1656">
        <f>'Budget Checklist'!F4</f>
        <v>0</v>
      </c>
      <c r="H4" s="1426"/>
      <c r="I4" s="1426"/>
      <c r="J4" s="1426"/>
      <c r="K4" s="1426"/>
      <c r="L4" s="1426"/>
      <c r="M4" s="1426"/>
      <c r="N4" s="1426"/>
      <c r="O4" s="1427"/>
    </row>
    <row r="5" spans="1:21" ht="18" customHeight="1" thickBot="1" x14ac:dyDescent="0.45">
      <c r="A5" s="1655" t="s">
        <v>19</v>
      </c>
      <c r="B5" s="1587"/>
      <c r="C5" s="1587"/>
      <c r="D5" s="1587"/>
      <c r="E5" s="1587"/>
      <c r="F5" s="1587"/>
      <c r="G5" s="1657">
        <f>'Budget Checklist'!F8</f>
        <v>0</v>
      </c>
      <c r="H5" s="1588"/>
      <c r="I5" s="244"/>
      <c r="J5" s="244"/>
      <c r="K5" s="896" t="s">
        <v>780</v>
      </c>
      <c r="L5" s="244"/>
      <c r="M5" s="1658">
        <f>'Budget Checklist'!F6</f>
        <v>0</v>
      </c>
      <c r="N5" s="1659"/>
      <c r="O5" s="1660"/>
    </row>
    <row r="6" spans="1:21" ht="18" customHeight="1" thickBot="1" x14ac:dyDescent="0.45">
      <c r="A6" s="1655" t="s">
        <v>187</v>
      </c>
      <c r="B6" s="1587"/>
      <c r="C6" s="1587"/>
      <c r="D6" s="1587"/>
      <c r="E6" s="1587"/>
      <c r="F6" s="1587"/>
      <c r="G6" s="1662">
        <f>'Budget Checklist'!F14</f>
        <v>0</v>
      </c>
      <c r="H6" s="1663"/>
      <c r="I6" s="1663"/>
      <c r="J6" s="1663"/>
      <c r="K6" s="1663"/>
      <c r="L6" s="1663"/>
      <c r="M6" s="1663"/>
      <c r="N6" s="1663"/>
      <c r="O6" s="1664"/>
    </row>
    <row r="7" spans="1:21" ht="18" customHeight="1" thickBot="1" x14ac:dyDescent="0.45">
      <c r="A7" s="1655" t="s">
        <v>673</v>
      </c>
      <c r="B7" s="1587"/>
      <c r="C7" s="1587"/>
      <c r="D7" s="1587"/>
      <c r="E7" s="1587"/>
      <c r="F7" s="1587"/>
      <c r="G7" s="1355">
        <f>'Budget Checklist'!G12</f>
        <v>0</v>
      </c>
      <c r="H7" s="1006"/>
      <c r="I7" s="1006" t="s">
        <v>674</v>
      </c>
      <c r="J7" s="1006"/>
      <c r="K7" s="1355">
        <f>'Budget Checklist'!J12</f>
        <v>0</v>
      </c>
      <c r="L7" s="1006"/>
      <c r="M7" s="1006"/>
      <c r="N7" s="1006"/>
      <c r="O7" s="1006"/>
    </row>
    <row r="8" spans="1:21" ht="22.5" customHeight="1" thickBot="1" x14ac:dyDescent="0.4">
      <c r="A8" s="1665" t="s">
        <v>513</v>
      </c>
      <c r="B8" s="1665"/>
      <c r="C8" s="1665"/>
      <c r="D8" s="1665"/>
      <c r="E8" s="1665"/>
      <c r="F8" s="1665"/>
      <c r="G8" s="1665"/>
      <c r="H8" s="1666"/>
      <c r="I8" s="1666"/>
      <c r="J8" s="1666"/>
      <c r="K8" s="1666"/>
      <c r="L8" s="1666"/>
      <c r="M8" s="1666"/>
      <c r="N8" s="248"/>
      <c r="O8" s="248"/>
    </row>
    <row r="9" spans="1:21" ht="54" customHeight="1" thickTop="1" thickBot="1" x14ac:dyDescent="0.4">
      <c r="A9" s="1667" t="s">
        <v>967</v>
      </c>
      <c r="B9" s="1668"/>
      <c r="C9" s="1668"/>
      <c r="D9" s="1668"/>
      <c r="E9" s="1668"/>
      <c r="F9" s="1668"/>
      <c r="G9" s="1668"/>
      <c r="H9" s="1669"/>
      <c r="I9" s="1669"/>
      <c r="J9" s="1669"/>
      <c r="K9" s="1669"/>
      <c r="L9" s="1669"/>
      <c r="M9" s="1669"/>
      <c r="N9" s="697"/>
      <c r="O9" s="697"/>
      <c r="P9" s="698"/>
    </row>
    <row r="10" spans="1:21" ht="13" thickTop="1" x14ac:dyDescent="0.25"/>
    <row r="11" spans="1:21" s="60" customFormat="1" ht="13" thickBot="1" x14ac:dyDescent="0.3"/>
    <row r="12" spans="1:21" x14ac:dyDescent="0.25">
      <c r="J12" s="156"/>
    </row>
    <row r="13" spans="1:21" ht="3" customHeight="1" x14ac:dyDescent="0.25"/>
    <row r="14" spans="1:21" ht="7.5" customHeight="1" thickBot="1" x14ac:dyDescent="0.3"/>
    <row r="15" spans="1:21" ht="18" thickBot="1" x14ac:dyDescent="0.4">
      <c r="B15" s="695" t="s">
        <v>273</v>
      </c>
      <c r="D15" s="238" t="s">
        <v>279</v>
      </c>
      <c r="E15" s="690"/>
      <c r="F15" s="690"/>
    </row>
    <row r="17" spans="2:17" ht="18.649999999999999" customHeight="1" thickBot="1" x14ac:dyDescent="0.45">
      <c r="D17" s="491" t="s">
        <v>682</v>
      </c>
      <c r="H17" s="1635">
        <f>'Financial Summary'!G45</f>
        <v>0</v>
      </c>
      <c r="I17" s="1635"/>
      <c r="J17" s="1635"/>
      <c r="K17" s="1635"/>
    </row>
    <row r="18" spans="2:17" ht="18.649999999999999" customHeight="1" thickTop="1" thickBot="1" x14ac:dyDescent="0.45">
      <c r="D18" s="491" t="s">
        <v>409</v>
      </c>
      <c r="H18" s="1671" t="str">
        <f>'Financial Summary'!C13</f>
        <v>USD</v>
      </c>
      <c r="I18" s="1672"/>
      <c r="J18" s="1672"/>
      <c r="K18" s="1672"/>
    </row>
    <row r="19" spans="2:17" ht="19" thickTop="1" thickBot="1" x14ac:dyDescent="0.45">
      <c r="D19" s="491" t="s">
        <v>410</v>
      </c>
      <c r="E19" s="489"/>
      <c r="F19" s="489"/>
      <c r="G19" s="489"/>
      <c r="H19" s="1670">
        <f>'Financial Summary'!F13</f>
        <v>1</v>
      </c>
      <c r="I19" s="1670"/>
      <c r="J19" s="1670"/>
      <c r="K19" s="1670"/>
      <c r="L19" s="699"/>
      <c r="M19" s="489"/>
      <c r="N19" s="489"/>
      <c r="Q19" s="696"/>
    </row>
    <row r="20" spans="2:17" ht="19" thickTop="1" thickBot="1" x14ac:dyDescent="0.45">
      <c r="D20" s="491" t="s">
        <v>683</v>
      </c>
      <c r="E20" s="489"/>
      <c r="F20" s="489"/>
      <c r="G20" s="489"/>
      <c r="H20" s="1635">
        <f>H17*H19</f>
        <v>0</v>
      </c>
      <c r="I20" s="1635"/>
      <c r="J20" s="1635"/>
      <c r="K20" s="1635"/>
    </row>
    <row r="21" spans="2:17" ht="13.5" thickTop="1" thickBot="1" x14ac:dyDescent="0.3"/>
    <row r="22" spans="2:17" ht="17" thickBot="1" x14ac:dyDescent="0.4">
      <c r="B22" s="695"/>
      <c r="D22" s="238" t="s">
        <v>277</v>
      </c>
    </row>
    <row r="24" spans="2:17" ht="6" customHeight="1" x14ac:dyDescent="0.25"/>
    <row r="25" spans="2:17" ht="13" thickBot="1" x14ac:dyDescent="0.3"/>
    <row r="26" spans="2:17" ht="18.5" thickBot="1" x14ac:dyDescent="0.45">
      <c r="B26" s="694"/>
      <c r="D26" s="238" t="s">
        <v>275</v>
      </c>
      <c r="H26" s="1634">
        <f>'Financial Summary'!G48</f>
        <v>0</v>
      </c>
      <c r="I26" s="1634"/>
      <c r="J26" s="1634"/>
      <c r="K26" s="1634"/>
      <c r="L26" s="699" t="s">
        <v>274</v>
      </c>
    </row>
    <row r="28" spans="2:17" ht="13" thickBot="1" x14ac:dyDescent="0.3"/>
    <row r="29" spans="2:17" ht="18.5" thickBot="1" x14ac:dyDescent="0.45">
      <c r="B29" s="694"/>
      <c r="D29" s="624" t="s">
        <v>278</v>
      </c>
    </row>
    <row r="30" spans="2:17" ht="18" x14ac:dyDescent="0.4">
      <c r="B30" s="691"/>
      <c r="D30" s="624"/>
      <c r="E30" s="239" t="s">
        <v>15</v>
      </c>
      <c r="G30" s="1642" t="str">
        <f>'Financial Summary'!B90</f>
        <v>EXAMPLE: ABC BANK</v>
      </c>
      <c r="H30" s="1643"/>
      <c r="I30" s="1643"/>
      <c r="J30" s="1643"/>
      <c r="K30" s="1643"/>
      <c r="L30" s="1643"/>
      <c r="M30" s="1643"/>
      <c r="N30" s="1644"/>
    </row>
    <row r="31" spans="2:17" ht="18" x14ac:dyDescent="0.4">
      <c r="B31" s="691"/>
      <c r="D31" s="624"/>
      <c r="G31" s="1645">
        <f>'Financial Summary'!B91:H91</f>
        <v>0</v>
      </c>
      <c r="H31" s="1646"/>
      <c r="I31" s="1646"/>
      <c r="J31" s="1646"/>
      <c r="K31" s="1646"/>
      <c r="L31" s="1646"/>
      <c r="M31" s="1646"/>
      <c r="N31" s="1647"/>
    </row>
    <row r="32" spans="2:17" ht="18" x14ac:dyDescent="0.4">
      <c r="B32" s="691"/>
      <c r="D32" s="624"/>
      <c r="G32" s="1645" t="str">
        <f>'Financial Summary'!G92:H92</f>
        <v>Example: 0-000-0000</v>
      </c>
      <c r="H32" s="1646"/>
      <c r="I32" s="1646"/>
      <c r="J32" s="1646"/>
      <c r="K32" s="1646"/>
      <c r="L32" s="1646"/>
      <c r="M32" s="1646"/>
      <c r="N32" s="1647"/>
    </row>
    <row r="33" spans="2:14" ht="18.5" thickBot="1" x14ac:dyDescent="0.45">
      <c r="B33" s="691"/>
      <c r="D33" s="624"/>
      <c r="G33" s="1636"/>
      <c r="H33" s="1637"/>
      <c r="I33" s="1637"/>
      <c r="J33" s="1637"/>
      <c r="K33" s="1637"/>
      <c r="L33" s="1637"/>
      <c r="M33" s="1637"/>
      <c r="N33" s="1638"/>
    </row>
    <row r="34" spans="2:14" ht="9.75" customHeight="1" x14ac:dyDescent="0.4">
      <c r="B34" s="691"/>
      <c r="D34" s="624"/>
    </row>
    <row r="35" spans="2:14" ht="18" x14ac:dyDescent="0.4">
      <c r="D35" s="689"/>
      <c r="I35" s="1043" t="s">
        <v>182</v>
      </c>
    </row>
    <row r="36" spans="2:14" ht="18" x14ac:dyDescent="0.4">
      <c r="D36" s="689"/>
      <c r="I36" s="1043"/>
    </row>
    <row r="37" spans="2:14" ht="15.5" x14ac:dyDescent="0.35">
      <c r="D37" s="624" t="s">
        <v>728</v>
      </c>
    </row>
    <row r="38" spans="2:14" ht="13" thickBot="1" x14ac:dyDescent="0.3"/>
    <row r="39" spans="2:14" ht="18.75" customHeight="1" thickBot="1" x14ac:dyDescent="0.45">
      <c r="B39" s="694"/>
      <c r="F39" s="243" t="s">
        <v>694</v>
      </c>
    </row>
    <row r="40" spans="2:14" ht="18.5" thickBot="1" x14ac:dyDescent="0.45">
      <c r="B40" s="694"/>
      <c r="F40" s="243" t="s">
        <v>248</v>
      </c>
    </row>
    <row r="41" spans="2:14" ht="39" customHeight="1" thickBot="1" x14ac:dyDescent="0.45">
      <c r="B41" s="694"/>
      <c r="F41" s="1661" t="s">
        <v>28</v>
      </c>
      <c r="G41" s="1391"/>
      <c r="H41" s="1391"/>
      <c r="I41" s="1391"/>
      <c r="J41" s="1391"/>
      <c r="K41" s="1391"/>
      <c r="L41" s="1391"/>
      <c r="M41" s="1391"/>
      <c r="N41" s="1391"/>
    </row>
    <row r="42" spans="2:14" ht="18.5" thickBot="1" x14ac:dyDescent="0.45">
      <c r="B42" s="694"/>
      <c r="F42" s="243" t="s">
        <v>27</v>
      </c>
    </row>
    <row r="43" spans="2:14" ht="18.5" thickBot="1" x14ac:dyDescent="0.45">
      <c r="B43" s="694"/>
      <c r="F43" s="243" t="s">
        <v>726</v>
      </c>
    </row>
    <row r="44" spans="2:14" ht="18.5" thickBot="1" x14ac:dyDescent="0.45">
      <c r="B44" s="694"/>
      <c r="F44" s="1356" t="s">
        <v>965</v>
      </c>
    </row>
    <row r="45" spans="2:14" ht="18.5" thickBot="1" x14ac:dyDescent="0.45">
      <c r="B45" s="694"/>
      <c r="F45" s="243" t="s">
        <v>727</v>
      </c>
    </row>
    <row r="46" spans="2:14" ht="18.5" thickBot="1" x14ac:dyDescent="0.45">
      <c r="B46" s="694"/>
      <c r="F46" s="239" t="s">
        <v>792</v>
      </c>
    </row>
    <row r="47" spans="2:14" ht="19.5" customHeight="1" thickBot="1" x14ac:dyDescent="0.45">
      <c r="B47" s="694"/>
      <c r="D47" s="691"/>
      <c r="F47" s="491" t="s">
        <v>675</v>
      </c>
    </row>
    <row r="48" spans="2:14" ht="6" customHeight="1" x14ac:dyDescent="0.4">
      <c r="D48" s="689"/>
    </row>
    <row r="49" spans="2:15" ht="8.25" customHeight="1" x14ac:dyDescent="0.35">
      <c r="D49" s="491"/>
    </row>
    <row r="50" spans="2:15" ht="39.75" customHeight="1" x14ac:dyDescent="0.35">
      <c r="D50" s="1648" t="s">
        <v>961</v>
      </c>
      <c r="E50" s="1391"/>
      <c r="F50" s="1391"/>
      <c r="G50" s="1391"/>
      <c r="H50" s="1391"/>
      <c r="I50" s="1391"/>
      <c r="J50" s="1391"/>
      <c r="K50" s="1391"/>
      <c r="L50" s="1391"/>
      <c r="M50" s="1391"/>
      <c r="N50" s="1391"/>
      <c r="O50" s="1391"/>
    </row>
    <row r="51" spans="2:15" ht="7.5" customHeight="1" thickBot="1" x14ac:dyDescent="0.3"/>
    <row r="52" spans="2:15" ht="18.5" thickBot="1" x14ac:dyDescent="0.45">
      <c r="B52" s="694"/>
      <c r="E52" s="491" t="s">
        <v>677</v>
      </c>
    </row>
    <row r="53" spans="2:15" ht="3.75" customHeight="1" thickBot="1" x14ac:dyDescent="0.3">
      <c r="E53" s="490"/>
    </row>
    <row r="54" spans="2:15" ht="18.5" thickBot="1" x14ac:dyDescent="0.45">
      <c r="B54" s="694"/>
      <c r="E54" s="491" t="s">
        <v>678</v>
      </c>
    </row>
    <row r="57" spans="2:15" ht="15.5" x14ac:dyDescent="0.35">
      <c r="D57" s="238" t="s">
        <v>679</v>
      </c>
    </row>
    <row r="58" spans="2:15" ht="18.5" thickBot="1" x14ac:dyDescent="0.45">
      <c r="D58" s="689"/>
    </row>
    <row r="59" spans="2:15" ht="18.5" thickBot="1" x14ac:dyDescent="0.45">
      <c r="B59" s="694"/>
      <c r="E59" s="491" t="s">
        <v>680</v>
      </c>
    </row>
    <row r="60" spans="2:15" ht="5.25" customHeight="1" thickBot="1" x14ac:dyDescent="0.45">
      <c r="B60" s="689"/>
      <c r="E60" s="491"/>
    </row>
    <row r="61" spans="2:15" ht="18.5" thickBot="1" x14ac:dyDescent="0.45">
      <c r="B61" s="694"/>
      <c r="E61" s="491" t="s">
        <v>684</v>
      </c>
      <c r="H61" s="1043" t="s">
        <v>182</v>
      </c>
    </row>
    <row r="62" spans="2:15" ht="18" x14ac:dyDescent="0.4">
      <c r="D62" s="689"/>
      <c r="F62" t="s">
        <v>200</v>
      </c>
      <c r="G62" s="1631" t="str">
        <f>'Financial Summary'!B100</f>
        <v>Example: AAA Audit</v>
      </c>
      <c r="H62" s="1632"/>
      <c r="I62" s="1632"/>
      <c r="J62" s="1632"/>
      <c r="K62" s="1632"/>
      <c r="L62" s="1633"/>
    </row>
    <row r="63" spans="2:15" ht="18.5" thickBot="1" x14ac:dyDescent="0.45">
      <c r="D63" s="689"/>
      <c r="F63" t="s">
        <v>853</v>
      </c>
      <c r="G63" s="1639" t="str">
        <f>'Financial Summary'!B101</f>
        <v>Example: 12 Washington Blvd., Utah City, Alabama</v>
      </c>
      <c r="H63" s="1640"/>
      <c r="I63" s="1640"/>
      <c r="J63" s="1640"/>
      <c r="K63" s="1640"/>
      <c r="L63" s="1641"/>
    </row>
    <row r="64" spans="2:15" ht="18" x14ac:dyDescent="0.4">
      <c r="D64" s="689"/>
      <c r="G64" s="693"/>
      <c r="H64" s="692"/>
      <c r="I64" s="692"/>
      <c r="J64" s="692"/>
      <c r="K64" s="692"/>
      <c r="L64" s="692"/>
    </row>
    <row r="65" spans="2:13" ht="18" x14ac:dyDescent="0.4">
      <c r="D65" s="689"/>
    </row>
    <row r="66" spans="2:13" s="372" customFormat="1" ht="16" thickBot="1" x14ac:dyDescent="0.4">
      <c r="B66" s="8"/>
      <c r="C66" s="8"/>
      <c r="D66" s="251" t="s">
        <v>276</v>
      </c>
      <c r="E66" s="8"/>
      <c r="F66" s="8"/>
      <c r="G66" s="8"/>
      <c r="H66" s="8"/>
      <c r="I66" s="8"/>
      <c r="J66" s="8"/>
      <c r="K66" s="8"/>
      <c r="L66" s="8"/>
      <c r="M66" s="8"/>
    </row>
    <row r="67" spans="2:13" x14ac:dyDescent="0.25">
      <c r="B67" s="1622"/>
      <c r="C67" s="1623"/>
      <c r="D67" s="1623"/>
      <c r="E67" s="1623"/>
      <c r="F67" s="1623"/>
      <c r="G67" s="1623"/>
      <c r="H67" s="1623"/>
      <c r="I67" s="1623"/>
      <c r="J67" s="1623"/>
      <c r="K67" s="1623"/>
      <c r="L67" s="1623"/>
      <c r="M67" s="1624"/>
    </row>
    <row r="68" spans="2:13" x14ac:dyDescent="0.25">
      <c r="B68" s="1625"/>
      <c r="C68" s="1626"/>
      <c r="D68" s="1626"/>
      <c r="E68" s="1626"/>
      <c r="F68" s="1626"/>
      <c r="G68" s="1626"/>
      <c r="H68" s="1626"/>
      <c r="I68" s="1626"/>
      <c r="J68" s="1626"/>
      <c r="K68" s="1626"/>
      <c r="L68" s="1626"/>
      <c r="M68" s="1627"/>
    </row>
    <row r="69" spans="2:13" x14ac:dyDescent="0.25">
      <c r="B69" s="1625"/>
      <c r="C69" s="1626"/>
      <c r="D69" s="1626"/>
      <c r="E69" s="1626"/>
      <c r="F69" s="1626"/>
      <c r="G69" s="1626"/>
      <c r="H69" s="1626"/>
      <c r="I69" s="1626"/>
      <c r="J69" s="1626"/>
      <c r="K69" s="1626"/>
      <c r="L69" s="1626"/>
      <c r="M69" s="1627"/>
    </row>
    <row r="70" spans="2:13" x14ac:dyDescent="0.25">
      <c r="B70" s="1625"/>
      <c r="C70" s="1626"/>
      <c r="D70" s="1626"/>
      <c r="E70" s="1626"/>
      <c r="F70" s="1626"/>
      <c r="G70" s="1626"/>
      <c r="H70" s="1626"/>
      <c r="I70" s="1626"/>
      <c r="J70" s="1626"/>
      <c r="K70" s="1626"/>
      <c r="L70" s="1626"/>
      <c r="M70" s="1627"/>
    </row>
    <row r="71" spans="2:13" x14ac:dyDescent="0.25">
      <c r="B71" s="1625"/>
      <c r="C71" s="1626"/>
      <c r="D71" s="1626"/>
      <c r="E71" s="1626"/>
      <c r="F71" s="1626"/>
      <c r="G71" s="1626"/>
      <c r="H71" s="1626"/>
      <c r="I71" s="1626"/>
      <c r="J71" s="1626"/>
      <c r="K71" s="1626"/>
      <c r="L71" s="1626"/>
      <c r="M71" s="1627"/>
    </row>
    <row r="72" spans="2:13" ht="13" thickBot="1" x14ac:dyDescent="0.3">
      <c r="B72" s="1628"/>
      <c r="C72" s="1629"/>
      <c r="D72" s="1629"/>
      <c r="E72" s="1629"/>
      <c r="F72" s="1629"/>
      <c r="G72" s="1629"/>
      <c r="H72" s="1629"/>
      <c r="I72" s="1629"/>
      <c r="J72" s="1629"/>
      <c r="K72" s="1629"/>
      <c r="L72" s="1629"/>
      <c r="M72" s="1630"/>
    </row>
  </sheetData>
  <protectedRanges>
    <protectedRange sqref="F4:F9" name="Range1"/>
  </protectedRanges>
  <mergeCells count="25">
    <mergeCell ref="G6:O6"/>
    <mergeCell ref="A8:M8"/>
    <mergeCell ref="A9:M9"/>
    <mergeCell ref="H19:K19"/>
    <mergeCell ref="A6:F6"/>
    <mergeCell ref="A7:F7"/>
    <mergeCell ref="H17:K17"/>
    <mergeCell ref="H18:K18"/>
    <mergeCell ref="A3:N3"/>
    <mergeCell ref="A4:F4"/>
    <mergeCell ref="A5:F5"/>
    <mergeCell ref="G4:O4"/>
    <mergeCell ref="G5:H5"/>
    <mergeCell ref="M5:O5"/>
    <mergeCell ref="B67:M72"/>
    <mergeCell ref="G62:L62"/>
    <mergeCell ref="H26:K26"/>
    <mergeCell ref="H20:K20"/>
    <mergeCell ref="G33:N33"/>
    <mergeCell ref="G63:L63"/>
    <mergeCell ref="G30:N30"/>
    <mergeCell ref="G31:N31"/>
    <mergeCell ref="G32:N32"/>
    <mergeCell ref="D50:O50"/>
    <mergeCell ref="F41:N41"/>
  </mergeCells>
  <phoneticPr fontId="14" type="noConversion"/>
  <printOptions horizontalCentered="1"/>
  <pageMargins left="0" right="0" top="0" bottom="0.5" header="0.5" footer="0.5"/>
  <pageSetup scale="63" orientation="portrait" r:id="rId1"/>
  <headerFooter alignWithMargins="0">
    <oddFooter>&amp;RRevised 24 Sep 2008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M1767"/>
  <sheetViews>
    <sheetView view="pageBreakPreview" zoomScale="70" zoomScaleNormal="100" zoomScaleSheetLayoutView="70" workbookViewId="0">
      <selection activeCell="B1" sqref="B1:G1"/>
    </sheetView>
  </sheetViews>
  <sheetFormatPr defaultColWidth="9.1796875" defaultRowHeight="12.5" x14ac:dyDescent="0.25"/>
  <cols>
    <col min="1" max="1" width="3.26953125" customWidth="1"/>
    <col min="2" max="2" width="65" customWidth="1"/>
    <col min="3" max="3" width="7.81640625" customWidth="1"/>
    <col min="4" max="4" width="13.1796875" customWidth="1"/>
    <col min="5" max="5" width="3" customWidth="1"/>
    <col min="6" max="6" width="10" customWidth="1"/>
    <col min="7" max="7" width="13.453125" style="231" customWidth="1"/>
    <col min="8" max="8" width="3.1796875" customWidth="1"/>
    <col min="9" max="9" width="13.453125" customWidth="1"/>
    <col min="10" max="10" width="3.453125" customWidth="1"/>
    <col min="11" max="11" width="13" customWidth="1"/>
  </cols>
  <sheetData>
    <row r="1" spans="1:11" ht="20" x14ac:dyDescent="0.4">
      <c r="B1" s="1673" t="s">
        <v>452</v>
      </c>
      <c r="C1" s="1673"/>
      <c r="D1" s="1673"/>
      <c r="E1" s="1673"/>
      <c r="F1" s="1673"/>
      <c r="G1" s="1673"/>
    </row>
    <row r="2" spans="1:11" ht="18" customHeight="1" thickBot="1" x14ac:dyDescent="0.35">
      <c r="B2" s="489" t="s">
        <v>126</v>
      </c>
    </row>
    <row r="3" spans="1:11" ht="131.25" customHeight="1" thickTop="1" thickBot="1" x14ac:dyDescent="0.3">
      <c r="A3" s="1081" t="s">
        <v>41</v>
      </c>
      <c r="B3" s="1691" t="s">
        <v>246</v>
      </c>
      <c r="C3" s="1669"/>
      <c r="D3" s="1669"/>
      <c r="E3" s="1669"/>
      <c r="F3" s="1669"/>
      <c r="G3" s="1669"/>
      <c r="H3" s="697"/>
      <c r="I3" s="697"/>
      <c r="J3" s="697"/>
      <c r="K3" s="697"/>
    </row>
    <row r="4" spans="1:11" s="8" customFormat="1" ht="12" customHeight="1" thickTop="1" x14ac:dyDescent="0.25">
      <c r="B4" s="1077"/>
      <c r="C4" s="1077"/>
      <c r="D4" s="1078"/>
      <c r="E4" s="1078"/>
      <c r="F4" s="1078"/>
      <c r="G4" s="622"/>
    </row>
    <row r="5" spans="1:11" ht="14" x14ac:dyDescent="0.3">
      <c r="B5" s="232" t="s">
        <v>592</v>
      </c>
    </row>
    <row r="6" spans="1:11" x14ac:dyDescent="0.25">
      <c r="B6" s="619" t="s">
        <v>593</v>
      </c>
    </row>
    <row r="7" spans="1:11" ht="10.5" customHeight="1" x14ac:dyDescent="0.25"/>
    <row r="8" spans="1:11" ht="14" x14ac:dyDescent="0.3">
      <c r="B8" s="232" t="s">
        <v>594</v>
      </c>
    </row>
    <row r="9" spans="1:11" x14ac:dyDescent="0.25">
      <c r="B9" s="490" t="s">
        <v>966</v>
      </c>
    </row>
    <row r="10" spans="1:11" ht="10.5" customHeight="1" x14ac:dyDescent="0.25"/>
    <row r="11" spans="1:11" ht="14" x14ac:dyDescent="0.3">
      <c r="B11" s="232" t="s">
        <v>595</v>
      </c>
      <c r="G11"/>
    </row>
    <row r="12" spans="1:11" x14ac:dyDescent="0.25">
      <c r="B12" s="1687" t="s">
        <v>656</v>
      </c>
      <c r="C12" s="1687"/>
      <c r="D12" s="1687"/>
      <c r="E12" s="1687"/>
      <c r="F12" s="1687"/>
      <c r="G12" s="1687"/>
    </row>
    <row r="13" spans="1:11" ht="10.5" customHeight="1" x14ac:dyDescent="0.25"/>
    <row r="14" spans="1:11" ht="14" x14ac:dyDescent="0.3">
      <c r="B14" s="232" t="s">
        <v>434</v>
      </c>
    </row>
    <row r="15" spans="1:11" ht="18.75" customHeight="1" x14ac:dyDescent="0.25">
      <c r="B15" s="234" t="s">
        <v>443</v>
      </c>
    </row>
    <row r="16" spans="1:11" ht="10.5" customHeight="1" x14ac:dyDescent="0.25"/>
    <row r="17" spans="2:2" ht="14" x14ac:dyDescent="0.3">
      <c r="B17" s="232" t="s">
        <v>596</v>
      </c>
    </row>
    <row r="18" spans="2:2" ht="51" customHeight="1" x14ac:dyDescent="0.25">
      <c r="B18" s="234" t="s">
        <v>447</v>
      </c>
    </row>
    <row r="19" spans="2:2" ht="10.5" customHeight="1" x14ac:dyDescent="0.25"/>
    <row r="20" spans="2:2" ht="14" x14ac:dyDescent="0.3">
      <c r="B20" s="232" t="s">
        <v>444</v>
      </c>
    </row>
    <row r="21" spans="2:2" x14ac:dyDescent="0.25">
      <c r="B21" t="s">
        <v>432</v>
      </c>
    </row>
    <row r="23" spans="2:2" ht="14" x14ac:dyDescent="0.3">
      <c r="B23" s="232" t="s">
        <v>498</v>
      </c>
    </row>
    <row r="24" spans="2:2" ht="37.5" x14ac:dyDescent="0.25">
      <c r="B24" s="632" t="s">
        <v>450</v>
      </c>
    </row>
    <row r="26" spans="2:2" ht="12" customHeight="1" x14ac:dyDescent="0.3">
      <c r="B26" s="232" t="s">
        <v>445</v>
      </c>
    </row>
    <row r="27" spans="2:2" ht="25" x14ac:dyDescent="0.25">
      <c r="B27" s="234" t="s">
        <v>494</v>
      </c>
    </row>
    <row r="28" spans="2:2" ht="10.5" customHeight="1" x14ac:dyDescent="0.25"/>
    <row r="29" spans="2:2" ht="14" x14ac:dyDescent="0.3">
      <c r="B29" s="235" t="s">
        <v>495</v>
      </c>
    </row>
    <row r="30" spans="2:2" x14ac:dyDescent="0.25">
      <c r="B30" t="s">
        <v>496</v>
      </c>
    </row>
    <row r="31" spans="2:2" ht="10.5" customHeight="1" x14ac:dyDescent="0.25"/>
    <row r="32" spans="2:2" ht="14" x14ac:dyDescent="0.3">
      <c r="B32" s="235" t="s">
        <v>505</v>
      </c>
    </row>
    <row r="33" spans="2:13" ht="37.5" x14ac:dyDescent="0.25">
      <c r="B33" s="234" t="s">
        <v>449</v>
      </c>
    </row>
    <row r="34" spans="2:13" ht="10.5" customHeight="1" x14ac:dyDescent="0.3">
      <c r="B34" s="235"/>
    </row>
    <row r="35" spans="2:13" ht="14" x14ac:dyDescent="0.3">
      <c r="B35" s="235" t="s">
        <v>451</v>
      </c>
    </row>
    <row r="36" spans="2:13" s="35" customFormat="1" x14ac:dyDescent="0.25">
      <c r="B36" s="236"/>
      <c r="C36" s="236"/>
      <c r="D36" s="236"/>
      <c r="E36" s="236"/>
      <c r="F36" s="236"/>
      <c r="G36" s="237"/>
      <c r="H36" s="236"/>
      <c r="I36" s="236"/>
      <c r="J36" s="236"/>
      <c r="K36" s="236"/>
    </row>
    <row r="37" spans="2:13" ht="20" x14ac:dyDescent="0.4">
      <c r="B37" s="1673" t="s">
        <v>497</v>
      </c>
      <c r="C37" s="1673"/>
      <c r="D37" s="1673"/>
      <c r="E37" s="1673"/>
      <c r="F37" s="1673"/>
      <c r="G37" s="1673"/>
    </row>
    <row r="38" spans="2:13" ht="20.5" thickBot="1" x14ac:dyDescent="0.45">
      <c r="B38" s="618"/>
      <c r="C38" s="618"/>
      <c r="D38" s="618"/>
      <c r="E38" s="618"/>
      <c r="F38" s="618"/>
      <c r="G38" s="618"/>
    </row>
    <row r="39" spans="2:13" ht="16" thickBot="1" x14ac:dyDescent="0.4">
      <c r="B39" s="238" t="s">
        <v>926</v>
      </c>
      <c r="C39" s="1674">
        <f>'Budget Checklist'!F4</f>
        <v>0</v>
      </c>
      <c r="D39" s="1675"/>
      <c r="E39" s="1675"/>
      <c r="F39" s="1675"/>
      <c r="G39" s="1675"/>
      <c r="H39" s="1675"/>
      <c r="I39" s="1675"/>
      <c r="J39" s="1675"/>
      <c r="K39" s="1676"/>
    </row>
    <row r="40" spans="2:13" ht="16" thickBot="1" x14ac:dyDescent="0.4">
      <c r="B40" s="238" t="s">
        <v>19</v>
      </c>
      <c r="C40" s="1688">
        <f>'Budget Checklist'!F8</f>
        <v>0</v>
      </c>
      <c r="D40" s="1689"/>
      <c r="E40" s="1689"/>
      <c r="F40" s="1689"/>
      <c r="G40" s="1690"/>
    </row>
    <row r="41" spans="2:13" ht="16" thickBot="1" x14ac:dyDescent="0.4">
      <c r="B41" s="238" t="s">
        <v>778</v>
      </c>
      <c r="C41" s="1546">
        <f>'Budget Checklist'!F6</f>
        <v>0</v>
      </c>
      <c r="D41" s="1653"/>
      <c r="E41" s="1653"/>
      <c r="F41" s="1653"/>
      <c r="G41" s="1654"/>
    </row>
    <row r="42" spans="2:13" ht="16" thickBot="1" x14ac:dyDescent="0.4">
      <c r="B42" s="640"/>
      <c r="C42" s="1677"/>
      <c r="D42" s="1677"/>
      <c r="E42" s="1677"/>
      <c r="F42" s="1677"/>
      <c r="G42" s="1677"/>
      <c r="H42" s="1677"/>
      <c r="I42" s="1677"/>
      <c r="J42" s="1677"/>
      <c r="K42" s="1677"/>
    </row>
    <row r="43" spans="2:13" ht="16" thickBot="1" x14ac:dyDescent="0.4">
      <c r="B43" s="640" t="s">
        <v>676</v>
      </c>
      <c r="C43" s="1678" t="str">
        <f>'Budget Checklist'!E78</f>
        <v>EXAMPLE: ABC BANK</v>
      </c>
      <c r="D43" s="1679"/>
      <c r="E43" s="1679"/>
      <c r="F43" s="1679"/>
      <c r="G43" s="1680"/>
      <c r="H43" s="1015"/>
      <c r="I43" s="1684"/>
      <c r="J43" s="1685"/>
      <c r="K43" s="1685"/>
      <c r="L43" s="1686"/>
      <c r="M43" s="634"/>
    </row>
    <row r="44" spans="2:13" ht="16" thickBot="1" x14ac:dyDescent="0.4">
      <c r="B44" s="641" t="s">
        <v>499</v>
      </c>
      <c r="C44" s="1678" t="str">
        <f>'Budget Checklist'!J80</f>
        <v>Example: 0-000-0000</v>
      </c>
      <c r="D44" s="1679"/>
      <c r="E44" s="1679"/>
      <c r="F44" s="1679"/>
      <c r="G44" s="1680"/>
    </row>
    <row r="45" spans="2:13" ht="20.5" thickBot="1" x14ac:dyDescent="0.45">
      <c r="B45" s="641" t="s">
        <v>500</v>
      </c>
      <c r="C45" s="1681" t="s">
        <v>766</v>
      </c>
      <c r="D45" s="1682"/>
      <c r="E45" s="1682"/>
      <c r="F45" s="1682"/>
      <c r="G45" s="1683"/>
      <c r="I45" s="489" t="s">
        <v>501</v>
      </c>
      <c r="K45" s="17" t="s">
        <v>502</v>
      </c>
    </row>
    <row r="46" spans="2:13" ht="15.5" x14ac:dyDescent="0.35">
      <c r="B46" s="239"/>
      <c r="C46" s="239"/>
      <c r="D46" s="239"/>
      <c r="E46" s="239"/>
      <c r="F46" s="239"/>
      <c r="I46" s="1358"/>
      <c r="K46" s="656">
        <v>0</v>
      </c>
    </row>
    <row r="47" spans="2:13" ht="15.5" x14ac:dyDescent="0.35">
      <c r="B47" s="239"/>
      <c r="C47" s="239"/>
      <c r="D47" s="239"/>
      <c r="E47" s="239"/>
      <c r="F47" s="239"/>
      <c r="I47" s="655"/>
      <c r="K47" s="656">
        <v>0</v>
      </c>
    </row>
    <row r="48" spans="2:13" ht="15.5" x14ac:dyDescent="0.35">
      <c r="B48" s="242" t="s">
        <v>503</v>
      </c>
      <c r="C48" s="243"/>
      <c r="D48" s="1296">
        <v>0</v>
      </c>
      <c r="E48" s="239"/>
      <c r="F48" s="239"/>
      <c r="G48" s="241"/>
      <c r="I48" s="655"/>
      <c r="K48" s="656">
        <v>0</v>
      </c>
    </row>
    <row r="49" spans="2:11" ht="15.5" x14ac:dyDescent="0.35">
      <c r="B49" s="232" t="s">
        <v>596</v>
      </c>
      <c r="C49" s="239"/>
      <c r="D49" s="1297">
        <f>SUM(G50:G54)</f>
        <v>0</v>
      </c>
      <c r="E49" s="239"/>
      <c r="F49" s="655" t="s">
        <v>962</v>
      </c>
      <c r="G49" s="241"/>
      <c r="I49" s="655"/>
      <c r="K49" s="656">
        <v>0</v>
      </c>
    </row>
    <row r="50" spans="2:11" ht="15.5" x14ac:dyDescent="0.35">
      <c r="B50" s="239"/>
      <c r="C50" s="239"/>
      <c r="D50" s="239"/>
      <c r="E50" s="239"/>
      <c r="F50" s="1357"/>
      <c r="G50" s="1296">
        <v>0</v>
      </c>
      <c r="I50" s="655"/>
      <c r="K50" s="656">
        <v>0</v>
      </c>
    </row>
    <row r="51" spans="2:11" ht="15.5" x14ac:dyDescent="0.35">
      <c r="B51" s="239"/>
      <c r="C51" s="239"/>
      <c r="D51" s="239"/>
      <c r="E51" s="239"/>
      <c r="F51" s="1357"/>
      <c r="G51" s="1296">
        <v>0</v>
      </c>
      <c r="I51" s="655"/>
      <c r="K51" s="656">
        <v>0</v>
      </c>
    </row>
    <row r="52" spans="2:11" ht="15.5" x14ac:dyDescent="0.35">
      <c r="B52" s="239"/>
      <c r="C52" s="239"/>
      <c r="D52" s="239"/>
      <c r="E52" s="239"/>
      <c r="F52" s="1357"/>
      <c r="G52" s="1296">
        <v>0</v>
      </c>
      <c r="I52" s="655"/>
      <c r="K52" s="656">
        <v>0</v>
      </c>
    </row>
    <row r="53" spans="2:11" ht="15.5" x14ac:dyDescent="0.35">
      <c r="B53" s="239"/>
      <c r="C53" s="239"/>
      <c r="D53" s="231"/>
      <c r="E53" s="239"/>
      <c r="F53" s="1357"/>
      <c r="G53" s="1296">
        <v>0</v>
      </c>
      <c r="I53" s="655"/>
      <c r="K53" s="656">
        <v>0</v>
      </c>
    </row>
    <row r="54" spans="2:11" ht="15.5" x14ac:dyDescent="0.35">
      <c r="B54" s="239"/>
      <c r="C54" s="239"/>
      <c r="D54" s="231"/>
      <c r="E54" s="239"/>
      <c r="F54" s="1357"/>
      <c r="G54" s="1298">
        <v>0</v>
      </c>
      <c r="I54" s="655"/>
      <c r="K54" s="656">
        <v>0</v>
      </c>
    </row>
    <row r="55" spans="2:11" ht="16" thickBot="1" x14ac:dyDescent="0.4">
      <c r="B55" s="232" t="s">
        <v>444</v>
      </c>
      <c r="C55" s="617" t="s">
        <v>336</v>
      </c>
      <c r="D55" s="1299">
        <f>D48+D49</f>
        <v>0</v>
      </c>
      <c r="E55" s="239"/>
      <c r="F55" s="239"/>
      <c r="I55" s="655"/>
      <c r="K55" s="656">
        <v>0</v>
      </c>
    </row>
    <row r="56" spans="2:11" ht="16" thickTop="1" x14ac:dyDescent="0.35">
      <c r="B56" s="233"/>
      <c r="C56" s="617"/>
      <c r="D56" s="231"/>
      <c r="E56" s="239"/>
      <c r="F56" s="239"/>
      <c r="I56" s="655"/>
      <c r="K56" s="656">
        <v>0</v>
      </c>
    </row>
    <row r="57" spans="2:11" ht="15.5" x14ac:dyDescent="0.35">
      <c r="B57" s="232" t="s">
        <v>504</v>
      </c>
      <c r="C57" s="617" t="s">
        <v>337</v>
      </c>
      <c r="D57" s="1300">
        <f>K68</f>
        <v>0</v>
      </c>
      <c r="E57" s="239"/>
      <c r="F57" s="239"/>
      <c r="I57" s="655"/>
      <c r="K57" s="656">
        <v>0</v>
      </c>
    </row>
    <row r="58" spans="2:11" ht="15.5" x14ac:dyDescent="0.35">
      <c r="B58" s="233"/>
      <c r="C58" s="617"/>
      <c r="D58" s="231"/>
      <c r="E58" s="239"/>
      <c r="F58" s="239"/>
      <c r="I58" s="655"/>
      <c r="K58" s="656">
        <v>0</v>
      </c>
    </row>
    <row r="59" spans="2:11" ht="16" thickBot="1" x14ac:dyDescent="0.4">
      <c r="B59" s="232" t="s">
        <v>445</v>
      </c>
      <c r="C59" s="617" t="s">
        <v>429</v>
      </c>
      <c r="D59" s="1299">
        <f>SUM(D55-D57)</f>
        <v>0</v>
      </c>
      <c r="E59" s="239"/>
      <c r="F59" s="239"/>
      <c r="I59" s="655"/>
      <c r="K59" s="656">
        <v>0</v>
      </c>
    </row>
    <row r="60" spans="2:11" ht="16" thickTop="1" x14ac:dyDescent="0.35">
      <c r="B60" s="232"/>
      <c r="C60" s="617"/>
      <c r="D60" s="622"/>
      <c r="E60" s="239"/>
      <c r="F60" s="239"/>
      <c r="I60" s="655"/>
      <c r="K60" s="656">
        <v>0</v>
      </c>
    </row>
    <row r="61" spans="2:11" ht="16" thickBot="1" x14ac:dyDescent="0.4">
      <c r="B61" s="232" t="s">
        <v>446</v>
      </c>
      <c r="C61" s="617" t="s">
        <v>430</v>
      </c>
      <c r="D61" s="1302">
        <v>0</v>
      </c>
      <c r="E61" s="239"/>
      <c r="F61" s="239"/>
      <c r="I61" s="655"/>
      <c r="K61" s="656">
        <v>0</v>
      </c>
    </row>
    <row r="62" spans="2:11" ht="16" thickTop="1" x14ac:dyDescent="0.35">
      <c r="B62" s="233" t="s">
        <v>448</v>
      </c>
      <c r="C62" s="617" t="s">
        <v>431</v>
      </c>
      <c r="D62" s="1301">
        <f>SUM(D59-D61)</f>
        <v>0</v>
      </c>
      <c r="E62" s="239"/>
      <c r="F62" s="239"/>
      <c r="I62" s="655"/>
      <c r="K62" s="656">
        <v>0</v>
      </c>
    </row>
    <row r="63" spans="2:11" ht="15.5" x14ac:dyDescent="0.35">
      <c r="B63" s="232"/>
      <c r="C63" s="617"/>
      <c r="D63" s="622"/>
      <c r="E63" s="239"/>
      <c r="F63" s="239"/>
      <c r="I63" s="655"/>
      <c r="K63" s="656">
        <v>0</v>
      </c>
    </row>
    <row r="64" spans="2:11" ht="15.5" x14ac:dyDescent="0.35">
      <c r="B64" s="232"/>
      <c r="C64" s="617"/>
      <c r="D64" s="622"/>
      <c r="E64" s="239"/>
      <c r="F64" s="239"/>
      <c r="I64" s="655"/>
      <c r="K64" s="656">
        <v>0</v>
      </c>
    </row>
    <row r="65" spans="2:11" ht="15.5" x14ac:dyDescent="0.35">
      <c r="E65" s="239"/>
      <c r="F65" s="239"/>
      <c r="I65" s="655"/>
      <c r="K65" s="656">
        <v>0</v>
      </c>
    </row>
    <row r="66" spans="2:11" x14ac:dyDescent="0.25">
      <c r="I66" s="240"/>
      <c r="K66" s="241"/>
    </row>
    <row r="67" spans="2:11" x14ac:dyDescent="0.25">
      <c r="D67" s="231"/>
      <c r="I67" s="240"/>
      <c r="K67" s="241"/>
    </row>
    <row r="68" spans="2:11" ht="16" thickBot="1" x14ac:dyDescent="0.4">
      <c r="B68" s="248"/>
      <c r="C68" s="248"/>
      <c r="D68" s="248"/>
      <c r="E68" s="248"/>
      <c r="F68" s="248"/>
      <c r="G68" s="620"/>
      <c r="H68" s="248"/>
      <c r="I68" s="247" t="s">
        <v>506</v>
      </c>
      <c r="J68" s="621" t="s">
        <v>337</v>
      </c>
      <c r="K68" s="657">
        <f>SUM(K46:K65)</f>
        <v>0</v>
      </c>
    </row>
    <row r="69" spans="2:11" ht="13" thickTop="1" x14ac:dyDescent="0.25">
      <c r="I69" s="240"/>
      <c r="K69" s="241"/>
    </row>
    <row r="70" spans="2:11" x14ac:dyDescent="0.25">
      <c r="B70" t="s">
        <v>657</v>
      </c>
      <c r="I70" s="240"/>
      <c r="K70" s="241"/>
    </row>
    <row r="71" spans="2:11" x14ac:dyDescent="0.25">
      <c r="I71" s="240"/>
      <c r="K71" s="241"/>
    </row>
    <row r="72" spans="2:11" x14ac:dyDescent="0.25">
      <c r="B72" s="1605"/>
      <c r="C72" s="1605"/>
      <c r="D72" s="1605"/>
      <c r="E72" s="1605"/>
      <c r="F72" s="1605"/>
      <c r="G72" s="1605"/>
      <c r="I72" s="240"/>
      <c r="K72" s="241"/>
    </row>
    <row r="73" spans="2:11" ht="13" thickBot="1" x14ac:dyDescent="0.3">
      <c r="B73" s="1606"/>
      <c r="C73" s="1606"/>
      <c r="D73" s="1606"/>
      <c r="E73" s="1606"/>
      <c r="F73" s="1606"/>
      <c r="G73" s="1606"/>
      <c r="I73" s="240"/>
      <c r="K73" s="241"/>
    </row>
    <row r="74" spans="2:11" x14ac:dyDescent="0.25">
      <c r="B74" t="s">
        <v>507</v>
      </c>
      <c r="G74" s="231" t="s">
        <v>508</v>
      </c>
    </row>
    <row r="76" spans="2:11" x14ac:dyDescent="0.25">
      <c r="B76" s="1605"/>
      <c r="C76" s="1605"/>
      <c r="D76" s="1605"/>
      <c r="E76" s="1605"/>
      <c r="F76" s="1605"/>
      <c r="G76" s="1605"/>
    </row>
    <row r="77" spans="2:11" ht="13" thickBot="1" x14ac:dyDescent="0.3">
      <c r="B77" s="1606"/>
      <c r="C77" s="1606"/>
      <c r="D77" s="1606"/>
      <c r="E77" s="1606"/>
      <c r="F77" s="1606"/>
      <c r="G77" s="1606"/>
    </row>
    <row r="78" spans="2:11" x14ac:dyDescent="0.25">
      <c r="B78" t="s">
        <v>509</v>
      </c>
      <c r="G78" s="231" t="s">
        <v>508</v>
      </c>
    </row>
    <row r="82" spans="2:7" x14ac:dyDescent="0.25">
      <c r="B82" s="1398" t="s">
        <v>510</v>
      </c>
      <c r="C82" s="1398"/>
      <c r="D82" s="1398"/>
      <c r="E82" s="1398"/>
      <c r="F82" s="1398"/>
      <c r="G82" s="1398"/>
    </row>
    <row r="99" spans="2:6" ht="13" x14ac:dyDescent="0.3">
      <c r="B99" s="489" t="s">
        <v>766</v>
      </c>
    </row>
    <row r="100" spans="2:6" ht="13" x14ac:dyDescent="0.3">
      <c r="B100" s="489" t="s">
        <v>767</v>
      </c>
    </row>
    <row r="101" spans="2:6" ht="13" x14ac:dyDescent="0.3">
      <c r="B101" s="489" t="s">
        <v>768</v>
      </c>
    </row>
    <row r="102" spans="2:6" ht="13" x14ac:dyDescent="0.3">
      <c r="B102" s="489" t="s">
        <v>769</v>
      </c>
    </row>
    <row r="103" spans="2:6" ht="13" x14ac:dyDescent="0.3">
      <c r="B103" s="489" t="s">
        <v>770</v>
      </c>
    </row>
    <row r="104" spans="2:6" ht="13" x14ac:dyDescent="0.3">
      <c r="B104" s="489" t="s">
        <v>771</v>
      </c>
    </row>
    <row r="105" spans="2:6" ht="13" x14ac:dyDescent="0.3">
      <c r="B105" s="489" t="s">
        <v>772</v>
      </c>
    </row>
    <row r="106" spans="2:6" ht="13" x14ac:dyDescent="0.3">
      <c r="B106" s="489" t="s">
        <v>773</v>
      </c>
    </row>
    <row r="107" spans="2:6" ht="13" x14ac:dyDescent="0.3">
      <c r="B107" s="489" t="s">
        <v>774</v>
      </c>
    </row>
    <row r="108" spans="2:6" ht="13" x14ac:dyDescent="0.3">
      <c r="B108" s="489" t="s">
        <v>775</v>
      </c>
    </row>
    <row r="109" spans="2:6" ht="13" x14ac:dyDescent="0.3">
      <c r="B109" s="489" t="s">
        <v>776</v>
      </c>
      <c r="F109" t="s">
        <v>669</v>
      </c>
    </row>
    <row r="110" spans="2:6" ht="13" x14ac:dyDescent="0.3">
      <c r="B110" s="489" t="s">
        <v>777</v>
      </c>
      <c r="F110" s="1018">
        <v>38353</v>
      </c>
    </row>
    <row r="111" spans="2:6" x14ac:dyDescent="0.25">
      <c r="F111" s="1018">
        <v>38354</v>
      </c>
    </row>
    <row r="112" spans="2:6" x14ac:dyDescent="0.25">
      <c r="F112" s="1018">
        <v>38355</v>
      </c>
    </row>
    <row r="113" spans="6:6" x14ac:dyDescent="0.25">
      <c r="F113" s="1018">
        <v>38356</v>
      </c>
    </row>
    <row r="114" spans="6:6" x14ac:dyDescent="0.25">
      <c r="F114" s="1018">
        <v>38357</v>
      </c>
    </row>
    <row r="115" spans="6:6" x14ac:dyDescent="0.25">
      <c r="F115" s="1018">
        <v>38358</v>
      </c>
    </row>
    <row r="116" spans="6:6" x14ac:dyDescent="0.25">
      <c r="F116" s="1018">
        <v>38359</v>
      </c>
    </row>
    <row r="117" spans="6:6" x14ac:dyDescent="0.25">
      <c r="F117" s="1018">
        <v>38360</v>
      </c>
    </row>
    <row r="118" spans="6:6" x14ac:dyDescent="0.25">
      <c r="F118" s="1018">
        <v>38361</v>
      </c>
    </row>
    <row r="119" spans="6:6" x14ac:dyDescent="0.25">
      <c r="F119" s="1018">
        <v>38362</v>
      </c>
    </row>
    <row r="120" spans="6:6" x14ac:dyDescent="0.25">
      <c r="F120" s="1018">
        <v>38363</v>
      </c>
    </row>
    <row r="121" spans="6:6" x14ac:dyDescent="0.25">
      <c r="F121" s="1018">
        <v>38364</v>
      </c>
    </row>
    <row r="122" spans="6:6" x14ac:dyDescent="0.25">
      <c r="F122" s="1018">
        <v>38365</v>
      </c>
    </row>
    <row r="123" spans="6:6" x14ac:dyDescent="0.25">
      <c r="F123" s="1018">
        <v>38366</v>
      </c>
    </row>
    <row r="124" spans="6:6" x14ac:dyDescent="0.25">
      <c r="F124" s="1018">
        <v>38367</v>
      </c>
    </row>
    <row r="125" spans="6:6" x14ac:dyDescent="0.25">
      <c r="F125" s="1018">
        <v>38368</v>
      </c>
    </row>
    <row r="126" spans="6:6" x14ac:dyDescent="0.25">
      <c r="F126" s="1018">
        <v>38369</v>
      </c>
    </row>
    <row r="127" spans="6:6" x14ac:dyDescent="0.25">
      <c r="F127" s="1018">
        <v>38370</v>
      </c>
    </row>
    <row r="128" spans="6:6" x14ac:dyDescent="0.25">
      <c r="F128" s="1018">
        <v>38371</v>
      </c>
    </row>
    <row r="129" spans="6:6" x14ac:dyDescent="0.25">
      <c r="F129" s="1018">
        <v>38372</v>
      </c>
    </row>
    <row r="130" spans="6:6" x14ac:dyDescent="0.25">
      <c r="F130" s="1018">
        <v>38373</v>
      </c>
    </row>
    <row r="131" spans="6:6" x14ac:dyDescent="0.25">
      <c r="F131" s="1018">
        <v>38374</v>
      </c>
    </row>
    <row r="132" spans="6:6" x14ac:dyDescent="0.25">
      <c r="F132" s="1018">
        <v>38375</v>
      </c>
    </row>
    <row r="133" spans="6:6" x14ac:dyDescent="0.25">
      <c r="F133" s="1018">
        <v>38376</v>
      </c>
    </row>
    <row r="134" spans="6:6" x14ac:dyDescent="0.25">
      <c r="F134" s="1018">
        <v>38377</v>
      </c>
    </row>
    <row r="135" spans="6:6" x14ac:dyDescent="0.25">
      <c r="F135" s="1018">
        <v>38378</v>
      </c>
    </row>
    <row r="136" spans="6:6" x14ac:dyDescent="0.25">
      <c r="F136" s="1018">
        <v>38379</v>
      </c>
    </row>
    <row r="137" spans="6:6" x14ac:dyDescent="0.25">
      <c r="F137" s="1018">
        <v>38380</v>
      </c>
    </row>
    <row r="138" spans="6:6" x14ac:dyDescent="0.25">
      <c r="F138" s="1018">
        <v>38381</v>
      </c>
    </row>
    <row r="139" spans="6:6" x14ac:dyDescent="0.25">
      <c r="F139" s="1018">
        <v>38382</v>
      </c>
    </row>
    <row r="140" spans="6:6" x14ac:dyDescent="0.25">
      <c r="F140" s="1018">
        <v>38383</v>
      </c>
    </row>
    <row r="141" spans="6:6" x14ac:dyDescent="0.25">
      <c r="F141" s="1018">
        <v>38384</v>
      </c>
    </row>
    <row r="142" spans="6:6" x14ac:dyDescent="0.25">
      <c r="F142" s="1018">
        <v>38385</v>
      </c>
    </row>
    <row r="143" spans="6:6" x14ac:dyDescent="0.25">
      <c r="F143" s="1018">
        <v>38386</v>
      </c>
    </row>
    <row r="144" spans="6:6" x14ac:dyDescent="0.25">
      <c r="F144" s="1018">
        <v>38387</v>
      </c>
    </row>
    <row r="145" spans="6:6" x14ac:dyDescent="0.25">
      <c r="F145" s="1018">
        <v>38388</v>
      </c>
    </row>
    <row r="146" spans="6:6" x14ac:dyDescent="0.25">
      <c r="F146" s="1018">
        <v>38389</v>
      </c>
    </row>
    <row r="147" spans="6:6" x14ac:dyDescent="0.25">
      <c r="F147" s="1018">
        <v>38390</v>
      </c>
    </row>
    <row r="148" spans="6:6" x14ac:dyDescent="0.25">
      <c r="F148" s="1018">
        <v>38391</v>
      </c>
    </row>
    <row r="149" spans="6:6" x14ac:dyDescent="0.25">
      <c r="F149" s="1018">
        <v>38392</v>
      </c>
    </row>
    <row r="150" spans="6:6" x14ac:dyDescent="0.25">
      <c r="F150" s="1018">
        <v>38393</v>
      </c>
    </row>
    <row r="151" spans="6:6" x14ac:dyDescent="0.25">
      <c r="F151" s="1018">
        <v>38394</v>
      </c>
    </row>
    <row r="152" spans="6:6" x14ac:dyDescent="0.25">
      <c r="F152" s="1018">
        <v>38395</v>
      </c>
    </row>
    <row r="153" spans="6:6" x14ac:dyDescent="0.25">
      <c r="F153" s="1018">
        <v>38396</v>
      </c>
    </row>
    <row r="154" spans="6:6" x14ac:dyDescent="0.25">
      <c r="F154" s="1018">
        <v>38397</v>
      </c>
    </row>
    <row r="155" spans="6:6" x14ac:dyDescent="0.25">
      <c r="F155" s="1018">
        <v>38398</v>
      </c>
    </row>
    <row r="156" spans="6:6" x14ac:dyDescent="0.25">
      <c r="F156" s="1018">
        <v>38399</v>
      </c>
    </row>
    <row r="157" spans="6:6" x14ac:dyDescent="0.25">
      <c r="F157" s="1018">
        <v>38400</v>
      </c>
    </row>
    <row r="158" spans="6:6" x14ac:dyDescent="0.25">
      <c r="F158" s="1018">
        <v>38401</v>
      </c>
    </row>
    <row r="159" spans="6:6" x14ac:dyDescent="0.25">
      <c r="F159" s="1018">
        <v>38402</v>
      </c>
    </row>
    <row r="160" spans="6:6" x14ac:dyDescent="0.25">
      <c r="F160" s="1018">
        <v>38403</v>
      </c>
    </row>
    <row r="161" spans="6:6" x14ac:dyDescent="0.25">
      <c r="F161" s="1018">
        <v>38404</v>
      </c>
    </row>
    <row r="162" spans="6:6" x14ac:dyDescent="0.25">
      <c r="F162" s="1018">
        <v>38405</v>
      </c>
    </row>
    <row r="163" spans="6:6" x14ac:dyDescent="0.25">
      <c r="F163" s="1018">
        <v>38406</v>
      </c>
    </row>
    <row r="164" spans="6:6" x14ac:dyDescent="0.25">
      <c r="F164" s="1018">
        <v>38407</v>
      </c>
    </row>
    <row r="165" spans="6:6" x14ac:dyDescent="0.25">
      <c r="F165" s="1018">
        <v>38408</v>
      </c>
    </row>
    <row r="166" spans="6:6" x14ac:dyDescent="0.25">
      <c r="F166" s="1018">
        <v>38409</v>
      </c>
    </row>
    <row r="167" spans="6:6" x14ac:dyDescent="0.25">
      <c r="F167" s="1018">
        <v>38410</v>
      </c>
    </row>
    <row r="168" spans="6:6" x14ac:dyDescent="0.25">
      <c r="F168" s="1018">
        <v>38411</v>
      </c>
    </row>
    <row r="169" spans="6:6" x14ac:dyDescent="0.25">
      <c r="F169" s="1018">
        <v>38412</v>
      </c>
    </row>
    <row r="170" spans="6:6" x14ac:dyDescent="0.25">
      <c r="F170" s="1018">
        <v>38413</v>
      </c>
    </row>
    <row r="171" spans="6:6" x14ac:dyDescent="0.25">
      <c r="F171" s="1018">
        <v>38414</v>
      </c>
    </row>
    <row r="172" spans="6:6" x14ac:dyDescent="0.25">
      <c r="F172" s="1018">
        <v>38415</v>
      </c>
    </row>
    <row r="173" spans="6:6" x14ac:dyDescent="0.25">
      <c r="F173" s="1018">
        <v>38416</v>
      </c>
    </row>
    <row r="174" spans="6:6" x14ac:dyDescent="0.25">
      <c r="F174" s="1018">
        <v>38417</v>
      </c>
    </row>
    <row r="175" spans="6:6" x14ac:dyDescent="0.25">
      <c r="F175" s="1018">
        <v>38418</v>
      </c>
    </row>
    <row r="176" spans="6:6" x14ac:dyDescent="0.25">
      <c r="F176" s="1018">
        <v>38419</v>
      </c>
    </row>
    <row r="177" spans="6:6" x14ac:dyDescent="0.25">
      <c r="F177" s="1018">
        <v>38420</v>
      </c>
    </row>
    <row r="178" spans="6:6" x14ac:dyDescent="0.25">
      <c r="F178" s="1018">
        <v>38421</v>
      </c>
    </row>
    <row r="179" spans="6:6" x14ac:dyDescent="0.25">
      <c r="F179" s="1018">
        <v>38422</v>
      </c>
    </row>
    <row r="180" spans="6:6" x14ac:dyDescent="0.25">
      <c r="F180" s="1018">
        <v>38423</v>
      </c>
    </row>
    <row r="181" spans="6:6" x14ac:dyDescent="0.25">
      <c r="F181" s="1018">
        <v>38424</v>
      </c>
    </row>
    <row r="182" spans="6:6" x14ac:dyDescent="0.25">
      <c r="F182" s="1018">
        <v>38425</v>
      </c>
    </row>
    <row r="183" spans="6:6" x14ac:dyDescent="0.25">
      <c r="F183" s="1018">
        <v>38426</v>
      </c>
    </row>
    <row r="184" spans="6:6" x14ac:dyDescent="0.25">
      <c r="F184" s="1018">
        <v>38427</v>
      </c>
    </row>
    <row r="185" spans="6:6" x14ac:dyDescent="0.25">
      <c r="F185" s="1018">
        <v>38428</v>
      </c>
    </row>
    <row r="186" spans="6:6" x14ac:dyDescent="0.25">
      <c r="F186" s="1018">
        <v>38429</v>
      </c>
    </row>
    <row r="187" spans="6:6" x14ac:dyDescent="0.25">
      <c r="F187" s="1018">
        <v>38430</v>
      </c>
    </row>
    <row r="188" spans="6:6" x14ac:dyDescent="0.25">
      <c r="F188" s="1018">
        <v>38431</v>
      </c>
    </row>
    <row r="189" spans="6:6" x14ac:dyDescent="0.25">
      <c r="F189" s="1018">
        <v>38432</v>
      </c>
    </row>
    <row r="190" spans="6:6" x14ac:dyDescent="0.25">
      <c r="F190" s="1018">
        <v>38433</v>
      </c>
    </row>
    <row r="191" spans="6:6" x14ac:dyDescent="0.25">
      <c r="F191" s="1018">
        <v>38434</v>
      </c>
    </row>
    <row r="192" spans="6:6" x14ac:dyDescent="0.25">
      <c r="F192" s="1018">
        <v>38435</v>
      </c>
    </row>
    <row r="193" spans="6:6" x14ac:dyDescent="0.25">
      <c r="F193" s="1018">
        <v>38436</v>
      </c>
    </row>
    <row r="194" spans="6:6" x14ac:dyDescent="0.25">
      <c r="F194" s="1018">
        <v>38437</v>
      </c>
    </row>
    <row r="195" spans="6:6" x14ac:dyDescent="0.25">
      <c r="F195" s="1018">
        <v>38438</v>
      </c>
    </row>
    <row r="196" spans="6:6" x14ac:dyDescent="0.25">
      <c r="F196" s="1018">
        <v>38439</v>
      </c>
    </row>
    <row r="197" spans="6:6" x14ac:dyDescent="0.25">
      <c r="F197" s="1018">
        <v>38440</v>
      </c>
    </row>
    <row r="198" spans="6:6" x14ac:dyDescent="0.25">
      <c r="F198" s="1018">
        <v>38441</v>
      </c>
    </row>
    <row r="199" spans="6:6" x14ac:dyDescent="0.25">
      <c r="F199" s="1018">
        <v>38442</v>
      </c>
    </row>
    <row r="200" spans="6:6" x14ac:dyDescent="0.25">
      <c r="F200" s="1018">
        <v>38443</v>
      </c>
    </row>
    <row r="201" spans="6:6" x14ac:dyDescent="0.25">
      <c r="F201" s="1018">
        <v>38444</v>
      </c>
    </row>
    <row r="202" spans="6:6" x14ac:dyDescent="0.25">
      <c r="F202" s="1018">
        <v>38445</v>
      </c>
    </row>
    <row r="203" spans="6:6" x14ac:dyDescent="0.25">
      <c r="F203" s="1018">
        <v>38446</v>
      </c>
    </row>
    <row r="204" spans="6:6" x14ac:dyDescent="0.25">
      <c r="F204" s="1018">
        <v>38447</v>
      </c>
    </row>
    <row r="205" spans="6:6" x14ac:dyDescent="0.25">
      <c r="F205" s="1018">
        <v>38448</v>
      </c>
    </row>
    <row r="206" spans="6:6" x14ac:dyDescent="0.25">
      <c r="F206" s="1018">
        <v>38449</v>
      </c>
    </row>
    <row r="207" spans="6:6" x14ac:dyDescent="0.25">
      <c r="F207" s="1018">
        <v>38450</v>
      </c>
    </row>
    <row r="208" spans="6:6" x14ac:dyDescent="0.25">
      <c r="F208" s="1018">
        <v>38451</v>
      </c>
    </row>
    <row r="209" spans="6:6" x14ac:dyDescent="0.25">
      <c r="F209" s="1018">
        <v>38452</v>
      </c>
    </row>
    <row r="210" spans="6:6" x14ac:dyDescent="0.25">
      <c r="F210" s="1018">
        <v>38453</v>
      </c>
    </row>
    <row r="211" spans="6:6" x14ac:dyDescent="0.25">
      <c r="F211" s="1018">
        <v>38454</v>
      </c>
    </row>
    <row r="212" spans="6:6" x14ac:dyDescent="0.25">
      <c r="F212" s="1018">
        <v>38455</v>
      </c>
    </row>
    <row r="213" spans="6:6" x14ac:dyDescent="0.25">
      <c r="F213" s="1018">
        <v>38456</v>
      </c>
    </row>
    <row r="214" spans="6:6" x14ac:dyDescent="0.25">
      <c r="F214" s="1018">
        <v>38457</v>
      </c>
    </row>
    <row r="215" spans="6:6" x14ac:dyDescent="0.25">
      <c r="F215" s="1018">
        <v>38458</v>
      </c>
    </row>
    <row r="216" spans="6:6" x14ac:dyDescent="0.25">
      <c r="F216" s="1018">
        <v>38459</v>
      </c>
    </row>
    <row r="217" spans="6:6" x14ac:dyDescent="0.25">
      <c r="F217" s="1018">
        <v>38460</v>
      </c>
    </row>
    <row r="218" spans="6:6" x14ac:dyDescent="0.25">
      <c r="F218" s="1018">
        <v>38461</v>
      </c>
    </row>
    <row r="219" spans="6:6" x14ac:dyDescent="0.25">
      <c r="F219" s="1018">
        <v>38462</v>
      </c>
    </row>
    <row r="220" spans="6:6" x14ac:dyDescent="0.25">
      <c r="F220" s="1018">
        <v>38463</v>
      </c>
    </row>
    <row r="221" spans="6:6" x14ac:dyDescent="0.25">
      <c r="F221" s="1018">
        <v>38464</v>
      </c>
    </row>
    <row r="222" spans="6:6" x14ac:dyDescent="0.25">
      <c r="F222" s="1018">
        <v>38465</v>
      </c>
    </row>
    <row r="223" spans="6:6" x14ac:dyDescent="0.25">
      <c r="F223" s="1018">
        <v>38466</v>
      </c>
    </row>
    <row r="224" spans="6:6" x14ac:dyDescent="0.25">
      <c r="F224" s="1018">
        <v>38467</v>
      </c>
    </row>
    <row r="225" spans="6:6" x14ac:dyDescent="0.25">
      <c r="F225" s="1018">
        <v>38468</v>
      </c>
    </row>
    <row r="226" spans="6:6" x14ac:dyDescent="0.25">
      <c r="F226" s="1018">
        <v>38469</v>
      </c>
    </row>
    <row r="227" spans="6:6" x14ac:dyDescent="0.25">
      <c r="F227" s="1018">
        <v>38470</v>
      </c>
    </row>
    <row r="228" spans="6:6" x14ac:dyDescent="0.25">
      <c r="F228" s="1018">
        <v>38471</v>
      </c>
    </row>
    <row r="229" spans="6:6" x14ac:dyDescent="0.25">
      <c r="F229" s="1018">
        <v>38472</v>
      </c>
    </row>
    <row r="230" spans="6:6" x14ac:dyDescent="0.25">
      <c r="F230" s="1018">
        <v>38473</v>
      </c>
    </row>
    <row r="231" spans="6:6" x14ac:dyDescent="0.25">
      <c r="F231" s="1018">
        <v>38474</v>
      </c>
    </row>
    <row r="232" spans="6:6" x14ac:dyDescent="0.25">
      <c r="F232" s="1018">
        <v>38475</v>
      </c>
    </row>
    <row r="233" spans="6:6" x14ac:dyDescent="0.25">
      <c r="F233" s="1018">
        <v>38476</v>
      </c>
    </row>
    <row r="234" spans="6:6" x14ac:dyDescent="0.25">
      <c r="F234" s="1018">
        <v>38477</v>
      </c>
    </row>
    <row r="235" spans="6:6" x14ac:dyDescent="0.25">
      <c r="F235" s="1018">
        <v>38478</v>
      </c>
    </row>
    <row r="236" spans="6:6" x14ac:dyDescent="0.25">
      <c r="F236" s="1018">
        <v>38479</v>
      </c>
    </row>
    <row r="237" spans="6:6" x14ac:dyDescent="0.25">
      <c r="F237" s="1018">
        <v>38480</v>
      </c>
    </row>
    <row r="238" spans="6:6" x14ac:dyDescent="0.25">
      <c r="F238" s="1018">
        <v>38481</v>
      </c>
    </row>
    <row r="239" spans="6:6" x14ac:dyDescent="0.25">
      <c r="F239" s="1018">
        <v>38482</v>
      </c>
    </row>
    <row r="240" spans="6:6" x14ac:dyDescent="0.25">
      <c r="F240" s="1018">
        <v>38483</v>
      </c>
    </row>
    <row r="241" spans="6:6" x14ac:dyDescent="0.25">
      <c r="F241" s="1018">
        <v>38484</v>
      </c>
    </row>
    <row r="242" spans="6:6" x14ac:dyDescent="0.25">
      <c r="F242" s="1018">
        <v>38485</v>
      </c>
    </row>
    <row r="243" spans="6:6" x14ac:dyDescent="0.25">
      <c r="F243" s="1018">
        <v>38486</v>
      </c>
    </row>
    <row r="244" spans="6:6" x14ac:dyDescent="0.25">
      <c r="F244" s="1018">
        <v>38487</v>
      </c>
    </row>
    <row r="245" spans="6:6" x14ac:dyDescent="0.25">
      <c r="F245" s="1018">
        <v>38488</v>
      </c>
    </row>
    <row r="246" spans="6:6" x14ac:dyDescent="0.25">
      <c r="F246" s="1018">
        <v>38489</v>
      </c>
    </row>
    <row r="247" spans="6:6" x14ac:dyDescent="0.25">
      <c r="F247" s="1018">
        <v>38490</v>
      </c>
    </row>
    <row r="248" spans="6:6" x14ac:dyDescent="0.25">
      <c r="F248" s="1018">
        <v>38491</v>
      </c>
    </row>
    <row r="249" spans="6:6" x14ac:dyDescent="0.25">
      <c r="F249" s="1018">
        <v>38492</v>
      </c>
    </row>
    <row r="250" spans="6:6" x14ac:dyDescent="0.25">
      <c r="F250" s="1018">
        <v>38493</v>
      </c>
    </row>
    <row r="251" spans="6:6" x14ac:dyDescent="0.25">
      <c r="F251" s="1018">
        <v>38494</v>
      </c>
    </row>
    <row r="252" spans="6:6" x14ac:dyDescent="0.25">
      <c r="F252" s="1018">
        <v>38495</v>
      </c>
    </row>
    <row r="253" spans="6:6" x14ac:dyDescent="0.25">
      <c r="F253" s="1018">
        <v>38496</v>
      </c>
    </row>
    <row r="254" spans="6:6" x14ac:dyDescent="0.25">
      <c r="F254" s="1018">
        <v>38497</v>
      </c>
    </row>
    <row r="255" spans="6:6" x14ac:dyDescent="0.25">
      <c r="F255" s="1018">
        <v>38498</v>
      </c>
    </row>
    <row r="256" spans="6:6" x14ac:dyDescent="0.25">
      <c r="F256" s="1018">
        <v>38499</v>
      </c>
    </row>
    <row r="257" spans="6:6" x14ac:dyDescent="0.25">
      <c r="F257" s="1018">
        <v>38500</v>
      </c>
    </row>
    <row r="258" spans="6:6" x14ac:dyDescent="0.25">
      <c r="F258" s="1018">
        <v>38501</v>
      </c>
    </row>
    <row r="259" spans="6:6" x14ac:dyDescent="0.25">
      <c r="F259" s="1018">
        <v>38502</v>
      </c>
    </row>
    <row r="260" spans="6:6" x14ac:dyDescent="0.25">
      <c r="F260" s="1018">
        <v>38503</v>
      </c>
    </row>
    <row r="261" spans="6:6" x14ac:dyDescent="0.25">
      <c r="F261" s="1018">
        <v>38504</v>
      </c>
    </row>
    <row r="262" spans="6:6" x14ac:dyDescent="0.25">
      <c r="F262" s="1018">
        <v>38505</v>
      </c>
    </row>
    <row r="263" spans="6:6" x14ac:dyDescent="0.25">
      <c r="F263" s="1018">
        <v>38506</v>
      </c>
    </row>
    <row r="264" spans="6:6" x14ac:dyDescent="0.25">
      <c r="F264" s="1018">
        <v>38507</v>
      </c>
    </row>
    <row r="265" spans="6:6" x14ac:dyDescent="0.25">
      <c r="F265" s="1018">
        <v>38508</v>
      </c>
    </row>
    <row r="266" spans="6:6" x14ac:dyDescent="0.25">
      <c r="F266" s="1018">
        <v>38509</v>
      </c>
    </row>
    <row r="267" spans="6:6" x14ac:dyDescent="0.25">
      <c r="F267" s="1018">
        <v>38510</v>
      </c>
    </row>
    <row r="268" spans="6:6" x14ac:dyDescent="0.25">
      <c r="F268" s="1018">
        <v>38511</v>
      </c>
    </row>
    <row r="269" spans="6:6" x14ac:dyDescent="0.25">
      <c r="F269" s="1018">
        <v>38512</v>
      </c>
    </row>
    <row r="270" spans="6:6" x14ac:dyDescent="0.25">
      <c r="F270" s="1018">
        <v>38513</v>
      </c>
    </row>
    <row r="271" spans="6:6" x14ac:dyDescent="0.25">
      <c r="F271" s="1018">
        <v>38514</v>
      </c>
    </row>
    <row r="272" spans="6:6" x14ac:dyDescent="0.25">
      <c r="F272" s="1018">
        <v>38515</v>
      </c>
    </row>
    <row r="273" spans="6:6" x14ac:dyDescent="0.25">
      <c r="F273" s="1018">
        <v>38516</v>
      </c>
    </row>
    <row r="274" spans="6:6" x14ac:dyDescent="0.25">
      <c r="F274" s="1018">
        <v>38517</v>
      </c>
    </row>
    <row r="275" spans="6:6" x14ac:dyDescent="0.25">
      <c r="F275" s="1018">
        <v>38518</v>
      </c>
    </row>
    <row r="276" spans="6:6" x14ac:dyDescent="0.25">
      <c r="F276" s="1018">
        <v>38519</v>
      </c>
    </row>
    <row r="277" spans="6:6" x14ac:dyDescent="0.25">
      <c r="F277" s="1018">
        <v>38520</v>
      </c>
    </row>
    <row r="278" spans="6:6" x14ac:dyDescent="0.25">
      <c r="F278" s="1018">
        <v>38521</v>
      </c>
    </row>
    <row r="279" spans="6:6" x14ac:dyDescent="0.25">
      <c r="F279" s="1018">
        <v>38522</v>
      </c>
    </row>
    <row r="280" spans="6:6" x14ac:dyDescent="0.25">
      <c r="F280" s="1018">
        <v>38523</v>
      </c>
    </row>
    <row r="281" spans="6:6" x14ac:dyDescent="0.25">
      <c r="F281" s="1018">
        <v>38524</v>
      </c>
    </row>
    <row r="282" spans="6:6" x14ac:dyDescent="0.25">
      <c r="F282" s="1018">
        <v>38525</v>
      </c>
    </row>
    <row r="283" spans="6:6" x14ac:dyDescent="0.25">
      <c r="F283" s="1018">
        <v>38526</v>
      </c>
    </row>
    <row r="284" spans="6:6" x14ac:dyDescent="0.25">
      <c r="F284" s="1018">
        <v>38527</v>
      </c>
    </row>
    <row r="285" spans="6:6" x14ac:dyDescent="0.25">
      <c r="F285" s="1018">
        <v>38528</v>
      </c>
    </row>
    <row r="286" spans="6:6" x14ac:dyDescent="0.25">
      <c r="F286" s="1018">
        <v>38529</v>
      </c>
    </row>
    <row r="287" spans="6:6" x14ac:dyDescent="0.25">
      <c r="F287" s="1018">
        <v>38530</v>
      </c>
    </row>
    <row r="288" spans="6:6" x14ac:dyDescent="0.25">
      <c r="F288" s="1018">
        <v>38531</v>
      </c>
    </row>
    <row r="289" spans="6:6" x14ac:dyDescent="0.25">
      <c r="F289" s="1018">
        <v>38532</v>
      </c>
    </row>
    <row r="290" spans="6:6" x14ac:dyDescent="0.25">
      <c r="F290" s="1018">
        <v>38533</v>
      </c>
    </row>
    <row r="291" spans="6:6" x14ac:dyDescent="0.25">
      <c r="F291" s="1018">
        <v>38534</v>
      </c>
    </row>
    <row r="292" spans="6:6" x14ac:dyDescent="0.25">
      <c r="F292" s="1018">
        <v>38535</v>
      </c>
    </row>
    <row r="293" spans="6:6" x14ac:dyDescent="0.25">
      <c r="F293" s="1018">
        <v>38536</v>
      </c>
    </row>
    <row r="294" spans="6:6" x14ac:dyDescent="0.25">
      <c r="F294" s="1018">
        <v>38537</v>
      </c>
    </row>
    <row r="295" spans="6:6" x14ac:dyDescent="0.25">
      <c r="F295" s="1018">
        <v>38538</v>
      </c>
    </row>
    <row r="296" spans="6:6" x14ac:dyDescent="0.25">
      <c r="F296" s="1018">
        <v>38539</v>
      </c>
    </row>
    <row r="297" spans="6:6" x14ac:dyDescent="0.25">
      <c r="F297" s="1018">
        <v>38540</v>
      </c>
    </row>
    <row r="298" spans="6:6" x14ac:dyDescent="0.25">
      <c r="F298" s="1018">
        <v>38541</v>
      </c>
    </row>
    <row r="299" spans="6:6" x14ac:dyDescent="0.25">
      <c r="F299" s="1018">
        <v>38542</v>
      </c>
    </row>
    <row r="300" spans="6:6" x14ac:dyDescent="0.25">
      <c r="F300" s="1018">
        <v>38543</v>
      </c>
    </row>
    <row r="301" spans="6:6" x14ac:dyDescent="0.25">
      <c r="F301" s="1018">
        <v>38544</v>
      </c>
    </row>
    <row r="302" spans="6:6" x14ac:dyDescent="0.25">
      <c r="F302" s="1018">
        <v>38545</v>
      </c>
    </row>
    <row r="303" spans="6:6" x14ac:dyDescent="0.25">
      <c r="F303" s="1018">
        <v>38546</v>
      </c>
    </row>
    <row r="304" spans="6:6" x14ac:dyDescent="0.25">
      <c r="F304" s="1018">
        <v>38547</v>
      </c>
    </row>
    <row r="305" spans="6:6" x14ac:dyDescent="0.25">
      <c r="F305" s="1018">
        <v>38548</v>
      </c>
    </row>
    <row r="306" spans="6:6" x14ac:dyDescent="0.25">
      <c r="F306" s="1018">
        <v>38549</v>
      </c>
    </row>
    <row r="307" spans="6:6" x14ac:dyDescent="0.25">
      <c r="F307" s="1018">
        <v>38550</v>
      </c>
    </row>
    <row r="308" spans="6:6" x14ac:dyDescent="0.25">
      <c r="F308" s="1018">
        <v>38551</v>
      </c>
    </row>
    <row r="309" spans="6:6" x14ac:dyDescent="0.25">
      <c r="F309" s="1018">
        <v>38552</v>
      </c>
    </row>
    <row r="310" spans="6:6" x14ac:dyDescent="0.25">
      <c r="F310" s="1018">
        <v>38553</v>
      </c>
    </row>
    <row r="311" spans="6:6" x14ac:dyDescent="0.25">
      <c r="F311" s="1018">
        <v>38554</v>
      </c>
    </row>
    <row r="312" spans="6:6" x14ac:dyDescent="0.25">
      <c r="F312" s="1018">
        <v>38555</v>
      </c>
    </row>
    <row r="313" spans="6:6" x14ac:dyDescent="0.25">
      <c r="F313" s="1018">
        <v>38556</v>
      </c>
    </row>
    <row r="314" spans="6:6" x14ac:dyDescent="0.25">
      <c r="F314" s="1018">
        <v>38557</v>
      </c>
    </row>
    <row r="315" spans="6:6" x14ac:dyDescent="0.25">
      <c r="F315" s="1018">
        <v>38558</v>
      </c>
    </row>
    <row r="316" spans="6:6" x14ac:dyDescent="0.25">
      <c r="F316" s="1018">
        <v>38559</v>
      </c>
    </row>
    <row r="317" spans="6:6" x14ac:dyDescent="0.25">
      <c r="F317" s="1018">
        <v>38560</v>
      </c>
    </row>
    <row r="318" spans="6:6" x14ac:dyDescent="0.25">
      <c r="F318" s="1018">
        <v>38561</v>
      </c>
    </row>
    <row r="319" spans="6:6" x14ac:dyDescent="0.25">
      <c r="F319" s="1018">
        <v>38562</v>
      </c>
    </row>
    <row r="320" spans="6:6" x14ac:dyDescent="0.25">
      <c r="F320" s="1018">
        <v>38563</v>
      </c>
    </row>
    <row r="321" spans="6:6" x14ac:dyDescent="0.25">
      <c r="F321" s="1018">
        <v>38564</v>
      </c>
    </row>
    <row r="322" spans="6:6" x14ac:dyDescent="0.25">
      <c r="F322" s="1018">
        <v>38565</v>
      </c>
    </row>
    <row r="323" spans="6:6" x14ac:dyDescent="0.25">
      <c r="F323" s="1018">
        <v>38566</v>
      </c>
    </row>
    <row r="324" spans="6:6" x14ac:dyDescent="0.25">
      <c r="F324" s="1018">
        <v>38567</v>
      </c>
    </row>
    <row r="325" spans="6:6" x14ac:dyDescent="0.25">
      <c r="F325" s="1018">
        <v>38568</v>
      </c>
    </row>
    <row r="326" spans="6:6" x14ac:dyDescent="0.25">
      <c r="F326" s="1018">
        <v>38569</v>
      </c>
    </row>
    <row r="327" spans="6:6" x14ac:dyDescent="0.25">
      <c r="F327" s="1018">
        <v>38570</v>
      </c>
    </row>
    <row r="328" spans="6:6" x14ac:dyDescent="0.25">
      <c r="F328" s="1018">
        <v>38571</v>
      </c>
    </row>
    <row r="329" spans="6:6" x14ac:dyDescent="0.25">
      <c r="F329" s="1018">
        <v>38572</v>
      </c>
    </row>
    <row r="330" spans="6:6" x14ac:dyDescent="0.25">
      <c r="F330" s="1018">
        <v>38573</v>
      </c>
    </row>
    <row r="331" spans="6:6" x14ac:dyDescent="0.25">
      <c r="F331" s="1018">
        <v>38574</v>
      </c>
    </row>
    <row r="332" spans="6:6" x14ac:dyDescent="0.25">
      <c r="F332" s="1018">
        <v>38575</v>
      </c>
    </row>
    <row r="333" spans="6:6" x14ac:dyDescent="0.25">
      <c r="F333" s="1018">
        <v>38576</v>
      </c>
    </row>
    <row r="334" spans="6:6" x14ac:dyDescent="0.25">
      <c r="F334" s="1018">
        <v>38577</v>
      </c>
    </row>
    <row r="335" spans="6:6" x14ac:dyDescent="0.25">
      <c r="F335" s="1018">
        <v>38578</v>
      </c>
    </row>
    <row r="336" spans="6:6" x14ac:dyDescent="0.25">
      <c r="F336" s="1018">
        <v>38579</v>
      </c>
    </row>
    <row r="337" spans="6:6" x14ac:dyDescent="0.25">
      <c r="F337" s="1018">
        <v>38580</v>
      </c>
    </row>
    <row r="338" spans="6:6" x14ac:dyDescent="0.25">
      <c r="F338" s="1018">
        <v>38581</v>
      </c>
    </row>
    <row r="339" spans="6:6" x14ac:dyDescent="0.25">
      <c r="F339" s="1018">
        <v>38582</v>
      </c>
    </row>
    <row r="340" spans="6:6" x14ac:dyDescent="0.25">
      <c r="F340" s="1018">
        <v>38583</v>
      </c>
    </row>
    <row r="341" spans="6:6" x14ac:dyDescent="0.25">
      <c r="F341" s="1018">
        <v>38584</v>
      </c>
    </row>
    <row r="342" spans="6:6" x14ac:dyDescent="0.25">
      <c r="F342" s="1018">
        <v>38585</v>
      </c>
    </row>
    <row r="343" spans="6:6" x14ac:dyDescent="0.25">
      <c r="F343" s="1018">
        <v>38586</v>
      </c>
    </row>
    <row r="344" spans="6:6" x14ac:dyDescent="0.25">
      <c r="F344" s="1018">
        <v>38587</v>
      </c>
    </row>
    <row r="345" spans="6:6" x14ac:dyDescent="0.25">
      <c r="F345" s="1018">
        <v>38588</v>
      </c>
    </row>
    <row r="346" spans="6:6" x14ac:dyDescent="0.25">
      <c r="F346" s="1018">
        <v>38589</v>
      </c>
    </row>
    <row r="347" spans="6:6" x14ac:dyDescent="0.25">
      <c r="F347" s="1018">
        <v>38590</v>
      </c>
    </row>
    <row r="348" spans="6:6" x14ac:dyDescent="0.25">
      <c r="F348" s="1018">
        <v>38591</v>
      </c>
    </row>
    <row r="349" spans="6:6" x14ac:dyDescent="0.25">
      <c r="F349" s="1018">
        <v>38592</v>
      </c>
    </row>
    <row r="350" spans="6:6" x14ac:dyDescent="0.25">
      <c r="F350" s="1018">
        <v>38593</v>
      </c>
    </row>
    <row r="351" spans="6:6" x14ac:dyDescent="0.25">
      <c r="F351" s="1018">
        <v>38594</v>
      </c>
    </row>
    <row r="352" spans="6:6" x14ac:dyDescent="0.25">
      <c r="F352" s="1018">
        <v>38595</v>
      </c>
    </row>
    <row r="353" spans="6:6" x14ac:dyDescent="0.25">
      <c r="F353" s="1018">
        <v>38596</v>
      </c>
    </row>
    <row r="354" spans="6:6" x14ac:dyDescent="0.25">
      <c r="F354" s="1018">
        <v>38597</v>
      </c>
    </row>
    <row r="355" spans="6:6" x14ac:dyDescent="0.25">
      <c r="F355" s="1018">
        <v>38598</v>
      </c>
    </row>
    <row r="356" spans="6:6" x14ac:dyDescent="0.25">
      <c r="F356" s="1018">
        <v>38599</v>
      </c>
    </row>
    <row r="357" spans="6:6" x14ac:dyDescent="0.25">
      <c r="F357" s="1018">
        <v>38600</v>
      </c>
    </row>
    <row r="358" spans="6:6" x14ac:dyDescent="0.25">
      <c r="F358" s="1018">
        <v>38601</v>
      </c>
    </row>
    <row r="359" spans="6:6" x14ac:dyDescent="0.25">
      <c r="F359" s="1018">
        <v>38602</v>
      </c>
    </row>
    <row r="360" spans="6:6" x14ac:dyDescent="0.25">
      <c r="F360" s="1018">
        <v>38603</v>
      </c>
    </row>
    <row r="361" spans="6:6" x14ac:dyDescent="0.25">
      <c r="F361" s="1018">
        <v>38604</v>
      </c>
    </row>
    <row r="362" spans="6:6" x14ac:dyDescent="0.25">
      <c r="F362" s="1018">
        <v>38605</v>
      </c>
    </row>
    <row r="363" spans="6:6" x14ac:dyDescent="0.25">
      <c r="F363" s="1018">
        <v>38606</v>
      </c>
    </row>
    <row r="364" spans="6:6" x14ac:dyDescent="0.25">
      <c r="F364" s="1018">
        <v>38607</v>
      </c>
    </row>
    <row r="365" spans="6:6" x14ac:dyDescent="0.25">
      <c r="F365" s="1018">
        <v>38608</v>
      </c>
    </row>
    <row r="366" spans="6:6" x14ac:dyDescent="0.25">
      <c r="F366" s="1018">
        <v>38609</v>
      </c>
    </row>
    <row r="367" spans="6:6" x14ac:dyDescent="0.25">
      <c r="F367" s="1018">
        <v>38610</v>
      </c>
    </row>
    <row r="368" spans="6:6" x14ac:dyDescent="0.25">
      <c r="F368" s="1018">
        <v>38611</v>
      </c>
    </row>
    <row r="369" spans="6:6" x14ac:dyDescent="0.25">
      <c r="F369" s="1018">
        <v>38612</v>
      </c>
    </row>
    <row r="370" spans="6:6" x14ac:dyDescent="0.25">
      <c r="F370" s="1018">
        <v>38613</v>
      </c>
    </row>
    <row r="371" spans="6:6" x14ac:dyDescent="0.25">
      <c r="F371" s="1018">
        <v>38614</v>
      </c>
    </row>
    <row r="372" spans="6:6" x14ac:dyDescent="0.25">
      <c r="F372" s="1018">
        <v>38615</v>
      </c>
    </row>
    <row r="373" spans="6:6" x14ac:dyDescent="0.25">
      <c r="F373" s="1018">
        <v>38616</v>
      </c>
    </row>
    <row r="374" spans="6:6" x14ac:dyDescent="0.25">
      <c r="F374" s="1018">
        <v>38617</v>
      </c>
    </row>
    <row r="375" spans="6:6" x14ac:dyDescent="0.25">
      <c r="F375" s="1018">
        <v>38618</v>
      </c>
    </row>
    <row r="376" spans="6:6" x14ac:dyDescent="0.25">
      <c r="F376" s="1018">
        <v>38619</v>
      </c>
    </row>
    <row r="377" spans="6:6" x14ac:dyDescent="0.25">
      <c r="F377" s="1018">
        <v>38620</v>
      </c>
    </row>
    <row r="378" spans="6:6" x14ac:dyDescent="0.25">
      <c r="F378" s="1018">
        <v>38621</v>
      </c>
    </row>
    <row r="379" spans="6:6" x14ac:dyDescent="0.25">
      <c r="F379" s="1018">
        <v>38622</v>
      </c>
    </row>
    <row r="380" spans="6:6" x14ac:dyDescent="0.25">
      <c r="F380" s="1018">
        <v>38623</v>
      </c>
    </row>
    <row r="381" spans="6:6" x14ac:dyDescent="0.25">
      <c r="F381" s="1018">
        <v>38624</v>
      </c>
    </row>
    <row r="382" spans="6:6" x14ac:dyDescent="0.25">
      <c r="F382" s="1018">
        <v>38625</v>
      </c>
    </row>
    <row r="383" spans="6:6" x14ac:dyDescent="0.25">
      <c r="F383" s="1018">
        <v>38626</v>
      </c>
    </row>
    <row r="384" spans="6:6" x14ac:dyDescent="0.25">
      <c r="F384" s="1018">
        <v>38627</v>
      </c>
    </row>
    <row r="385" spans="6:6" x14ac:dyDescent="0.25">
      <c r="F385" s="1018">
        <v>38628</v>
      </c>
    </row>
    <row r="386" spans="6:6" x14ac:dyDescent="0.25">
      <c r="F386" s="1018">
        <v>38629</v>
      </c>
    </row>
    <row r="387" spans="6:6" x14ac:dyDescent="0.25">
      <c r="F387" s="1018">
        <v>38630</v>
      </c>
    </row>
    <row r="388" spans="6:6" x14ac:dyDescent="0.25">
      <c r="F388" s="1018">
        <v>38631</v>
      </c>
    </row>
    <row r="389" spans="6:6" x14ac:dyDescent="0.25">
      <c r="F389" s="1018">
        <v>38632</v>
      </c>
    </row>
    <row r="390" spans="6:6" x14ac:dyDescent="0.25">
      <c r="F390" s="1018">
        <v>38633</v>
      </c>
    </row>
    <row r="391" spans="6:6" x14ac:dyDescent="0.25">
      <c r="F391" s="1018">
        <v>38634</v>
      </c>
    </row>
    <row r="392" spans="6:6" x14ac:dyDescent="0.25">
      <c r="F392" s="1018">
        <v>38635</v>
      </c>
    </row>
    <row r="393" spans="6:6" x14ac:dyDescent="0.25">
      <c r="F393" s="1018">
        <v>38636</v>
      </c>
    </row>
    <row r="394" spans="6:6" x14ac:dyDescent="0.25">
      <c r="F394" s="1018">
        <v>38637</v>
      </c>
    </row>
    <row r="395" spans="6:6" x14ac:dyDescent="0.25">
      <c r="F395" s="1018">
        <v>38638</v>
      </c>
    </row>
    <row r="396" spans="6:6" x14ac:dyDescent="0.25">
      <c r="F396" s="1018">
        <v>38639</v>
      </c>
    </row>
    <row r="397" spans="6:6" x14ac:dyDescent="0.25">
      <c r="F397" s="1018">
        <v>38640</v>
      </c>
    </row>
    <row r="398" spans="6:6" x14ac:dyDescent="0.25">
      <c r="F398" s="1018">
        <v>38641</v>
      </c>
    </row>
    <row r="399" spans="6:6" x14ac:dyDescent="0.25">
      <c r="F399" s="1018">
        <v>38642</v>
      </c>
    </row>
    <row r="400" spans="6:6" x14ac:dyDescent="0.25">
      <c r="F400" s="1018">
        <v>38643</v>
      </c>
    </row>
    <row r="401" spans="6:6" x14ac:dyDescent="0.25">
      <c r="F401" s="1018">
        <v>38644</v>
      </c>
    </row>
    <row r="402" spans="6:6" x14ac:dyDescent="0.25">
      <c r="F402" s="1018">
        <v>38645</v>
      </c>
    </row>
    <row r="403" spans="6:6" x14ac:dyDescent="0.25">
      <c r="F403" s="1018">
        <v>38646</v>
      </c>
    </row>
    <row r="404" spans="6:6" x14ac:dyDescent="0.25">
      <c r="F404" s="1018">
        <v>38647</v>
      </c>
    </row>
    <row r="405" spans="6:6" x14ac:dyDescent="0.25">
      <c r="F405" s="1018">
        <v>38648</v>
      </c>
    </row>
    <row r="406" spans="6:6" x14ac:dyDescent="0.25">
      <c r="F406" s="1018">
        <v>38649</v>
      </c>
    </row>
    <row r="407" spans="6:6" x14ac:dyDescent="0.25">
      <c r="F407" s="1018">
        <v>38650</v>
      </c>
    </row>
    <row r="408" spans="6:6" x14ac:dyDescent="0.25">
      <c r="F408" s="1018">
        <v>38651</v>
      </c>
    </row>
    <row r="409" spans="6:6" x14ac:dyDescent="0.25">
      <c r="F409" s="1018">
        <v>38652</v>
      </c>
    </row>
    <row r="410" spans="6:6" x14ac:dyDescent="0.25">
      <c r="F410" s="1018">
        <v>38653</v>
      </c>
    </row>
    <row r="411" spans="6:6" x14ac:dyDescent="0.25">
      <c r="F411" s="1018">
        <v>38654</v>
      </c>
    </row>
    <row r="412" spans="6:6" x14ac:dyDescent="0.25">
      <c r="F412" s="1018">
        <v>38655</v>
      </c>
    </row>
    <row r="413" spans="6:6" x14ac:dyDescent="0.25">
      <c r="F413" s="1018">
        <v>38656</v>
      </c>
    </row>
    <row r="414" spans="6:6" x14ac:dyDescent="0.25">
      <c r="F414" s="1018">
        <v>38657</v>
      </c>
    </row>
    <row r="415" spans="6:6" x14ac:dyDescent="0.25">
      <c r="F415" s="1018">
        <v>38658</v>
      </c>
    </row>
    <row r="416" spans="6:6" x14ac:dyDescent="0.25">
      <c r="F416" s="1018">
        <v>38659</v>
      </c>
    </row>
    <row r="417" spans="6:6" x14ac:dyDescent="0.25">
      <c r="F417" s="1018">
        <v>38660</v>
      </c>
    </row>
    <row r="418" spans="6:6" x14ac:dyDescent="0.25">
      <c r="F418" s="1018">
        <v>38661</v>
      </c>
    </row>
    <row r="419" spans="6:6" x14ac:dyDescent="0.25">
      <c r="F419" s="1018">
        <v>38662</v>
      </c>
    </row>
    <row r="420" spans="6:6" x14ac:dyDescent="0.25">
      <c r="F420" s="1018">
        <v>38663</v>
      </c>
    </row>
    <row r="421" spans="6:6" x14ac:dyDescent="0.25">
      <c r="F421" s="1018">
        <v>38664</v>
      </c>
    </row>
    <row r="422" spans="6:6" x14ac:dyDescent="0.25">
      <c r="F422" s="1018">
        <v>38665</v>
      </c>
    </row>
    <row r="423" spans="6:6" x14ac:dyDescent="0.25">
      <c r="F423" s="1018">
        <v>38666</v>
      </c>
    </row>
    <row r="424" spans="6:6" x14ac:dyDescent="0.25">
      <c r="F424" s="1018">
        <v>38667</v>
      </c>
    </row>
    <row r="425" spans="6:6" x14ac:dyDescent="0.25">
      <c r="F425" s="1018">
        <v>38668</v>
      </c>
    </row>
    <row r="426" spans="6:6" x14ac:dyDescent="0.25">
      <c r="F426" s="1018">
        <v>38669</v>
      </c>
    </row>
    <row r="427" spans="6:6" x14ac:dyDescent="0.25">
      <c r="F427" s="1018">
        <v>38670</v>
      </c>
    </row>
    <row r="428" spans="6:6" x14ac:dyDescent="0.25">
      <c r="F428" s="1018">
        <v>38671</v>
      </c>
    </row>
    <row r="429" spans="6:6" x14ac:dyDescent="0.25">
      <c r="F429" s="1018">
        <v>38672</v>
      </c>
    </row>
    <row r="430" spans="6:6" x14ac:dyDescent="0.25">
      <c r="F430" s="1018">
        <v>38673</v>
      </c>
    </row>
    <row r="431" spans="6:6" x14ac:dyDescent="0.25">
      <c r="F431" s="1018">
        <v>38674</v>
      </c>
    </row>
    <row r="432" spans="6:6" x14ac:dyDescent="0.25">
      <c r="F432" s="1018">
        <v>38675</v>
      </c>
    </row>
    <row r="433" spans="6:6" x14ac:dyDescent="0.25">
      <c r="F433" s="1018">
        <v>38676</v>
      </c>
    </row>
    <row r="434" spans="6:6" x14ac:dyDescent="0.25">
      <c r="F434" s="1018">
        <v>38677</v>
      </c>
    </row>
    <row r="435" spans="6:6" x14ac:dyDescent="0.25">
      <c r="F435" s="1018">
        <v>38678</v>
      </c>
    </row>
    <row r="436" spans="6:6" x14ac:dyDescent="0.25">
      <c r="F436" s="1018">
        <v>38679</v>
      </c>
    </row>
    <row r="437" spans="6:6" x14ac:dyDescent="0.25">
      <c r="F437" s="1018">
        <v>38680</v>
      </c>
    </row>
    <row r="438" spans="6:6" x14ac:dyDescent="0.25">
      <c r="F438" s="1018">
        <v>38681</v>
      </c>
    </row>
    <row r="439" spans="6:6" x14ac:dyDescent="0.25">
      <c r="F439" s="1018">
        <v>38682</v>
      </c>
    </row>
    <row r="440" spans="6:6" x14ac:dyDescent="0.25">
      <c r="F440" s="1018">
        <v>38683</v>
      </c>
    </row>
    <row r="441" spans="6:6" x14ac:dyDescent="0.25">
      <c r="F441" s="1018">
        <v>38684</v>
      </c>
    </row>
    <row r="442" spans="6:6" x14ac:dyDescent="0.25">
      <c r="F442" s="1018">
        <v>38685</v>
      </c>
    </row>
    <row r="443" spans="6:6" x14ac:dyDescent="0.25">
      <c r="F443" s="1018">
        <v>38686</v>
      </c>
    </row>
    <row r="444" spans="6:6" x14ac:dyDescent="0.25">
      <c r="F444" s="1018">
        <v>38687</v>
      </c>
    </row>
    <row r="445" spans="6:6" x14ac:dyDescent="0.25">
      <c r="F445" s="1018">
        <v>38688</v>
      </c>
    </row>
    <row r="446" spans="6:6" x14ac:dyDescent="0.25">
      <c r="F446" s="1018">
        <v>38689</v>
      </c>
    </row>
    <row r="447" spans="6:6" x14ac:dyDescent="0.25">
      <c r="F447" s="1018">
        <v>38690</v>
      </c>
    </row>
    <row r="448" spans="6:6" x14ac:dyDescent="0.25">
      <c r="F448" s="1018">
        <v>38691</v>
      </c>
    </row>
    <row r="449" spans="6:6" x14ac:dyDescent="0.25">
      <c r="F449" s="1018">
        <v>38692</v>
      </c>
    </row>
    <row r="450" spans="6:6" x14ac:dyDescent="0.25">
      <c r="F450" s="1018">
        <v>38693</v>
      </c>
    </row>
    <row r="451" spans="6:6" x14ac:dyDescent="0.25">
      <c r="F451" s="1018">
        <v>38694</v>
      </c>
    </row>
    <row r="452" spans="6:6" x14ac:dyDescent="0.25">
      <c r="F452" s="1018">
        <v>38695</v>
      </c>
    </row>
    <row r="453" spans="6:6" x14ac:dyDescent="0.25">
      <c r="F453" s="1018">
        <v>38696</v>
      </c>
    </row>
    <row r="454" spans="6:6" x14ac:dyDescent="0.25">
      <c r="F454" s="1018">
        <v>38697</v>
      </c>
    </row>
    <row r="455" spans="6:6" x14ac:dyDescent="0.25">
      <c r="F455" s="1018">
        <v>38698</v>
      </c>
    </row>
    <row r="456" spans="6:6" x14ac:dyDescent="0.25">
      <c r="F456" s="1018">
        <v>38699</v>
      </c>
    </row>
    <row r="457" spans="6:6" x14ac:dyDescent="0.25">
      <c r="F457" s="1018">
        <v>38700</v>
      </c>
    </row>
    <row r="458" spans="6:6" x14ac:dyDescent="0.25">
      <c r="F458" s="1018">
        <v>38701</v>
      </c>
    </row>
    <row r="459" spans="6:6" x14ac:dyDescent="0.25">
      <c r="F459" s="1018">
        <v>38702</v>
      </c>
    </row>
    <row r="460" spans="6:6" x14ac:dyDescent="0.25">
      <c r="F460" s="1018">
        <v>38703</v>
      </c>
    </row>
    <row r="461" spans="6:6" x14ac:dyDescent="0.25">
      <c r="F461" s="1018">
        <v>38704</v>
      </c>
    </row>
    <row r="462" spans="6:6" x14ac:dyDescent="0.25">
      <c r="F462" s="1018">
        <v>38705</v>
      </c>
    </row>
    <row r="463" spans="6:6" x14ac:dyDescent="0.25">
      <c r="F463" s="1018">
        <v>38706</v>
      </c>
    </row>
    <row r="464" spans="6:6" x14ac:dyDescent="0.25">
      <c r="F464" s="1018">
        <v>38707</v>
      </c>
    </row>
    <row r="465" spans="6:6" x14ac:dyDescent="0.25">
      <c r="F465" s="1018">
        <v>38708</v>
      </c>
    </row>
    <row r="466" spans="6:6" x14ac:dyDescent="0.25">
      <c r="F466" s="1018">
        <v>38709</v>
      </c>
    </row>
    <row r="467" spans="6:6" x14ac:dyDescent="0.25">
      <c r="F467" s="1018">
        <v>38710</v>
      </c>
    </row>
    <row r="468" spans="6:6" x14ac:dyDescent="0.25">
      <c r="F468" s="1018">
        <v>38711</v>
      </c>
    </row>
    <row r="469" spans="6:6" x14ac:dyDescent="0.25">
      <c r="F469" s="1018">
        <v>38712</v>
      </c>
    </row>
    <row r="470" spans="6:6" x14ac:dyDescent="0.25">
      <c r="F470" s="1018">
        <v>38713</v>
      </c>
    </row>
    <row r="471" spans="6:6" x14ac:dyDescent="0.25">
      <c r="F471" s="1018">
        <v>38714</v>
      </c>
    </row>
    <row r="472" spans="6:6" x14ac:dyDescent="0.25">
      <c r="F472" s="1018">
        <v>38715</v>
      </c>
    </row>
    <row r="473" spans="6:6" x14ac:dyDescent="0.25">
      <c r="F473" s="1018">
        <v>38716</v>
      </c>
    </row>
    <row r="474" spans="6:6" x14ac:dyDescent="0.25">
      <c r="F474" s="1018">
        <v>38717</v>
      </c>
    </row>
    <row r="475" spans="6:6" x14ac:dyDescent="0.25">
      <c r="F475" s="1018">
        <v>38718</v>
      </c>
    </row>
    <row r="476" spans="6:6" x14ac:dyDescent="0.25">
      <c r="F476" s="1018">
        <v>38719</v>
      </c>
    </row>
    <row r="477" spans="6:6" x14ac:dyDescent="0.25">
      <c r="F477" s="1018">
        <v>38720</v>
      </c>
    </row>
    <row r="478" spans="6:6" x14ac:dyDescent="0.25">
      <c r="F478" s="1018">
        <v>38721</v>
      </c>
    </row>
    <row r="479" spans="6:6" x14ac:dyDescent="0.25">
      <c r="F479" s="1018">
        <v>38722</v>
      </c>
    </row>
    <row r="480" spans="6:6" x14ac:dyDescent="0.25">
      <c r="F480" s="1018">
        <v>38723</v>
      </c>
    </row>
    <row r="481" spans="6:6" x14ac:dyDescent="0.25">
      <c r="F481" s="1018">
        <v>38724</v>
      </c>
    </row>
    <row r="482" spans="6:6" x14ac:dyDescent="0.25">
      <c r="F482" s="1018">
        <v>38725</v>
      </c>
    </row>
    <row r="483" spans="6:6" x14ac:dyDescent="0.25">
      <c r="F483" s="1018">
        <v>38726</v>
      </c>
    </row>
    <row r="484" spans="6:6" x14ac:dyDescent="0.25">
      <c r="F484" s="1018">
        <v>38727</v>
      </c>
    </row>
    <row r="485" spans="6:6" x14ac:dyDescent="0.25">
      <c r="F485" s="1018">
        <v>38728</v>
      </c>
    </row>
    <row r="486" spans="6:6" x14ac:dyDescent="0.25">
      <c r="F486" s="1018">
        <v>38729</v>
      </c>
    </row>
    <row r="487" spans="6:6" x14ac:dyDescent="0.25">
      <c r="F487" s="1018">
        <v>38730</v>
      </c>
    </row>
    <row r="488" spans="6:6" x14ac:dyDescent="0.25">
      <c r="F488" s="1018">
        <v>38731</v>
      </c>
    </row>
    <row r="489" spans="6:6" x14ac:dyDescent="0.25">
      <c r="F489" s="1018">
        <v>38732</v>
      </c>
    </row>
    <row r="490" spans="6:6" x14ac:dyDescent="0.25">
      <c r="F490" s="1018">
        <v>38733</v>
      </c>
    </row>
    <row r="491" spans="6:6" x14ac:dyDescent="0.25">
      <c r="F491" s="1018">
        <v>38734</v>
      </c>
    </row>
    <row r="492" spans="6:6" x14ac:dyDescent="0.25">
      <c r="F492" s="1018">
        <v>38735</v>
      </c>
    </row>
    <row r="493" spans="6:6" x14ac:dyDescent="0.25">
      <c r="F493" s="1018">
        <v>38736</v>
      </c>
    </row>
    <row r="494" spans="6:6" x14ac:dyDescent="0.25">
      <c r="F494" s="1018">
        <v>38737</v>
      </c>
    </row>
    <row r="495" spans="6:6" x14ac:dyDescent="0.25">
      <c r="F495" s="1018">
        <v>38738</v>
      </c>
    </row>
    <row r="496" spans="6:6" x14ac:dyDescent="0.25">
      <c r="F496" s="1018">
        <v>38739</v>
      </c>
    </row>
    <row r="497" spans="6:6" x14ac:dyDescent="0.25">
      <c r="F497" s="1018">
        <v>38740</v>
      </c>
    </row>
    <row r="498" spans="6:6" x14ac:dyDescent="0.25">
      <c r="F498" s="1018">
        <v>38741</v>
      </c>
    </row>
    <row r="499" spans="6:6" x14ac:dyDescent="0.25">
      <c r="F499" s="1018">
        <v>38742</v>
      </c>
    </row>
    <row r="500" spans="6:6" x14ac:dyDescent="0.25">
      <c r="F500" s="1018">
        <v>38743</v>
      </c>
    </row>
    <row r="501" spans="6:6" x14ac:dyDescent="0.25">
      <c r="F501" s="1018">
        <v>38744</v>
      </c>
    </row>
    <row r="502" spans="6:6" x14ac:dyDescent="0.25">
      <c r="F502" s="1018">
        <v>38745</v>
      </c>
    </row>
    <row r="503" spans="6:6" x14ac:dyDescent="0.25">
      <c r="F503" s="1018">
        <v>38746</v>
      </c>
    </row>
    <row r="504" spans="6:6" x14ac:dyDescent="0.25">
      <c r="F504" s="1018">
        <v>38747</v>
      </c>
    </row>
    <row r="505" spans="6:6" x14ac:dyDescent="0.25">
      <c r="F505" s="1018">
        <v>38748</v>
      </c>
    </row>
    <row r="506" spans="6:6" x14ac:dyDescent="0.25">
      <c r="F506" s="1018">
        <v>38749</v>
      </c>
    </row>
    <row r="507" spans="6:6" x14ac:dyDescent="0.25">
      <c r="F507" s="1018">
        <v>38750</v>
      </c>
    </row>
    <row r="508" spans="6:6" x14ac:dyDescent="0.25">
      <c r="F508" s="1018">
        <v>38751</v>
      </c>
    </row>
    <row r="509" spans="6:6" x14ac:dyDescent="0.25">
      <c r="F509" s="1018">
        <v>38752</v>
      </c>
    </row>
    <row r="510" spans="6:6" x14ac:dyDescent="0.25">
      <c r="F510" s="1018">
        <v>38753</v>
      </c>
    </row>
    <row r="511" spans="6:6" x14ac:dyDescent="0.25">
      <c r="F511" s="1018">
        <v>38754</v>
      </c>
    </row>
    <row r="512" spans="6:6" x14ac:dyDescent="0.25">
      <c r="F512" s="1018">
        <v>38755</v>
      </c>
    </row>
    <row r="513" spans="6:6" x14ac:dyDescent="0.25">
      <c r="F513" s="1018">
        <v>38756</v>
      </c>
    </row>
    <row r="514" spans="6:6" x14ac:dyDescent="0.25">
      <c r="F514" s="1018">
        <v>38757</v>
      </c>
    </row>
    <row r="515" spans="6:6" x14ac:dyDescent="0.25">
      <c r="F515" s="1018">
        <v>38758</v>
      </c>
    </row>
    <row r="516" spans="6:6" x14ac:dyDescent="0.25">
      <c r="F516" s="1018">
        <v>38759</v>
      </c>
    </row>
    <row r="517" spans="6:6" x14ac:dyDescent="0.25">
      <c r="F517" s="1018">
        <v>38760</v>
      </c>
    </row>
    <row r="518" spans="6:6" x14ac:dyDescent="0.25">
      <c r="F518" s="1018">
        <v>38761</v>
      </c>
    </row>
    <row r="519" spans="6:6" x14ac:dyDescent="0.25">
      <c r="F519" s="1018">
        <v>38762</v>
      </c>
    </row>
    <row r="520" spans="6:6" x14ac:dyDescent="0.25">
      <c r="F520" s="1018">
        <v>38763</v>
      </c>
    </row>
    <row r="521" spans="6:6" x14ac:dyDescent="0.25">
      <c r="F521" s="1018">
        <v>38764</v>
      </c>
    </row>
    <row r="522" spans="6:6" x14ac:dyDescent="0.25">
      <c r="F522" s="1018">
        <v>38765</v>
      </c>
    </row>
    <row r="523" spans="6:6" x14ac:dyDescent="0.25">
      <c r="F523" s="1018">
        <v>38766</v>
      </c>
    </row>
    <row r="524" spans="6:6" x14ac:dyDescent="0.25">
      <c r="F524" s="1018">
        <v>38767</v>
      </c>
    </row>
    <row r="525" spans="6:6" x14ac:dyDescent="0.25">
      <c r="F525" s="1018">
        <v>38768</v>
      </c>
    </row>
    <row r="526" spans="6:6" x14ac:dyDescent="0.25">
      <c r="F526" s="1018">
        <v>38769</v>
      </c>
    </row>
    <row r="527" spans="6:6" x14ac:dyDescent="0.25">
      <c r="F527" s="1018">
        <v>38770</v>
      </c>
    </row>
    <row r="528" spans="6:6" x14ac:dyDescent="0.25">
      <c r="F528" s="1018">
        <v>38771</v>
      </c>
    </row>
    <row r="529" spans="6:6" x14ac:dyDescent="0.25">
      <c r="F529" s="1018">
        <v>38772</v>
      </c>
    </row>
    <row r="530" spans="6:6" x14ac:dyDescent="0.25">
      <c r="F530" s="1018">
        <v>38773</v>
      </c>
    </row>
    <row r="531" spans="6:6" x14ac:dyDescent="0.25">
      <c r="F531" s="1018">
        <v>38774</v>
      </c>
    </row>
    <row r="532" spans="6:6" x14ac:dyDescent="0.25">
      <c r="F532" s="1018">
        <v>38775</v>
      </c>
    </row>
    <row r="533" spans="6:6" x14ac:dyDescent="0.25">
      <c r="F533" s="1018">
        <v>38776</v>
      </c>
    </row>
    <row r="534" spans="6:6" x14ac:dyDescent="0.25">
      <c r="F534" s="1018">
        <v>38777</v>
      </c>
    </row>
    <row r="535" spans="6:6" x14ac:dyDescent="0.25">
      <c r="F535" s="1018">
        <v>38778</v>
      </c>
    </row>
    <row r="536" spans="6:6" x14ac:dyDescent="0.25">
      <c r="F536" s="1018">
        <v>38779</v>
      </c>
    </row>
    <row r="537" spans="6:6" x14ac:dyDescent="0.25">
      <c r="F537" s="1018">
        <v>38780</v>
      </c>
    </row>
    <row r="538" spans="6:6" x14ac:dyDescent="0.25">
      <c r="F538" s="1018">
        <v>38781</v>
      </c>
    </row>
    <row r="539" spans="6:6" x14ac:dyDescent="0.25">
      <c r="F539" s="1018">
        <v>38782</v>
      </c>
    </row>
    <row r="540" spans="6:6" x14ac:dyDescent="0.25">
      <c r="F540" s="1018">
        <v>38783</v>
      </c>
    </row>
    <row r="541" spans="6:6" x14ac:dyDescent="0.25">
      <c r="F541" s="1018">
        <v>38784</v>
      </c>
    </row>
    <row r="542" spans="6:6" x14ac:dyDescent="0.25">
      <c r="F542" s="1018">
        <v>38785</v>
      </c>
    </row>
    <row r="543" spans="6:6" x14ac:dyDescent="0.25">
      <c r="F543" s="1018">
        <v>38786</v>
      </c>
    </row>
    <row r="544" spans="6:6" x14ac:dyDescent="0.25">
      <c r="F544" s="1018">
        <v>38787</v>
      </c>
    </row>
    <row r="545" spans="6:6" x14ac:dyDescent="0.25">
      <c r="F545" s="1018">
        <v>38788</v>
      </c>
    </row>
    <row r="546" spans="6:6" x14ac:dyDescent="0.25">
      <c r="F546" s="1018">
        <v>38789</v>
      </c>
    </row>
    <row r="547" spans="6:6" x14ac:dyDescent="0.25">
      <c r="F547" s="1018">
        <v>38790</v>
      </c>
    </row>
    <row r="548" spans="6:6" x14ac:dyDescent="0.25">
      <c r="F548" s="1018">
        <v>38791</v>
      </c>
    </row>
    <row r="549" spans="6:6" x14ac:dyDescent="0.25">
      <c r="F549" s="1018">
        <v>38792</v>
      </c>
    </row>
    <row r="550" spans="6:6" x14ac:dyDescent="0.25">
      <c r="F550" s="1018">
        <v>38793</v>
      </c>
    </row>
    <row r="551" spans="6:6" x14ac:dyDescent="0.25">
      <c r="F551" s="1018">
        <v>38794</v>
      </c>
    </row>
    <row r="552" spans="6:6" x14ac:dyDescent="0.25">
      <c r="F552" s="1018">
        <v>38795</v>
      </c>
    </row>
    <row r="553" spans="6:6" x14ac:dyDescent="0.25">
      <c r="F553" s="1018">
        <v>38796</v>
      </c>
    </row>
    <row r="554" spans="6:6" x14ac:dyDescent="0.25">
      <c r="F554" s="1018">
        <v>38797</v>
      </c>
    </row>
    <row r="555" spans="6:6" x14ac:dyDescent="0.25">
      <c r="F555" s="1018">
        <v>38798</v>
      </c>
    </row>
    <row r="556" spans="6:6" x14ac:dyDescent="0.25">
      <c r="F556" s="1018">
        <v>38799</v>
      </c>
    </row>
    <row r="557" spans="6:6" x14ac:dyDescent="0.25">
      <c r="F557" s="1018">
        <v>38800</v>
      </c>
    </row>
    <row r="558" spans="6:6" x14ac:dyDescent="0.25">
      <c r="F558" s="1018">
        <v>38801</v>
      </c>
    </row>
    <row r="559" spans="6:6" x14ac:dyDescent="0.25">
      <c r="F559" s="1018">
        <v>38802</v>
      </c>
    </row>
    <row r="560" spans="6:6" x14ac:dyDescent="0.25">
      <c r="F560" s="1018">
        <v>38803</v>
      </c>
    </row>
    <row r="561" spans="6:6" x14ac:dyDescent="0.25">
      <c r="F561" s="1018">
        <v>38804</v>
      </c>
    </row>
    <row r="562" spans="6:6" x14ac:dyDescent="0.25">
      <c r="F562" s="1018">
        <v>38805</v>
      </c>
    </row>
    <row r="563" spans="6:6" x14ac:dyDescent="0.25">
      <c r="F563" s="1018">
        <v>38806</v>
      </c>
    </row>
    <row r="564" spans="6:6" x14ac:dyDescent="0.25">
      <c r="F564" s="1018">
        <v>38807</v>
      </c>
    </row>
    <row r="565" spans="6:6" x14ac:dyDescent="0.25">
      <c r="F565" s="1018">
        <v>38808</v>
      </c>
    </row>
    <row r="566" spans="6:6" x14ac:dyDescent="0.25">
      <c r="F566" s="1018">
        <v>38809</v>
      </c>
    </row>
    <row r="567" spans="6:6" x14ac:dyDescent="0.25">
      <c r="F567" s="1018">
        <v>38810</v>
      </c>
    </row>
    <row r="568" spans="6:6" x14ac:dyDescent="0.25">
      <c r="F568" s="1018">
        <v>38811</v>
      </c>
    </row>
    <row r="569" spans="6:6" x14ac:dyDescent="0.25">
      <c r="F569" s="1018">
        <v>38812</v>
      </c>
    </row>
    <row r="570" spans="6:6" x14ac:dyDescent="0.25">
      <c r="F570" s="1018">
        <v>38813</v>
      </c>
    </row>
    <row r="571" spans="6:6" x14ac:dyDescent="0.25">
      <c r="F571" s="1018">
        <v>38814</v>
      </c>
    </row>
    <row r="572" spans="6:6" x14ac:dyDescent="0.25">
      <c r="F572" s="1018">
        <v>38815</v>
      </c>
    </row>
    <row r="573" spans="6:6" x14ac:dyDescent="0.25">
      <c r="F573" s="1018">
        <v>38816</v>
      </c>
    </row>
    <row r="574" spans="6:6" x14ac:dyDescent="0.25">
      <c r="F574" s="1018">
        <v>38817</v>
      </c>
    </row>
    <row r="575" spans="6:6" x14ac:dyDescent="0.25">
      <c r="F575" s="1018">
        <v>38818</v>
      </c>
    </row>
    <row r="576" spans="6:6" x14ac:dyDescent="0.25">
      <c r="F576" s="1018">
        <v>38819</v>
      </c>
    </row>
    <row r="577" spans="6:6" x14ac:dyDescent="0.25">
      <c r="F577" s="1018">
        <v>38820</v>
      </c>
    </row>
    <row r="578" spans="6:6" x14ac:dyDescent="0.25">
      <c r="F578" s="1018">
        <v>38821</v>
      </c>
    </row>
    <row r="579" spans="6:6" x14ac:dyDescent="0.25">
      <c r="F579" s="1018">
        <v>38822</v>
      </c>
    </row>
    <row r="580" spans="6:6" x14ac:dyDescent="0.25">
      <c r="F580" s="1018">
        <v>38823</v>
      </c>
    </row>
    <row r="581" spans="6:6" x14ac:dyDescent="0.25">
      <c r="F581" s="1018">
        <v>38824</v>
      </c>
    </row>
    <row r="582" spans="6:6" x14ac:dyDescent="0.25">
      <c r="F582" s="1018">
        <v>38825</v>
      </c>
    </row>
    <row r="583" spans="6:6" x14ac:dyDescent="0.25">
      <c r="F583" s="1018">
        <v>38826</v>
      </c>
    </row>
    <row r="584" spans="6:6" x14ac:dyDescent="0.25">
      <c r="F584" s="1018">
        <v>38827</v>
      </c>
    </row>
    <row r="585" spans="6:6" x14ac:dyDescent="0.25">
      <c r="F585" s="1018">
        <v>38828</v>
      </c>
    </row>
    <row r="586" spans="6:6" x14ac:dyDescent="0.25">
      <c r="F586" s="1018">
        <v>38829</v>
      </c>
    </row>
    <row r="587" spans="6:6" x14ac:dyDescent="0.25">
      <c r="F587" s="1018">
        <v>38830</v>
      </c>
    </row>
    <row r="588" spans="6:6" x14ac:dyDescent="0.25">
      <c r="F588" s="1018">
        <v>38831</v>
      </c>
    </row>
    <row r="589" spans="6:6" x14ac:dyDescent="0.25">
      <c r="F589" s="1018">
        <v>38832</v>
      </c>
    </row>
    <row r="590" spans="6:6" x14ac:dyDescent="0.25">
      <c r="F590" s="1018">
        <v>38833</v>
      </c>
    </row>
    <row r="591" spans="6:6" x14ac:dyDescent="0.25">
      <c r="F591" s="1018">
        <v>38834</v>
      </c>
    </row>
    <row r="592" spans="6:6" x14ac:dyDescent="0.25">
      <c r="F592" s="1018">
        <v>38835</v>
      </c>
    </row>
    <row r="593" spans="6:6" x14ac:dyDescent="0.25">
      <c r="F593" s="1018">
        <v>38836</v>
      </c>
    </row>
    <row r="594" spans="6:6" x14ac:dyDescent="0.25">
      <c r="F594" s="1018">
        <v>38837</v>
      </c>
    </row>
    <row r="595" spans="6:6" x14ac:dyDescent="0.25">
      <c r="F595" s="1018">
        <v>38838</v>
      </c>
    </row>
    <row r="596" spans="6:6" x14ac:dyDescent="0.25">
      <c r="F596" s="1018">
        <v>38839</v>
      </c>
    </row>
    <row r="597" spans="6:6" x14ac:dyDescent="0.25">
      <c r="F597" s="1018">
        <v>38840</v>
      </c>
    </row>
    <row r="598" spans="6:6" x14ac:dyDescent="0.25">
      <c r="F598" s="1018">
        <v>38841</v>
      </c>
    </row>
    <row r="599" spans="6:6" x14ac:dyDescent="0.25">
      <c r="F599" s="1018">
        <v>38842</v>
      </c>
    </row>
    <row r="600" spans="6:6" x14ac:dyDescent="0.25">
      <c r="F600" s="1018">
        <v>38843</v>
      </c>
    </row>
    <row r="601" spans="6:6" x14ac:dyDescent="0.25">
      <c r="F601" s="1018">
        <v>38844</v>
      </c>
    </row>
    <row r="602" spans="6:6" x14ac:dyDescent="0.25">
      <c r="F602" s="1018">
        <v>38845</v>
      </c>
    </row>
    <row r="603" spans="6:6" x14ac:dyDescent="0.25">
      <c r="F603" s="1018">
        <v>38846</v>
      </c>
    </row>
    <row r="604" spans="6:6" x14ac:dyDescent="0.25">
      <c r="F604" s="1018">
        <v>38847</v>
      </c>
    </row>
    <row r="605" spans="6:6" x14ac:dyDescent="0.25">
      <c r="F605" s="1018">
        <v>38848</v>
      </c>
    </row>
    <row r="606" spans="6:6" x14ac:dyDescent="0.25">
      <c r="F606" s="1018">
        <v>38849</v>
      </c>
    </row>
    <row r="607" spans="6:6" x14ac:dyDescent="0.25">
      <c r="F607" s="1018">
        <v>38850</v>
      </c>
    </row>
    <row r="608" spans="6:6" x14ac:dyDescent="0.25">
      <c r="F608" s="1018">
        <v>38851</v>
      </c>
    </row>
    <row r="609" spans="6:6" x14ac:dyDescent="0.25">
      <c r="F609" s="1018">
        <v>38852</v>
      </c>
    </row>
    <row r="610" spans="6:6" x14ac:dyDescent="0.25">
      <c r="F610" s="1018">
        <v>38853</v>
      </c>
    </row>
    <row r="611" spans="6:6" x14ac:dyDescent="0.25">
      <c r="F611" s="1018">
        <v>38854</v>
      </c>
    </row>
    <row r="612" spans="6:6" x14ac:dyDescent="0.25">
      <c r="F612" s="1018">
        <v>38855</v>
      </c>
    </row>
    <row r="613" spans="6:6" x14ac:dyDescent="0.25">
      <c r="F613" s="1018">
        <v>38856</v>
      </c>
    </row>
    <row r="614" spans="6:6" x14ac:dyDescent="0.25">
      <c r="F614" s="1018">
        <v>38857</v>
      </c>
    </row>
    <row r="615" spans="6:6" x14ac:dyDescent="0.25">
      <c r="F615" s="1018">
        <v>38858</v>
      </c>
    </row>
    <row r="616" spans="6:6" x14ac:dyDescent="0.25">
      <c r="F616" s="1018">
        <v>38859</v>
      </c>
    </row>
    <row r="617" spans="6:6" x14ac:dyDescent="0.25">
      <c r="F617" s="1018">
        <v>38860</v>
      </c>
    </row>
    <row r="618" spans="6:6" x14ac:dyDescent="0.25">
      <c r="F618" s="1018">
        <v>38861</v>
      </c>
    </row>
    <row r="619" spans="6:6" x14ac:dyDescent="0.25">
      <c r="F619" s="1018">
        <v>38862</v>
      </c>
    </row>
    <row r="620" spans="6:6" x14ac:dyDescent="0.25">
      <c r="F620" s="1018">
        <v>38863</v>
      </c>
    </row>
    <row r="621" spans="6:6" x14ac:dyDescent="0.25">
      <c r="F621" s="1018">
        <v>38864</v>
      </c>
    </row>
    <row r="622" spans="6:6" x14ac:dyDescent="0.25">
      <c r="F622" s="1018">
        <v>38865</v>
      </c>
    </row>
    <row r="623" spans="6:6" x14ac:dyDescent="0.25">
      <c r="F623" s="1018">
        <v>38866</v>
      </c>
    </row>
    <row r="624" spans="6:6" x14ac:dyDescent="0.25">
      <c r="F624" s="1018">
        <v>38867</v>
      </c>
    </row>
    <row r="625" spans="6:6" x14ac:dyDescent="0.25">
      <c r="F625" s="1018">
        <v>38868</v>
      </c>
    </row>
    <row r="626" spans="6:6" x14ac:dyDescent="0.25">
      <c r="F626" s="1018">
        <v>38869</v>
      </c>
    </row>
    <row r="627" spans="6:6" x14ac:dyDescent="0.25">
      <c r="F627" s="1018">
        <v>38870</v>
      </c>
    </row>
    <row r="628" spans="6:6" x14ac:dyDescent="0.25">
      <c r="F628" s="1018">
        <v>38871</v>
      </c>
    </row>
    <row r="629" spans="6:6" x14ac:dyDescent="0.25">
      <c r="F629" s="1018">
        <v>38872</v>
      </c>
    </row>
    <row r="630" spans="6:6" x14ac:dyDescent="0.25">
      <c r="F630" s="1018">
        <v>38873</v>
      </c>
    </row>
    <row r="631" spans="6:6" x14ac:dyDescent="0.25">
      <c r="F631" s="1018">
        <v>38874</v>
      </c>
    </row>
    <row r="632" spans="6:6" x14ac:dyDescent="0.25">
      <c r="F632" s="1018">
        <v>38875</v>
      </c>
    </row>
    <row r="633" spans="6:6" x14ac:dyDescent="0.25">
      <c r="F633" s="1018">
        <v>38876</v>
      </c>
    </row>
    <row r="634" spans="6:6" x14ac:dyDescent="0.25">
      <c r="F634" s="1018">
        <v>38877</v>
      </c>
    </row>
    <row r="635" spans="6:6" x14ac:dyDescent="0.25">
      <c r="F635" s="1018">
        <v>38878</v>
      </c>
    </row>
    <row r="636" spans="6:6" x14ac:dyDescent="0.25">
      <c r="F636" s="1018">
        <v>38879</v>
      </c>
    </row>
    <row r="637" spans="6:6" x14ac:dyDescent="0.25">
      <c r="F637" s="1018">
        <v>38880</v>
      </c>
    </row>
    <row r="638" spans="6:6" x14ac:dyDescent="0.25">
      <c r="F638" s="1018">
        <v>38881</v>
      </c>
    </row>
    <row r="639" spans="6:6" x14ac:dyDescent="0.25">
      <c r="F639" s="1018">
        <v>38882</v>
      </c>
    </row>
    <row r="640" spans="6:6" x14ac:dyDescent="0.25">
      <c r="F640" s="1018">
        <v>38883</v>
      </c>
    </row>
    <row r="641" spans="6:6" x14ac:dyDescent="0.25">
      <c r="F641" s="1018">
        <v>38884</v>
      </c>
    </row>
    <row r="642" spans="6:6" x14ac:dyDescent="0.25">
      <c r="F642" s="1018">
        <v>38885</v>
      </c>
    </row>
    <row r="643" spans="6:6" x14ac:dyDescent="0.25">
      <c r="F643" s="1018">
        <v>38886</v>
      </c>
    </row>
    <row r="644" spans="6:6" x14ac:dyDescent="0.25">
      <c r="F644" s="1018">
        <v>38887</v>
      </c>
    </row>
    <row r="645" spans="6:6" x14ac:dyDescent="0.25">
      <c r="F645" s="1018">
        <v>38888</v>
      </c>
    </row>
    <row r="646" spans="6:6" x14ac:dyDescent="0.25">
      <c r="F646" s="1018">
        <v>38889</v>
      </c>
    </row>
    <row r="647" spans="6:6" x14ac:dyDescent="0.25">
      <c r="F647" s="1018">
        <v>38890</v>
      </c>
    </row>
    <row r="648" spans="6:6" x14ac:dyDescent="0.25">
      <c r="F648" s="1018">
        <v>38891</v>
      </c>
    </row>
    <row r="649" spans="6:6" x14ac:dyDescent="0.25">
      <c r="F649" s="1018">
        <v>38892</v>
      </c>
    </row>
    <row r="650" spans="6:6" x14ac:dyDescent="0.25">
      <c r="F650" s="1018">
        <v>38893</v>
      </c>
    </row>
    <row r="651" spans="6:6" x14ac:dyDescent="0.25">
      <c r="F651" s="1018">
        <v>38894</v>
      </c>
    </row>
    <row r="652" spans="6:6" x14ac:dyDescent="0.25">
      <c r="F652" s="1018">
        <v>38895</v>
      </c>
    </row>
    <row r="653" spans="6:6" x14ac:dyDescent="0.25">
      <c r="F653" s="1018">
        <v>38896</v>
      </c>
    </row>
    <row r="654" spans="6:6" x14ac:dyDescent="0.25">
      <c r="F654" s="1018">
        <v>38897</v>
      </c>
    </row>
    <row r="655" spans="6:6" x14ac:dyDescent="0.25">
      <c r="F655" s="1018">
        <v>38898</v>
      </c>
    </row>
    <row r="656" spans="6:6" x14ac:dyDescent="0.25">
      <c r="F656" s="1018">
        <v>38899</v>
      </c>
    </row>
    <row r="657" spans="6:6" x14ac:dyDescent="0.25">
      <c r="F657" s="1018">
        <v>38900</v>
      </c>
    </row>
    <row r="658" spans="6:6" x14ac:dyDescent="0.25">
      <c r="F658" s="1018">
        <v>38901</v>
      </c>
    </row>
    <row r="659" spans="6:6" x14ac:dyDescent="0.25">
      <c r="F659" s="1018">
        <v>38902</v>
      </c>
    </row>
    <row r="660" spans="6:6" x14ac:dyDescent="0.25">
      <c r="F660" s="1018">
        <v>38903</v>
      </c>
    </row>
    <row r="661" spans="6:6" x14ac:dyDescent="0.25">
      <c r="F661" s="1018">
        <v>38904</v>
      </c>
    </row>
    <row r="662" spans="6:6" x14ac:dyDescent="0.25">
      <c r="F662" s="1018">
        <v>38905</v>
      </c>
    </row>
    <row r="663" spans="6:6" x14ac:dyDescent="0.25">
      <c r="F663" s="1018">
        <v>38906</v>
      </c>
    </row>
    <row r="664" spans="6:6" x14ac:dyDescent="0.25">
      <c r="F664" s="1018">
        <v>38907</v>
      </c>
    </row>
    <row r="665" spans="6:6" x14ac:dyDescent="0.25">
      <c r="F665" s="1018">
        <v>38908</v>
      </c>
    </row>
    <row r="666" spans="6:6" x14ac:dyDescent="0.25">
      <c r="F666" s="1018">
        <v>38909</v>
      </c>
    </row>
    <row r="667" spans="6:6" x14ac:dyDescent="0.25">
      <c r="F667" s="1018">
        <v>38910</v>
      </c>
    </row>
    <row r="668" spans="6:6" x14ac:dyDescent="0.25">
      <c r="F668" s="1018">
        <v>38911</v>
      </c>
    </row>
    <row r="669" spans="6:6" x14ac:dyDescent="0.25">
      <c r="F669" s="1018">
        <v>38912</v>
      </c>
    </row>
    <row r="670" spans="6:6" x14ac:dyDescent="0.25">
      <c r="F670" s="1018">
        <v>38913</v>
      </c>
    </row>
    <row r="671" spans="6:6" x14ac:dyDescent="0.25">
      <c r="F671" s="1018">
        <v>38914</v>
      </c>
    </row>
    <row r="672" spans="6:6" x14ac:dyDescent="0.25">
      <c r="F672" s="1018">
        <v>38915</v>
      </c>
    </row>
    <row r="673" spans="6:6" x14ac:dyDescent="0.25">
      <c r="F673" s="1018">
        <v>38916</v>
      </c>
    </row>
    <row r="674" spans="6:6" x14ac:dyDescent="0.25">
      <c r="F674" s="1018">
        <v>38917</v>
      </c>
    </row>
    <row r="675" spans="6:6" x14ac:dyDescent="0.25">
      <c r="F675" s="1018">
        <v>38918</v>
      </c>
    </row>
    <row r="676" spans="6:6" x14ac:dyDescent="0.25">
      <c r="F676" s="1018">
        <v>38919</v>
      </c>
    </row>
    <row r="677" spans="6:6" x14ac:dyDescent="0.25">
      <c r="F677" s="1018">
        <v>38920</v>
      </c>
    </row>
    <row r="678" spans="6:6" x14ac:dyDescent="0.25">
      <c r="F678" s="1018">
        <v>38921</v>
      </c>
    </row>
    <row r="679" spans="6:6" x14ac:dyDescent="0.25">
      <c r="F679" s="1018">
        <v>38922</v>
      </c>
    </row>
    <row r="680" spans="6:6" x14ac:dyDescent="0.25">
      <c r="F680" s="1018">
        <v>38923</v>
      </c>
    </row>
    <row r="681" spans="6:6" x14ac:dyDescent="0.25">
      <c r="F681" s="1018">
        <v>38924</v>
      </c>
    </row>
    <row r="682" spans="6:6" x14ac:dyDescent="0.25">
      <c r="F682" s="1018">
        <v>38925</v>
      </c>
    </row>
    <row r="683" spans="6:6" x14ac:dyDescent="0.25">
      <c r="F683" s="1018">
        <v>38926</v>
      </c>
    </row>
    <row r="684" spans="6:6" x14ac:dyDescent="0.25">
      <c r="F684" s="1018">
        <v>38927</v>
      </c>
    </row>
    <row r="685" spans="6:6" x14ac:dyDescent="0.25">
      <c r="F685" s="1018">
        <v>38928</v>
      </c>
    </row>
    <row r="686" spans="6:6" x14ac:dyDescent="0.25">
      <c r="F686" s="1018">
        <v>38929</v>
      </c>
    </row>
    <row r="687" spans="6:6" x14ac:dyDescent="0.25">
      <c r="F687" s="1018">
        <v>38930</v>
      </c>
    </row>
    <row r="688" spans="6:6" x14ac:dyDescent="0.25">
      <c r="F688" s="1018">
        <v>38931</v>
      </c>
    </row>
    <row r="689" spans="6:6" x14ac:dyDescent="0.25">
      <c r="F689" s="1018">
        <v>38932</v>
      </c>
    </row>
    <row r="690" spans="6:6" x14ac:dyDescent="0.25">
      <c r="F690" s="1018">
        <v>38933</v>
      </c>
    </row>
    <row r="691" spans="6:6" x14ac:dyDescent="0.25">
      <c r="F691" s="1018">
        <v>38934</v>
      </c>
    </row>
    <row r="692" spans="6:6" x14ac:dyDescent="0.25">
      <c r="F692" s="1018">
        <v>38935</v>
      </c>
    </row>
    <row r="693" spans="6:6" x14ac:dyDescent="0.25">
      <c r="F693" s="1018">
        <v>38936</v>
      </c>
    </row>
    <row r="694" spans="6:6" x14ac:dyDescent="0.25">
      <c r="F694" s="1018">
        <v>38937</v>
      </c>
    </row>
    <row r="695" spans="6:6" x14ac:dyDescent="0.25">
      <c r="F695" s="1018">
        <v>38938</v>
      </c>
    </row>
    <row r="696" spans="6:6" x14ac:dyDescent="0.25">
      <c r="F696" s="1018">
        <v>38939</v>
      </c>
    </row>
    <row r="697" spans="6:6" x14ac:dyDescent="0.25">
      <c r="F697" s="1018">
        <v>38940</v>
      </c>
    </row>
    <row r="698" spans="6:6" x14ac:dyDescent="0.25">
      <c r="F698" s="1018">
        <v>38941</v>
      </c>
    </row>
    <row r="699" spans="6:6" x14ac:dyDescent="0.25">
      <c r="F699" s="1018">
        <v>38942</v>
      </c>
    </row>
    <row r="700" spans="6:6" x14ac:dyDescent="0.25">
      <c r="F700" s="1018">
        <v>38943</v>
      </c>
    </row>
    <row r="701" spans="6:6" x14ac:dyDescent="0.25">
      <c r="F701" s="1018">
        <v>38944</v>
      </c>
    </row>
    <row r="702" spans="6:6" x14ac:dyDescent="0.25">
      <c r="F702" s="1018">
        <v>38945</v>
      </c>
    </row>
    <row r="703" spans="6:6" x14ac:dyDescent="0.25">
      <c r="F703" s="1018">
        <v>38946</v>
      </c>
    </row>
    <row r="704" spans="6:6" x14ac:dyDescent="0.25">
      <c r="F704" s="1018">
        <v>38947</v>
      </c>
    </row>
    <row r="705" spans="6:6" x14ac:dyDescent="0.25">
      <c r="F705" s="1018">
        <v>38948</v>
      </c>
    </row>
    <row r="706" spans="6:6" x14ac:dyDescent="0.25">
      <c r="F706" s="1018">
        <v>38949</v>
      </c>
    </row>
    <row r="707" spans="6:6" x14ac:dyDescent="0.25">
      <c r="F707" s="1018">
        <v>38950</v>
      </c>
    </row>
    <row r="708" spans="6:6" x14ac:dyDescent="0.25">
      <c r="F708" s="1018">
        <v>38951</v>
      </c>
    </row>
    <row r="709" spans="6:6" x14ac:dyDescent="0.25">
      <c r="F709" s="1018">
        <v>38952</v>
      </c>
    </row>
    <row r="710" spans="6:6" x14ac:dyDescent="0.25">
      <c r="F710" s="1018">
        <v>38953</v>
      </c>
    </row>
    <row r="711" spans="6:6" x14ac:dyDescent="0.25">
      <c r="F711" s="1018">
        <v>38954</v>
      </c>
    </row>
    <row r="712" spans="6:6" x14ac:dyDescent="0.25">
      <c r="F712" s="1018">
        <v>38955</v>
      </c>
    </row>
    <row r="713" spans="6:6" x14ac:dyDescent="0.25">
      <c r="F713" s="1018">
        <v>38956</v>
      </c>
    </row>
    <row r="714" spans="6:6" x14ac:dyDescent="0.25">
      <c r="F714" s="1018">
        <v>38957</v>
      </c>
    </row>
    <row r="715" spans="6:6" x14ac:dyDescent="0.25">
      <c r="F715" s="1018">
        <v>38958</v>
      </c>
    </row>
    <row r="716" spans="6:6" x14ac:dyDescent="0.25">
      <c r="F716" s="1018">
        <v>38959</v>
      </c>
    </row>
    <row r="717" spans="6:6" x14ac:dyDescent="0.25">
      <c r="F717" s="1018">
        <v>38960</v>
      </c>
    </row>
    <row r="718" spans="6:6" x14ac:dyDescent="0.25">
      <c r="F718" s="1018">
        <v>38961</v>
      </c>
    </row>
    <row r="719" spans="6:6" x14ac:dyDescent="0.25">
      <c r="F719" s="1018">
        <v>38962</v>
      </c>
    </row>
    <row r="720" spans="6:6" x14ac:dyDescent="0.25">
      <c r="F720" s="1018">
        <v>38963</v>
      </c>
    </row>
    <row r="721" spans="6:6" x14ac:dyDescent="0.25">
      <c r="F721" s="1018">
        <v>38964</v>
      </c>
    </row>
    <row r="722" spans="6:6" x14ac:dyDescent="0.25">
      <c r="F722" s="1018">
        <v>38965</v>
      </c>
    </row>
    <row r="723" spans="6:6" x14ac:dyDescent="0.25">
      <c r="F723" s="1018">
        <v>38966</v>
      </c>
    </row>
    <row r="724" spans="6:6" x14ac:dyDescent="0.25">
      <c r="F724" s="1018">
        <v>38967</v>
      </c>
    </row>
    <row r="725" spans="6:6" x14ac:dyDescent="0.25">
      <c r="F725" s="1018">
        <v>38968</v>
      </c>
    </row>
    <row r="726" spans="6:6" x14ac:dyDescent="0.25">
      <c r="F726" s="1018">
        <v>38969</v>
      </c>
    </row>
    <row r="727" spans="6:6" x14ac:dyDescent="0.25">
      <c r="F727" s="1018">
        <v>38970</v>
      </c>
    </row>
    <row r="728" spans="6:6" x14ac:dyDescent="0.25">
      <c r="F728" s="1018">
        <v>38971</v>
      </c>
    </row>
    <row r="729" spans="6:6" x14ac:dyDescent="0.25">
      <c r="F729" s="1018">
        <v>38972</v>
      </c>
    </row>
    <row r="730" spans="6:6" x14ac:dyDescent="0.25">
      <c r="F730" s="1018">
        <v>38973</v>
      </c>
    </row>
    <row r="731" spans="6:6" x14ac:dyDescent="0.25">
      <c r="F731" s="1018">
        <v>38974</v>
      </c>
    </row>
    <row r="732" spans="6:6" x14ac:dyDescent="0.25">
      <c r="F732" s="1018">
        <v>38975</v>
      </c>
    </row>
    <row r="733" spans="6:6" x14ac:dyDescent="0.25">
      <c r="F733" s="1018">
        <v>38976</v>
      </c>
    </row>
    <row r="734" spans="6:6" x14ac:dyDescent="0.25">
      <c r="F734" s="1018">
        <v>38977</v>
      </c>
    </row>
    <row r="735" spans="6:6" x14ac:dyDescent="0.25">
      <c r="F735" s="1018">
        <v>38978</v>
      </c>
    </row>
    <row r="736" spans="6:6" x14ac:dyDescent="0.25">
      <c r="F736" s="1018">
        <v>38979</v>
      </c>
    </row>
    <row r="737" spans="6:6" x14ac:dyDescent="0.25">
      <c r="F737" s="1018">
        <v>38980</v>
      </c>
    </row>
    <row r="738" spans="6:6" x14ac:dyDescent="0.25">
      <c r="F738" s="1018">
        <v>38981</v>
      </c>
    </row>
    <row r="739" spans="6:6" x14ac:dyDescent="0.25">
      <c r="F739" s="1018">
        <v>38982</v>
      </c>
    </row>
    <row r="740" spans="6:6" x14ac:dyDescent="0.25">
      <c r="F740" s="1018">
        <v>38983</v>
      </c>
    </row>
    <row r="741" spans="6:6" x14ac:dyDescent="0.25">
      <c r="F741" s="1018">
        <v>38984</v>
      </c>
    </row>
    <row r="742" spans="6:6" x14ac:dyDescent="0.25">
      <c r="F742" s="1018">
        <v>38985</v>
      </c>
    </row>
    <row r="743" spans="6:6" x14ac:dyDescent="0.25">
      <c r="F743" s="1018">
        <v>38986</v>
      </c>
    </row>
    <row r="744" spans="6:6" x14ac:dyDescent="0.25">
      <c r="F744" s="1018">
        <v>38987</v>
      </c>
    </row>
    <row r="745" spans="6:6" x14ac:dyDescent="0.25">
      <c r="F745" s="1018">
        <v>38988</v>
      </c>
    </row>
    <row r="746" spans="6:6" x14ac:dyDescent="0.25">
      <c r="F746" s="1018">
        <v>38989</v>
      </c>
    </row>
    <row r="747" spans="6:6" x14ac:dyDescent="0.25">
      <c r="F747" s="1018">
        <v>38990</v>
      </c>
    </row>
    <row r="748" spans="6:6" x14ac:dyDescent="0.25">
      <c r="F748" s="1018">
        <v>38991</v>
      </c>
    </row>
    <row r="749" spans="6:6" x14ac:dyDescent="0.25">
      <c r="F749" s="1018">
        <v>38992</v>
      </c>
    </row>
    <row r="750" spans="6:6" x14ac:dyDescent="0.25">
      <c r="F750" s="1018">
        <v>38993</v>
      </c>
    </row>
    <row r="751" spans="6:6" x14ac:dyDescent="0.25">
      <c r="F751" s="1018">
        <v>38994</v>
      </c>
    </row>
    <row r="752" spans="6:6" x14ac:dyDescent="0.25">
      <c r="F752" s="1018">
        <v>38995</v>
      </c>
    </row>
    <row r="753" spans="6:6" x14ac:dyDescent="0.25">
      <c r="F753" s="1018">
        <v>38996</v>
      </c>
    </row>
    <row r="754" spans="6:6" x14ac:dyDescent="0.25">
      <c r="F754" s="1018">
        <v>38997</v>
      </c>
    </row>
    <row r="755" spans="6:6" x14ac:dyDescent="0.25">
      <c r="F755" s="1018">
        <v>38998</v>
      </c>
    </row>
    <row r="756" spans="6:6" x14ac:dyDescent="0.25">
      <c r="F756" s="1018">
        <v>38999</v>
      </c>
    </row>
    <row r="757" spans="6:6" x14ac:dyDescent="0.25">
      <c r="F757" s="1018">
        <v>39000</v>
      </c>
    </row>
    <row r="758" spans="6:6" x14ac:dyDescent="0.25">
      <c r="F758" s="1018">
        <v>39001</v>
      </c>
    </row>
    <row r="759" spans="6:6" x14ac:dyDescent="0.25">
      <c r="F759" s="1018">
        <v>39002</v>
      </c>
    </row>
    <row r="760" spans="6:6" x14ac:dyDescent="0.25">
      <c r="F760" s="1018">
        <v>39003</v>
      </c>
    </row>
    <row r="761" spans="6:6" x14ac:dyDescent="0.25">
      <c r="F761" s="1018">
        <v>39004</v>
      </c>
    </row>
    <row r="762" spans="6:6" x14ac:dyDescent="0.25">
      <c r="F762" s="1018">
        <v>39005</v>
      </c>
    </row>
    <row r="763" spans="6:6" x14ac:dyDescent="0.25">
      <c r="F763" s="1018">
        <v>39006</v>
      </c>
    </row>
    <row r="764" spans="6:6" x14ac:dyDescent="0.25">
      <c r="F764" s="1018">
        <v>39007</v>
      </c>
    </row>
    <row r="765" spans="6:6" x14ac:dyDescent="0.25">
      <c r="F765" s="1018">
        <v>39008</v>
      </c>
    </row>
    <row r="766" spans="6:6" x14ac:dyDescent="0.25">
      <c r="F766" s="1018">
        <v>39009</v>
      </c>
    </row>
    <row r="767" spans="6:6" x14ac:dyDescent="0.25">
      <c r="F767" s="1018">
        <v>39010</v>
      </c>
    </row>
    <row r="768" spans="6:6" x14ac:dyDescent="0.25">
      <c r="F768" s="1018">
        <v>39011</v>
      </c>
    </row>
    <row r="769" spans="6:6" x14ac:dyDescent="0.25">
      <c r="F769" s="1018">
        <v>39012</v>
      </c>
    </row>
    <row r="770" spans="6:6" x14ac:dyDescent="0.25">
      <c r="F770" s="1018">
        <v>39013</v>
      </c>
    </row>
    <row r="771" spans="6:6" x14ac:dyDescent="0.25">
      <c r="F771" s="1018">
        <v>39014</v>
      </c>
    </row>
    <row r="772" spans="6:6" x14ac:dyDescent="0.25">
      <c r="F772" s="1018">
        <v>39015</v>
      </c>
    </row>
    <row r="773" spans="6:6" x14ac:dyDescent="0.25">
      <c r="F773" s="1018">
        <v>39016</v>
      </c>
    </row>
    <row r="774" spans="6:6" x14ac:dyDescent="0.25">
      <c r="F774" s="1018">
        <v>39017</v>
      </c>
    </row>
    <row r="775" spans="6:6" x14ac:dyDescent="0.25">
      <c r="F775" s="1018">
        <v>39018</v>
      </c>
    </row>
    <row r="776" spans="6:6" x14ac:dyDescent="0.25">
      <c r="F776" s="1018">
        <v>39019</v>
      </c>
    </row>
    <row r="777" spans="6:6" x14ac:dyDescent="0.25">
      <c r="F777" s="1018">
        <v>39020</v>
      </c>
    </row>
    <row r="778" spans="6:6" x14ac:dyDescent="0.25">
      <c r="F778" s="1018">
        <v>39021</v>
      </c>
    </row>
    <row r="779" spans="6:6" x14ac:dyDescent="0.25">
      <c r="F779" s="1018">
        <v>39022</v>
      </c>
    </row>
    <row r="780" spans="6:6" x14ac:dyDescent="0.25">
      <c r="F780" s="1018">
        <v>39023</v>
      </c>
    </row>
    <row r="781" spans="6:6" x14ac:dyDescent="0.25">
      <c r="F781" s="1018">
        <v>39024</v>
      </c>
    </row>
    <row r="782" spans="6:6" x14ac:dyDescent="0.25">
      <c r="F782" s="1018">
        <v>39025</v>
      </c>
    </row>
    <row r="783" spans="6:6" x14ac:dyDescent="0.25">
      <c r="F783" s="1018">
        <v>39026</v>
      </c>
    </row>
    <row r="784" spans="6:6" x14ac:dyDescent="0.25">
      <c r="F784" s="1018">
        <v>39027</v>
      </c>
    </row>
    <row r="785" spans="6:6" x14ac:dyDescent="0.25">
      <c r="F785" s="1018">
        <v>39028</v>
      </c>
    </row>
    <row r="786" spans="6:6" x14ac:dyDescent="0.25">
      <c r="F786" s="1018">
        <v>39029</v>
      </c>
    </row>
    <row r="787" spans="6:6" x14ac:dyDescent="0.25">
      <c r="F787" s="1018">
        <v>39030</v>
      </c>
    </row>
    <row r="788" spans="6:6" x14ac:dyDescent="0.25">
      <c r="F788" s="1018">
        <v>39031</v>
      </c>
    </row>
    <row r="789" spans="6:6" x14ac:dyDescent="0.25">
      <c r="F789" s="1018">
        <v>39032</v>
      </c>
    </row>
    <row r="790" spans="6:6" x14ac:dyDescent="0.25">
      <c r="F790" s="1018">
        <v>39033</v>
      </c>
    </row>
    <row r="791" spans="6:6" x14ac:dyDescent="0.25">
      <c r="F791" s="1018">
        <v>39034</v>
      </c>
    </row>
    <row r="792" spans="6:6" x14ac:dyDescent="0.25">
      <c r="F792" s="1018">
        <v>39035</v>
      </c>
    </row>
    <row r="793" spans="6:6" x14ac:dyDescent="0.25">
      <c r="F793" s="1018">
        <v>39036</v>
      </c>
    </row>
    <row r="794" spans="6:6" x14ac:dyDescent="0.25">
      <c r="F794" s="1018">
        <v>39037</v>
      </c>
    </row>
    <row r="795" spans="6:6" x14ac:dyDescent="0.25">
      <c r="F795" s="1018">
        <v>39038</v>
      </c>
    </row>
    <row r="796" spans="6:6" x14ac:dyDescent="0.25">
      <c r="F796" s="1018">
        <v>39039</v>
      </c>
    </row>
    <row r="797" spans="6:6" x14ac:dyDescent="0.25">
      <c r="F797" s="1018">
        <v>39040</v>
      </c>
    </row>
    <row r="798" spans="6:6" x14ac:dyDescent="0.25">
      <c r="F798" s="1018">
        <v>39041</v>
      </c>
    </row>
    <row r="799" spans="6:6" x14ac:dyDescent="0.25">
      <c r="F799" s="1018">
        <v>39042</v>
      </c>
    </row>
    <row r="800" spans="6:6" x14ac:dyDescent="0.25">
      <c r="F800" s="1018">
        <v>39043</v>
      </c>
    </row>
    <row r="801" spans="6:6" x14ac:dyDescent="0.25">
      <c r="F801" s="1018">
        <v>39044</v>
      </c>
    </row>
    <row r="802" spans="6:6" x14ac:dyDescent="0.25">
      <c r="F802" s="1018">
        <v>39045</v>
      </c>
    </row>
    <row r="803" spans="6:6" x14ac:dyDescent="0.25">
      <c r="F803" s="1018">
        <v>39046</v>
      </c>
    </row>
    <row r="804" spans="6:6" x14ac:dyDescent="0.25">
      <c r="F804" s="1018">
        <v>39047</v>
      </c>
    </row>
    <row r="805" spans="6:6" x14ac:dyDescent="0.25">
      <c r="F805" s="1018">
        <v>39048</v>
      </c>
    </row>
    <row r="806" spans="6:6" x14ac:dyDescent="0.25">
      <c r="F806" s="1018">
        <v>39049</v>
      </c>
    </row>
    <row r="807" spans="6:6" x14ac:dyDescent="0.25">
      <c r="F807" s="1018">
        <v>39050</v>
      </c>
    </row>
    <row r="808" spans="6:6" x14ac:dyDescent="0.25">
      <c r="F808" s="1018">
        <v>39051</v>
      </c>
    </row>
    <row r="809" spans="6:6" x14ac:dyDescent="0.25">
      <c r="F809" s="1018">
        <v>39052</v>
      </c>
    </row>
    <row r="810" spans="6:6" x14ac:dyDescent="0.25">
      <c r="F810" s="1018">
        <v>39053</v>
      </c>
    </row>
    <row r="811" spans="6:6" x14ac:dyDescent="0.25">
      <c r="F811" s="1018">
        <v>39054</v>
      </c>
    </row>
    <row r="812" spans="6:6" x14ac:dyDescent="0.25">
      <c r="F812" s="1018">
        <v>39055</v>
      </c>
    </row>
    <row r="813" spans="6:6" x14ac:dyDescent="0.25">
      <c r="F813" s="1018">
        <v>39056</v>
      </c>
    </row>
    <row r="814" spans="6:6" x14ac:dyDescent="0.25">
      <c r="F814" s="1018">
        <v>39057</v>
      </c>
    </row>
    <row r="815" spans="6:6" x14ac:dyDescent="0.25">
      <c r="F815" s="1018">
        <v>39058</v>
      </c>
    </row>
    <row r="816" spans="6:6" x14ac:dyDescent="0.25">
      <c r="F816" s="1018">
        <v>39059</v>
      </c>
    </row>
    <row r="817" spans="6:6" x14ac:dyDescent="0.25">
      <c r="F817" s="1018">
        <v>39060</v>
      </c>
    </row>
    <row r="818" spans="6:6" x14ac:dyDescent="0.25">
      <c r="F818" s="1018">
        <v>39061</v>
      </c>
    </row>
    <row r="819" spans="6:6" x14ac:dyDescent="0.25">
      <c r="F819" s="1018">
        <v>39062</v>
      </c>
    </row>
    <row r="820" spans="6:6" x14ac:dyDescent="0.25">
      <c r="F820" s="1018">
        <v>39063</v>
      </c>
    </row>
    <row r="821" spans="6:6" x14ac:dyDescent="0.25">
      <c r="F821" s="1018">
        <v>39064</v>
      </c>
    </row>
    <row r="822" spans="6:6" x14ac:dyDescent="0.25">
      <c r="F822" s="1018">
        <v>39065</v>
      </c>
    </row>
    <row r="823" spans="6:6" x14ac:dyDescent="0.25">
      <c r="F823" s="1018">
        <v>39066</v>
      </c>
    </row>
    <row r="824" spans="6:6" x14ac:dyDescent="0.25">
      <c r="F824" s="1018">
        <v>39067</v>
      </c>
    </row>
    <row r="825" spans="6:6" x14ac:dyDescent="0.25">
      <c r="F825" s="1018">
        <v>39068</v>
      </c>
    </row>
    <row r="826" spans="6:6" x14ac:dyDescent="0.25">
      <c r="F826" s="1018">
        <v>39069</v>
      </c>
    </row>
    <row r="827" spans="6:6" x14ac:dyDescent="0.25">
      <c r="F827" s="1018">
        <v>39070</v>
      </c>
    </row>
    <row r="828" spans="6:6" x14ac:dyDescent="0.25">
      <c r="F828" s="1018">
        <v>39071</v>
      </c>
    </row>
    <row r="829" spans="6:6" x14ac:dyDescent="0.25">
      <c r="F829" s="1018">
        <v>39072</v>
      </c>
    </row>
    <row r="830" spans="6:6" x14ac:dyDescent="0.25">
      <c r="F830" s="1018">
        <v>39073</v>
      </c>
    </row>
    <row r="831" spans="6:6" x14ac:dyDescent="0.25">
      <c r="F831" s="1018">
        <v>39074</v>
      </c>
    </row>
    <row r="832" spans="6:6" x14ac:dyDescent="0.25">
      <c r="F832" s="1018">
        <v>39075</v>
      </c>
    </row>
    <row r="833" spans="6:6" x14ac:dyDescent="0.25">
      <c r="F833" s="1018">
        <v>39076</v>
      </c>
    </row>
    <row r="834" spans="6:6" x14ac:dyDescent="0.25">
      <c r="F834" s="1018">
        <v>39077</v>
      </c>
    </row>
    <row r="835" spans="6:6" x14ac:dyDescent="0.25">
      <c r="F835" s="1018">
        <v>39078</v>
      </c>
    </row>
    <row r="836" spans="6:6" x14ac:dyDescent="0.25">
      <c r="F836" s="1018">
        <v>39079</v>
      </c>
    </row>
    <row r="837" spans="6:6" x14ac:dyDescent="0.25">
      <c r="F837" s="1018">
        <v>39080</v>
      </c>
    </row>
    <row r="838" spans="6:6" x14ac:dyDescent="0.25">
      <c r="F838" s="1018">
        <v>39081</v>
      </c>
    </row>
    <row r="839" spans="6:6" x14ac:dyDescent="0.25">
      <c r="F839" s="1018">
        <v>39082</v>
      </c>
    </row>
    <row r="840" spans="6:6" x14ac:dyDescent="0.25">
      <c r="F840" s="1018">
        <v>39083</v>
      </c>
    </row>
    <row r="841" spans="6:6" x14ac:dyDescent="0.25">
      <c r="F841" s="1018">
        <v>39084</v>
      </c>
    </row>
    <row r="842" spans="6:6" x14ac:dyDescent="0.25">
      <c r="F842" s="1018">
        <v>39085</v>
      </c>
    </row>
    <row r="843" spans="6:6" x14ac:dyDescent="0.25">
      <c r="F843" s="1018">
        <v>39086</v>
      </c>
    </row>
    <row r="844" spans="6:6" x14ac:dyDescent="0.25">
      <c r="F844" s="1018">
        <v>39087</v>
      </c>
    </row>
    <row r="845" spans="6:6" x14ac:dyDescent="0.25">
      <c r="F845" s="1018">
        <v>39088</v>
      </c>
    </row>
    <row r="846" spans="6:6" x14ac:dyDescent="0.25">
      <c r="F846" s="1018">
        <v>39089</v>
      </c>
    </row>
    <row r="847" spans="6:6" x14ac:dyDescent="0.25">
      <c r="F847" s="1018">
        <v>39090</v>
      </c>
    </row>
    <row r="848" spans="6:6" x14ac:dyDescent="0.25">
      <c r="F848" s="1018">
        <v>39091</v>
      </c>
    </row>
    <row r="849" spans="6:6" x14ac:dyDescent="0.25">
      <c r="F849" s="1018">
        <v>39092</v>
      </c>
    </row>
    <row r="850" spans="6:6" x14ac:dyDescent="0.25">
      <c r="F850" s="1018">
        <v>39093</v>
      </c>
    </row>
    <row r="851" spans="6:6" x14ac:dyDescent="0.25">
      <c r="F851" s="1018">
        <v>39094</v>
      </c>
    </row>
    <row r="852" spans="6:6" x14ac:dyDescent="0.25">
      <c r="F852" s="1018">
        <v>39095</v>
      </c>
    </row>
    <row r="853" spans="6:6" x14ac:dyDescent="0.25">
      <c r="F853" s="1018">
        <v>39096</v>
      </c>
    </row>
    <row r="854" spans="6:6" x14ac:dyDescent="0.25">
      <c r="F854" s="1018">
        <v>39097</v>
      </c>
    </row>
    <row r="855" spans="6:6" x14ac:dyDescent="0.25">
      <c r="F855" s="1018">
        <v>39098</v>
      </c>
    </row>
    <row r="856" spans="6:6" x14ac:dyDescent="0.25">
      <c r="F856" s="1018">
        <v>39099</v>
      </c>
    </row>
    <row r="857" spans="6:6" x14ac:dyDescent="0.25">
      <c r="F857" s="1018">
        <v>39100</v>
      </c>
    </row>
    <row r="858" spans="6:6" x14ac:dyDescent="0.25">
      <c r="F858" s="1018">
        <v>39101</v>
      </c>
    </row>
    <row r="859" spans="6:6" x14ac:dyDescent="0.25">
      <c r="F859" s="1018">
        <v>39102</v>
      </c>
    </row>
    <row r="860" spans="6:6" x14ac:dyDescent="0.25">
      <c r="F860" s="1018">
        <v>39103</v>
      </c>
    </row>
    <row r="861" spans="6:6" x14ac:dyDescent="0.25">
      <c r="F861" s="1018">
        <v>39104</v>
      </c>
    </row>
    <row r="862" spans="6:6" x14ac:dyDescent="0.25">
      <c r="F862" s="1018">
        <v>39105</v>
      </c>
    </row>
    <row r="863" spans="6:6" x14ac:dyDescent="0.25">
      <c r="F863" s="1018">
        <v>39106</v>
      </c>
    </row>
    <row r="864" spans="6:6" x14ac:dyDescent="0.25">
      <c r="F864" s="1018">
        <v>39107</v>
      </c>
    </row>
    <row r="865" spans="6:6" x14ac:dyDescent="0.25">
      <c r="F865" s="1018">
        <v>39108</v>
      </c>
    </row>
    <row r="866" spans="6:6" x14ac:dyDescent="0.25">
      <c r="F866" s="1018">
        <v>39109</v>
      </c>
    </row>
    <row r="867" spans="6:6" x14ac:dyDescent="0.25">
      <c r="F867" s="1018">
        <v>39110</v>
      </c>
    </row>
    <row r="868" spans="6:6" x14ac:dyDescent="0.25">
      <c r="F868" s="1018">
        <v>39111</v>
      </c>
    </row>
    <row r="869" spans="6:6" x14ac:dyDescent="0.25">
      <c r="F869" s="1018">
        <v>39112</v>
      </c>
    </row>
    <row r="870" spans="6:6" x14ac:dyDescent="0.25">
      <c r="F870" s="1018">
        <v>39113</v>
      </c>
    </row>
    <row r="871" spans="6:6" x14ac:dyDescent="0.25">
      <c r="F871" s="1018">
        <v>39114</v>
      </c>
    </row>
    <row r="872" spans="6:6" x14ac:dyDescent="0.25">
      <c r="F872" s="1018">
        <v>39115</v>
      </c>
    </row>
    <row r="873" spans="6:6" x14ac:dyDescent="0.25">
      <c r="F873" s="1018">
        <v>39116</v>
      </c>
    </row>
    <row r="874" spans="6:6" x14ac:dyDescent="0.25">
      <c r="F874" s="1018">
        <v>39117</v>
      </c>
    </row>
    <row r="875" spans="6:6" x14ac:dyDescent="0.25">
      <c r="F875" s="1018">
        <v>39118</v>
      </c>
    </row>
    <row r="876" spans="6:6" x14ac:dyDescent="0.25">
      <c r="F876" s="1018">
        <v>39119</v>
      </c>
    </row>
    <row r="877" spans="6:6" x14ac:dyDescent="0.25">
      <c r="F877" s="1018">
        <v>39120</v>
      </c>
    </row>
    <row r="878" spans="6:6" x14ac:dyDescent="0.25">
      <c r="F878" s="1018">
        <v>39121</v>
      </c>
    </row>
    <row r="879" spans="6:6" x14ac:dyDescent="0.25">
      <c r="F879" s="1018">
        <v>39122</v>
      </c>
    </row>
    <row r="880" spans="6:6" x14ac:dyDescent="0.25">
      <c r="F880" s="1018">
        <v>39123</v>
      </c>
    </row>
    <row r="881" spans="6:6" x14ac:dyDescent="0.25">
      <c r="F881" s="1018">
        <v>39124</v>
      </c>
    </row>
    <row r="882" spans="6:6" x14ac:dyDescent="0.25">
      <c r="F882" s="1018">
        <v>39125</v>
      </c>
    </row>
    <row r="883" spans="6:6" x14ac:dyDescent="0.25">
      <c r="F883" s="1018">
        <v>39126</v>
      </c>
    </row>
    <row r="884" spans="6:6" x14ac:dyDescent="0.25">
      <c r="F884" s="1018">
        <v>39127</v>
      </c>
    </row>
    <row r="885" spans="6:6" x14ac:dyDescent="0.25">
      <c r="F885" s="1018">
        <v>39128</v>
      </c>
    </row>
    <row r="886" spans="6:6" x14ac:dyDescent="0.25">
      <c r="F886" s="1018">
        <v>39129</v>
      </c>
    </row>
    <row r="887" spans="6:6" x14ac:dyDescent="0.25">
      <c r="F887" s="1018">
        <v>39130</v>
      </c>
    </row>
    <row r="888" spans="6:6" x14ac:dyDescent="0.25">
      <c r="F888" s="1018">
        <v>39131</v>
      </c>
    </row>
    <row r="889" spans="6:6" x14ac:dyDescent="0.25">
      <c r="F889" s="1018">
        <v>39132</v>
      </c>
    </row>
    <row r="890" spans="6:6" x14ac:dyDescent="0.25">
      <c r="F890" s="1018">
        <v>39133</v>
      </c>
    </row>
    <row r="891" spans="6:6" x14ac:dyDescent="0.25">
      <c r="F891" s="1018">
        <v>39134</v>
      </c>
    </row>
    <row r="892" spans="6:6" x14ac:dyDescent="0.25">
      <c r="F892" s="1018">
        <v>39135</v>
      </c>
    </row>
    <row r="893" spans="6:6" x14ac:dyDescent="0.25">
      <c r="F893" s="1018">
        <v>39136</v>
      </c>
    </row>
    <row r="894" spans="6:6" x14ac:dyDescent="0.25">
      <c r="F894" s="1018">
        <v>39137</v>
      </c>
    </row>
    <row r="895" spans="6:6" x14ac:dyDescent="0.25">
      <c r="F895" s="1018">
        <v>39138</v>
      </c>
    </row>
    <row r="896" spans="6:6" x14ac:dyDescent="0.25">
      <c r="F896" s="1018">
        <v>39139</v>
      </c>
    </row>
    <row r="897" spans="6:6" x14ac:dyDescent="0.25">
      <c r="F897" s="1018">
        <v>39140</v>
      </c>
    </row>
    <row r="898" spans="6:6" x14ac:dyDescent="0.25">
      <c r="F898" s="1018">
        <v>39141</v>
      </c>
    </row>
    <row r="899" spans="6:6" x14ac:dyDescent="0.25">
      <c r="F899" s="1018">
        <v>39142</v>
      </c>
    </row>
    <row r="900" spans="6:6" x14ac:dyDescent="0.25">
      <c r="F900" s="1018">
        <v>39143</v>
      </c>
    </row>
    <row r="901" spans="6:6" x14ac:dyDescent="0.25">
      <c r="F901" s="1018">
        <v>39144</v>
      </c>
    </row>
    <row r="902" spans="6:6" x14ac:dyDescent="0.25">
      <c r="F902" s="1018">
        <v>39145</v>
      </c>
    </row>
    <row r="903" spans="6:6" x14ac:dyDescent="0.25">
      <c r="F903" s="1018">
        <v>39146</v>
      </c>
    </row>
    <row r="904" spans="6:6" x14ac:dyDescent="0.25">
      <c r="F904" s="1018">
        <v>39147</v>
      </c>
    </row>
    <row r="905" spans="6:6" x14ac:dyDescent="0.25">
      <c r="F905" s="1018">
        <v>39148</v>
      </c>
    </row>
    <row r="906" spans="6:6" x14ac:dyDescent="0.25">
      <c r="F906" s="1018">
        <v>39149</v>
      </c>
    </row>
    <row r="907" spans="6:6" x14ac:dyDescent="0.25">
      <c r="F907" s="1018">
        <v>39150</v>
      </c>
    </row>
    <row r="908" spans="6:6" x14ac:dyDescent="0.25">
      <c r="F908" s="1018">
        <v>39151</v>
      </c>
    </row>
    <row r="909" spans="6:6" x14ac:dyDescent="0.25">
      <c r="F909" s="1018">
        <v>39152</v>
      </c>
    </row>
    <row r="910" spans="6:6" x14ac:dyDescent="0.25">
      <c r="F910" s="1018">
        <v>39153</v>
      </c>
    </row>
    <row r="911" spans="6:6" x14ac:dyDescent="0.25">
      <c r="F911" s="1018">
        <v>39154</v>
      </c>
    </row>
    <row r="912" spans="6:6" x14ac:dyDescent="0.25">
      <c r="F912" s="1018">
        <v>39155</v>
      </c>
    </row>
    <row r="913" spans="6:6" x14ac:dyDescent="0.25">
      <c r="F913" s="1018">
        <v>39156</v>
      </c>
    </row>
    <row r="914" spans="6:6" x14ac:dyDescent="0.25">
      <c r="F914" s="1018">
        <v>39157</v>
      </c>
    </row>
    <row r="915" spans="6:6" x14ac:dyDescent="0.25">
      <c r="F915" s="1018">
        <v>39158</v>
      </c>
    </row>
    <row r="916" spans="6:6" x14ac:dyDescent="0.25">
      <c r="F916" s="1018">
        <v>39159</v>
      </c>
    </row>
    <row r="917" spans="6:6" x14ac:dyDescent="0.25">
      <c r="F917" s="1018">
        <v>39160</v>
      </c>
    </row>
    <row r="918" spans="6:6" x14ac:dyDescent="0.25">
      <c r="F918" s="1018">
        <v>39161</v>
      </c>
    </row>
    <row r="919" spans="6:6" x14ac:dyDescent="0.25">
      <c r="F919" s="1018">
        <v>39162</v>
      </c>
    </row>
    <row r="920" spans="6:6" x14ac:dyDescent="0.25">
      <c r="F920" s="1018">
        <v>39163</v>
      </c>
    </row>
    <row r="921" spans="6:6" x14ac:dyDescent="0.25">
      <c r="F921" s="1018">
        <v>39164</v>
      </c>
    </row>
    <row r="922" spans="6:6" x14ac:dyDescent="0.25">
      <c r="F922" s="1018">
        <v>39165</v>
      </c>
    </row>
    <row r="923" spans="6:6" x14ac:dyDescent="0.25">
      <c r="F923" s="1018">
        <v>39166</v>
      </c>
    </row>
    <row r="924" spans="6:6" x14ac:dyDescent="0.25">
      <c r="F924" s="1018">
        <v>39167</v>
      </c>
    </row>
    <row r="925" spans="6:6" x14ac:dyDescent="0.25">
      <c r="F925" s="1018">
        <v>39168</v>
      </c>
    </row>
    <row r="926" spans="6:6" x14ac:dyDescent="0.25">
      <c r="F926" s="1018">
        <v>39169</v>
      </c>
    </row>
    <row r="927" spans="6:6" x14ac:dyDescent="0.25">
      <c r="F927" s="1018">
        <v>39170</v>
      </c>
    </row>
    <row r="928" spans="6:6" x14ac:dyDescent="0.25">
      <c r="F928" s="1018">
        <v>39171</v>
      </c>
    </row>
    <row r="929" spans="6:6" x14ac:dyDescent="0.25">
      <c r="F929" s="1018">
        <v>39172</v>
      </c>
    </row>
    <row r="930" spans="6:6" x14ac:dyDescent="0.25">
      <c r="F930" s="1018">
        <v>39173</v>
      </c>
    </row>
    <row r="931" spans="6:6" x14ac:dyDescent="0.25">
      <c r="F931" s="1018">
        <v>39174</v>
      </c>
    </row>
    <row r="932" spans="6:6" x14ac:dyDescent="0.25">
      <c r="F932" s="1018">
        <v>39175</v>
      </c>
    </row>
    <row r="933" spans="6:6" x14ac:dyDescent="0.25">
      <c r="F933" s="1018">
        <v>39176</v>
      </c>
    </row>
    <row r="934" spans="6:6" x14ac:dyDescent="0.25">
      <c r="F934" s="1018">
        <v>39177</v>
      </c>
    </row>
    <row r="935" spans="6:6" x14ac:dyDescent="0.25">
      <c r="F935" s="1018">
        <v>39178</v>
      </c>
    </row>
    <row r="936" spans="6:6" x14ac:dyDescent="0.25">
      <c r="F936" s="1018">
        <v>39179</v>
      </c>
    </row>
    <row r="937" spans="6:6" x14ac:dyDescent="0.25">
      <c r="F937" s="1018">
        <v>39180</v>
      </c>
    </row>
    <row r="938" spans="6:6" x14ac:dyDescent="0.25">
      <c r="F938" s="1018">
        <v>39181</v>
      </c>
    </row>
    <row r="939" spans="6:6" x14ac:dyDescent="0.25">
      <c r="F939" s="1018">
        <v>39182</v>
      </c>
    </row>
    <row r="940" spans="6:6" x14ac:dyDescent="0.25">
      <c r="F940" s="1018">
        <v>39183</v>
      </c>
    </row>
    <row r="941" spans="6:6" x14ac:dyDescent="0.25">
      <c r="F941" s="1018">
        <v>39184</v>
      </c>
    </row>
    <row r="942" spans="6:6" x14ac:dyDescent="0.25">
      <c r="F942" s="1018">
        <v>39185</v>
      </c>
    </row>
    <row r="943" spans="6:6" x14ac:dyDescent="0.25">
      <c r="F943" s="1018">
        <v>39186</v>
      </c>
    </row>
    <row r="944" spans="6:6" x14ac:dyDescent="0.25">
      <c r="F944" s="1018">
        <v>39187</v>
      </c>
    </row>
    <row r="945" spans="6:6" x14ac:dyDescent="0.25">
      <c r="F945" s="1018">
        <v>39188</v>
      </c>
    </row>
    <row r="946" spans="6:6" x14ac:dyDescent="0.25">
      <c r="F946" s="1018">
        <v>39189</v>
      </c>
    </row>
    <row r="947" spans="6:6" x14ac:dyDescent="0.25">
      <c r="F947" s="1018">
        <v>39190</v>
      </c>
    </row>
    <row r="948" spans="6:6" x14ac:dyDescent="0.25">
      <c r="F948" s="1018">
        <v>39191</v>
      </c>
    </row>
    <row r="949" spans="6:6" x14ac:dyDescent="0.25">
      <c r="F949" s="1018">
        <v>39192</v>
      </c>
    </row>
    <row r="950" spans="6:6" x14ac:dyDescent="0.25">
      <c r="F950" s="1018">
        <v>39193</v>
      </c>
    </row>
    <row r="951" spans="6:6" x14ac:dyDescent="0.25">
      <c r="F951" s="1018">
        <v>39194</v>
      </c>
    </row>
    <row r="952" spans="6:6" x14ac:dyDescent="0.25">
      <c r="F952" s="1018">
        <v>39195</v>
      </c>
    </row>
    <row r="953" spans="6:6" x14ac:dyDescent="0.25">
      <c r="F953" s="1018">
        <v>39196</v>
      </c>
    </row>
    <row r="954" spans="6:6" x14ac:dyDescent="0.25">
      <c r="F954" s="1018">
        <v>39197</v>
      </c>
    </row>
    <row r="955" spans="6:6" x14ac:dyDescent="0.25">
      <c r="F955" s="1018">
        <v>39198</v>
      </c>
    </row>
    <row r="956" spans="6:6" x14ac:dyDescent="0.25">
      <c r="F956" s="1018">
        <v>39199</v>
      </c>
    </row>
    <row r="957" spans="6:6" x14ac:dyDescent="0.25">
      <c r="F957" s="1018">
        <v>39200</v>
      </c>
    </row>
    <row r="958" spans="6:6" x14ac:dyDescent="0.25">
      <c r="F958" s="1018">
        <v>39201</v>
      </c>
    </row>
    <row r="959" spans="6:6" x14ac:dyDescent="0.25">
      <c r="F959" s="1018">
        <v>39202</v>
      </c>
    </row>
    <row r="960" spans="6:6" x14ac:dyDescent="0.25">
      <c r="F960" s="1018">
        <v>39203</v>
      </c>
    </row>
    <row r="961" spans="6:6" x14ac:dyDescent="0.25">
      <c r="F961" s="1018">
        <v>39204</v>
      </c>
    </row>
    <row r="962" spans="6:6" x14ac:dyDescent="0.25">
      <c r="F962" s="1018">
        <v>39205</v>
      </c>
    </row>
    <row r="963" spans="6:6" x14ac:dyDescent="0.25">
      <c r="F963" s="1018">
        <v>39206</v>
      </c>
    </row>
    <row r="964" spans="6:6" x14ac:dyDescent="0.25">
      <c r="F964" s="1018">
        <v>39207</v>
      </c>
    </row>
    <row r="965" spans="6:6" x14ac:dyDescent="0.25">
      <c r="F965" s="1018">
        <v>39208</v>
      </c>
    </row>
    <row r="966" spans="6:6" x14ac:dyDescent="0.25">
      <c r="F966" s="1018">
        <v>39209</v>
      </c>
    </row>
    <row r="967" spans="6:6" x14ac:dyDescent="0.25">
      <c r="F967" s="1018">
        <v>39210</v>
      </c>
    </row>
    <row r="968" spans="6:6" x14ac:dyDescent="0.25">
      <c r="F968" s="1018">
        <v>39211</v>
      </c>
    </row>
    <row r="969" spans="6:6" x14ac:dyDescent="0.25">
      <c r="F969" s="1018">
        <v>39212</v>
      </c>
    </row>
    <row r="970" spans="6:6" x14ac:dyDescent="0.25">
      <c r="F970" s="1018">
        <v>39213</v>
      </c>
    </row>
    <row r="971" spans="6:6" x14ac:dyDescent="0.25">
      <c r="F971" s="1018">
        <v>39214</v>
      </c>
    </row>
    <row r="972" spans="6:6" x14ac:dyDescent="0.25">
      <c r="F972" s="1018">
        <v>39215</v>
      </c>
    </row>
    <row r="973" spans="6:6" x14ac:dyDescent="0.25">
      <c r="F973" s="1018">
        <v>39216</v>
      </c>
    </row>
    <row r="974" spans="6:6" x14ac:dyDescent="0.25">
      <c r="F974" s="1018">
        <v>39217</v>
      </c>
    </row>
    <row r="975" spans="6:6" x14ac:dyDescent="0.25">
      <c r="F975" s="1018">
        <v>39218</v>
      </c>
    </row>
    <row r="976" spans="6:6" x14ac:dyDescent="0.25">
      <c r="F976" s="1018">
        <v>39219</v>
      </c>
    </row>
    <row r="977" spans="6:6" x14ac:dyDescent="0.25">
      <c r="F977" s="1018">
        <v>39220</v>
      </c>
    </row>
    <row r="978" spans="6:6" x14ac:dyDescent="0.25">
      <c r="F978" s="1018">
        <v>39221</v>
      </c>
    </row>
    <row r="979" spans="6:6" x14ac:dyDescent="0.25">
      <c r="F979" s="1018">
        <v>39222</v>
      </c>
    </row>
    <row r="980" spans="6:6" x14ac:dyDescent="0.25">
      <c r="F980" s="1018">
        <v>39223</v>
      </c>
    </row>
    <row r="981" spans="6:6" x14ac:dyDescent="0.25">
      <c r="F981" s="1018">
        <v>39224</v>
      </c>
    </row>
    <row r="982" spans="6:6" x14ac:dyDescent="0.25">
      <c r="F982" s="1018">
        <v>39225</v>
      </c>
    </row>
    <row r="983" spans="6:6" x14ac:dyDescent="0.25">
      <c r="F983" s="1018">
        <v>39226</v>
      </c>
    </row>
    <row r="984" spans="6:6" x14ac:dyDescent="0.25">
      <c r="F984" s="1018">
        <v>39227</v>
      </c>
    </row>
    <row r="985" spans="6:6" x14ac:dyDescent="0.25">
      <c r="F985" s="1018">
        <v>39228</v>
      </c>
    </row>
    <row r="986" spans="6:6" x14ac:dyDescent="0.25">
      <c r="F986" s="1018">
        <v>39229</v>
      </c>
    </row>
    <row r="987" spans="6:6" x14ac:dyDescent="0.25">
      <c r="F987" s="1018">
        <v>39230</v>
      </c>
    </row>
    <row r="988" spans="6:6" x14ac:dyDescent="0.25">
      <c r="F988" s="1018">
        <v>39231</v>
      </c>
    </row>
    <row r="989" spans="6:6" x14ac:dyDescent="0.25">
      <c r="F989" s="1018">
        <v>39232</v>
      </c>
    </row>
    <row r="990" spans="6:6" x14ac:dyDescent="0.25">
      <c r="F990" s="1018">
        <v>39233</v>
      </c>
    </row>
    <row r="991" spans="6:6" x14ac:dyDescent="0.25">
      <c r="F991" s="1018">
        <v>39234</v>
      </c>
    </row>
    <row r="992" spans="6:6" x14ac:dyDescent="0.25">
      <c r="F992" s="1018">
        <v>39235</v>
      </c>
    </row>
    <row r="993" spans="6:6" x14ac:dyDescent="0.25">
      <c r="F993" s="1018">
        <v>39236</v>
      </c>
    </row>
    <row r="994" spans="6:6" x14ac:dyDescent="0.25">
      <c r="F994" s="1018">
        <v>39237</v>
      </c>
    </row>
    <row r="995" spans="6:6" x14ac:dyDescent="0.25">
      <c r="F995" s="1018">
        <v>39238</v>
      </c>
    </row>
    <row r="996" spans="6:6" x14ac:dyDescent="0.25">
      <c r="F996" s="1018">
        <v>39239</v>
      </c>
    </row>
    <row r="997" spans="6:6" x14ac:dyDescent="0.25">
      <c r="F997" s="1018">
        <v>39240</v>
      </c>
    </row>
    <row r="998" spans="6:6" x14ac:dyDescent="0.25">
      <c r="F998" s="1018">
        <v>39241</v>
      </c>
    </row>
    <row r="999" spans="6:6" x14ac:dyDescent="0.25">
      <c r="F999" s="1018">
        <v>39242</v>
      </c>
    </row>
    <row r="1000" spans="6:6" x14ac:dyDescent="0.25">
      <c r="F1000" s="1018">
        <v>39243</v>
      </c>
    </row>
    <row r="1001" spans="6:6" x14ac:dyDescent="0.25">
      <c r="F1001" s="1018">
        <v>39244</v>
      </c>
    </row>
    <row r="1002" spans="6:6" x14ac:dyDescent="0.25">
      <c r="F1002" s="1018">
        <v>39245</v>
      </c>
    </row>
    <row r="1003" spans="6:6" x14ac:dyDescent="0.25">
      <c r="F1003" s="1018">
        <v>39246</v>
      </c>
    </row>
    <row r="1004" spans="6:6" x14ac:dyDescent="0.25">
      <c r="F1004" s="1018">
        <v>39247</v>
      </c>
    </row>
    <row r="1005" spans="6:6" x14ac:dyDescent="0.25">
      <c r="F1005" s="1018">
        <v>39248</v>
      </c>
    </row>
    <row r="1006" spans="6:6" x14ac:dyDescent="0.25">
      <c r="F1006" s="1018">
        <v>39249</v>
      </c>
    </row>
    <row r="1007" spans="6:6" x14ac:dyDescent="0.25">
      <c r="F1007" s="1018">
        <v>39250</v>
      </c>
    </row>
    <row r="1008" spans="6:6" x14ac:dyDescent="0.25">
      <c r="F1008" s="1018">
        <v>39251</v>
      </c>
    </row>
    <row r="1009" spans="6:6" x14ac:dyDescent="0.25">
      <c r="F1009" s="1018">
        <v>39252</v>
      </c>
    </row>
    <row r="1010" spans="6:6" x14ac:dyDescent="0.25">
      <c r="F1010" s="1018">
        <v>39253</v>
      </c>
    </row>
    <row r="1011" spans="6:6" x14ac:dyDescent="0.25">
      <c r="F1011" s="1018">
        <v>39254</v>
      </c>
    </row>
    <row r="1012" spans="6:6" x14ac:dyDescent="0.25">
      <c r="F1012" s="1018">
        <v>39255</v>
      </c>
    </row>
    <row r="1013" spans="6:6" x14ac:dyDescent="0.25">
      <c r="F1013" s="1018">
        <v>39256</v>
      </c>
    </row>
    <row r="1014" spans="6:6" x14ac:dyDescent="0.25">
      <c r="F1014" s="1018">
        <v>39257</v>
      </c>
    </row>
    <row r="1015" spans="6:6" x14ac:dyDescent="0.25">
      <c r="F1015" s="1018">
        <v>39258</v>
      </c>
    </row>
    <row r="1016" spans="6:6" x14ac:dyDescent="0.25">
      <c r="F1016" s="1018">
        <v>39259</v>
      </c>
    </row>
    <row r="1017" spans="6:6" x14ac:dyDescent="0.25">
      <c r="F1017" s="1018">
        <v>39260</v>
      </c>
    </row>
    <row r="1018" spans="6:6" x14ac:dyDescent="0.25">
      <c r="F1018" s="1018">
        <v>39261</v>
      </c>
    </row>
    <row r="1019" spans="6:6" x14ac:dyDescent="0.25">
      <c r="F1019" s="1018">
        <v>39262</v>
      </c>
    </row>
    <row r="1020" spans="6:6" x14ac:dyDescent="0.25">
      <c r="F1020" s="1018">
        <v>39263</v>
      </c>
    </row>
    <row r="1021" spans="6:6" x14ac:dyDescent="0.25">
      <c r="F1021" s="1018">
        <v>39264</v>
      </c>
    </row>
    <row r="1022" spans="6:6" x14ac:dyDescent="0.25">
      <c r="F1022" s="1018">
        <v>39265</v>
      </c>
    </row>
    <row r="1023" spans="6:6" x14ac:dyDescent="0.25">
      <c r="F1023" s="1018">
        <v>39266</v>
      </c>
    </row>
    <row r="1024" spans="6:6" x14ac:dyDescent="0.25">
      <c r="F1024" s="1018">
        <v>39267</v>
      </c>
    </row>
    <row r="1025" spans="6:6" x14ac:dyDescent="0.25">
      <c r="F1025" s="1018">
        <v>39268</v>
      </c>
    </row>
    <row r="1026" spans="6:6" x14ac:dyDescent="0.25">
      <c r="F1026" s="1018">
        <v>39269</v>
      </c>
    </row>
    <row r="1027" spans="6:6" x14ac:dyDescent="0.25">
      <c r="F1027" s="1018">
        <v>39270</v>
      </c>
    </row>
    <row r="1028" spans="6:6" x14ac:dyDescent="0.25">
      <c r="F1028" s="1018">
        <v>39271</v>
      </c>
    </row>
    <row r="1029" spans="6:6" x14ac:dyDescent="0.25">
      <c r="F1029" s="1018">
        <v>39272</v>
      </c>
    </row>
    <row r="1030" spans="6:6" x14ac:dyDescent="0.25">
      <c r="F1030" s="1018">
        <v>39273</v>
      </c>
    </row>
    <row r="1031" spans="6:6" x14ac:dyDescent="0.25">
      <c r="F1031" s="1018">
        <v>39274</v>
      </c>
    </row>
    <row r="1032" spans="6:6" x14ac:dyDescent="0.25">
      <c r="F1032" s="1018">
        <v>39275</v>
      </c>
    </row>
    <row r="1033" spans="6:6" x14ac:dyDescent="0.25">
      <c r="F1033" s="1018">
        <v>39276</v>
      </c>
    </row>
    <row r="1034" spans="6:6" x14ac:dyDescent="0.25">
      <c r="F1034" s="1018">
        <v>39277</v>
      </c>
    </row>
    <row r="1035" spans="6:6" x14ac:dyDescent="0.25">
      <c r="F1035" s="1018">
        <v>39278</v>
      </c>
    </row>
    <row r="1036" spans="6:6" x14ac:dyDescent="0.25">
      <c r="F1036" s="1018">
        <v>39279</v>
      </c>
    </row>
    <row r="1037" spans="6:6" x14ac:dyDescent="0.25">
      <c r="F1037" s="1018">
        <v>39280</v>
      </c>
    </row>
    <row r="1038" spans="6:6" x14ac:dyDescent="0.25">
      <c r="F1038" s="1018">
        <v>39281</v>
      </c>
    </row>
    <row r="1039" spans="6:6" x14ac:dyDescent="0.25">
      <c r="F1039" s="1018">
        <v>39282</v>
      </c>
    </row>
    <row r="1040" spans="6:6" x14ac:dyDescent="0.25">
      <c r="F1040" s="1018">
        <v>39283</v>
      </c>
    </row>
    <row r="1041" spans="6:6" x14ac:dyDescent="0.25">
      <c r="F1041" s="1018">
        <v>39284</v>
      </c>
    </row>
    <row r="1042" spans="6:6" x14ac:dyDescent="0.25">
      <c r="F1042" s="1018">
        <v>39285</v>
      </c>
    </row>
    <row r="1043" spans="6:6" x14ac:dyDescent="0.25">
      <c r="F1043" s="1018">
        <v>39286</v>
      </c>
    </row>
    <row r="1044" spans="6:6" x14ac:dyDescent="0.25">
      <c r="F1044" s="1018">
        <v>39287</v>
      </c>
    </row>
    <row r="1045" spans="6:6" x14ac:dyDescent="0.25">
      <c r="F1045" s="1018">
        <v>39288</v>
      </c>
    </row>
    <row r="1046" spans="6:6" x14ac:dyDescent="0.25">
      <c r="F1046" s="1018">
        <v>39289</v>
      </c>
    </row>
    <row r="1047" spans="6:6" x14ac:dyDescent="0.25">
      <c r="F1047" s="1018">
        <v>39290</v>
      </c>
    </row>
    <row r="1048" spans="6:6" x14ac:dyDescent="0.25">
      <c r="F1048" s="1018">
        <v>39291</v>
      </c>
    </row>
    <row r="1049" spans="6:6" x14ac:dyDescent="0.25">
      <c r="F1049" s="1018">
        <v>39292</v>
      </c>
    </row>
    <row r="1050" spans="6:6" x14ac:dyDescent="0.25">
      <c r="F1050" s="1018">
        <v>39293</v>
      </c>
    </row>
    <row r="1051" spans="6:6" x14ac:dyDescent="0.25">
      <c r="F1051" s="1018">
        <v>39294</v>
      </c>
    </row>
    <row r="1052" spans="6:6" x14ac:dyDescent="0.25">
      <c r="F1052" s="1018">
        <v>39295</v>
      </c>
    </row>
    <row r="1053" spans="6:6" x14ac:dyDescent="0.25">
      <c r="F1053" s="1018">
        <v>39296</v>
      </c>
    </row>
    <row r="1054" spans="6:6" x14ac:dyDescent="0.25">
      <c r="F1054" s="1018">
        <v>39297</v>
      </c>
    </row>
    <row r="1055" spans="6:6" x14ac:dyDescent="0.25">
      <c r="F1055" s="1018">
        <v>39298</v>
      </c>
    </row>
    <row r="1056" spans="6:6" x14ac:dyDescent="0.25">
      <c r="F1056" s="1018">
        <v>39299</v>
      </c>
    </row>
    <row r="1057" spans="6:6" x14ac:dyDescent="0.25">
      <c r="F1057" s="1018">
        <v>39300</v>
      </c>
    </row>
    <row r="1058" spans="6:6" x14ac:dyDescent="0.25">
      <c r="F1058" s="1018">
        <v>39301</v>
      </c>
    </row>
    <row r="1059" spans="6:6" x14ac:dyDescent="0.25">
      <c r="F1059" s="1018">
        <v>39302</v>
      </c>
    </row>
    <row r="1060" spans="6:6" x14ac:dyDescent="0.25">
      <c r="F1060" s="1018">
        <v>39303</v>
      </c>
    </row>
    <row r="1061" spans="6:6" x14ac:dyDescent="0.25">
      <c r="F1061" s="1018">
        <v>39304</v>
      </c>
    </row>
    <row r="1062" spans="6:6" x14ac:dyDescent="0.25">
      <c r="F1062" s="1018">
        <v>39305</v>
      </c>
    </row>
    <row r="1063" spans="6:6" x14ac:dyDescent="0.25">
      <c r="F1063" s="1018">
        <v>39306</v>
      </c>
    </row>
    <row r="1064" spans="6:6" x14ac:dyDescent="0.25">
      <c r="F1064" s="1018">
        <v>39307</v>
      </c>
    </row>
    <row r="1065" spans="6:6" x14ac:dyDescent="0.25">
      <c r="F1065" s="1018">
        <v>39308</v>
      </c>
    </row>
    <row r="1066" spans="6:6" x14ac:dyDescent="0.25">
      <c r="F1066" s="1018">
        <v>39309</v>
      </c>
    </row>
    <row r="1067" spans="6:6" x14ac:dyDescent="0.25">
      <c r="F1067" s="1018">
        <v>39310</v>
      </c>
    </row>
    <row r="1068" spans="6:6" x14ac:dyDescent="0.25">
      <c r="F1068" s="1018">
        <v>39311</v>
      </c>
    </row>
    <row r="1069" spans="6:6" x14ac:dyDescent="0.25">
      <c r="F1069" s="1018">
        <v>39312</v>
      </c>
    </row>
    <row r="1070" spans="6:6" x14ac:dyDescent="0.25">
      <c r="F1070" s="1018">
        <v>39313</v>
      </c>
    </row>
    <row r="1071" spans="6:6" x14ac:dyDescent="0.25">
      <c r="F1071" s="1018">
        <v>39314</v>
      </c>
    </row>
    <row r="1072" spans="6:6" x14ac:dyDescent="0.25">
      <c r="F1072" s="1018">
        <v>39315</v>
      </c>
    </row>
    <row r="1073" spans="6:6" x14ac:dyDescent="0.25">
      <c r="F1073" s="1018">
        <v>39316</v>
      </c>
    </row>
    <row r="1074" spans="6:6" x14ac:dyDescent="0.25">
      <c r="F1074" s="1018">
        <v>39317</v>
      </c>
    </row>
    <row r="1075" spans="6:6" x14ac:dyDescent="0.25">
      <c r="F1075" s="1018">
        <v>39318</v>
      </c>
    </row>
    <row r="1076" spans="6:6" x14ac:dyDescent="0.25">
      <c r="F1076" s="1018">
        <v>39319</v>
      </c>
    </row>
    <row r="1077" spans="6:6" x14ac:dyDescent="0.25">
      <c r="F1077" s="1018">
        <v>39320</v>
      </c>
    </row>
    <row r="1078" spans="6:6" x14ac:dyDescent="0.25">
      <c r="F1078" s="1018">
        <v>39321</v>
      </c>
    </row>
    <row r="1079" spans="6:6" x14ac:dyDescent="0.25">
      <c r="F1079" s="1018">
        <v>39322</v>
      </c>
    </row>
    <row r="1080" spans="6:6" x14ac:dyDescent="0.25">
      <c r="F1080" s="1018">
        <v>39323</v>
      </c>
    </row>
    <row r="1081" spans="6:6" x14ac:dyDescent="0.25">
      <c r="F1081" s="1018">
        <v>39324</v>
      </c>
    </row>
    <row r="1082" spans="6:6" x14ac:dyDescent="0.25">
      <c r="F1082" s="1018">
        <v>39325</v>
      </c>
    </row>
    <row r="1083" spans="6:6" x14ac:dyDescent="0.25">
      <c r="F1083" s="1018">
        <v>39326</v>
      </c>
    </row>
    <row r="1084" spans="6:6" x14ac:dyDescent="0.25">
      <c r="F1084" s="1018">
        <v>39327</v>
      </c>
    </row>
    <row r="1085" spans="6:6" x14ac:dyDescent="0.25">
      <c r="F1085" s="1018">
        <v>39328</v>
      </c>
    </row>
    <row r="1086" spans="6:6" x14ac:dyDescent="0.25">
      <c r="F1086" s="1018">
        <v>39329</v>
      </c>
    </row>
    <row r="1087" spans="6:6" x14ac:dyDescent="0.25">
      <c r="F1087" s="1018">
        <v>39330</v>
      </c>
    </row>
    <row r="1088" spans="6:6" x14ac:dyDescent="0.25">
      <c r="F1088" s="1018">
        <v>39331</v>
      </c>
    </row>
    <row r="1089" spans="6:6" x14ac:dyDescent="0.25">
      <c r="F1089" s="1018">
        <v>39332</v>
      </c>
    </row>
    <row r="1090" spans="6:6" x14ac:dyDescent="0.25">
      <c r="F1090" s="1018">
        <v>39333</v>
      </c>
    </row>
    <row r="1091" spans="6:6" x14ac:dyDescent="0.25">
      <c r="F1091" s="1018">
        <v>39334</v>
      </c>
    </row>
    <row r="1092" spans="6:6" x14ac:dyDescent="0.25">
      <c r="F1092" s="1018">
        <v>39335</v>
      </c>
    </row>
    <row r="1093" spans="6:6" x14ac:dyDescent="0.25">
      <c r="F1093" s="1018">
        <v>39336</v>
      </c>
    </row>
    <row r="1094" spans="6:6" x14ac:dyDescent="0.25">
      <c r="F1094" s="1018">
        <v>39337</v>
      </c>
    </row>
    <row r="1095" spans="6:6" x14ac:dyDescent="0.25">
      <c r="F1095" s="1018">
        <v>39338</v>
      </c>
    </row>
    <row r="1096" spans="6:6" x14ac:dyDescent="0.25">
      <c r="F1096" s="1018">
        <v>39339</v>
      </c>
    </row>
    <row r="1097" spans="6:6" x14ac:dyDescent="0.25">
      <c r="F1097" s="1018">
        <v>39340</v>
      </c>
    </row>
    <row r="1098" spans="6:6" x14ac:dyDescent="0.25">
      <c r="F1098" s="1018">
        <v>39341</v>
      </c>
    </row>
    <row r="1099" spans="6:6" x14ac:dyDescent="0.25">
      <c r="F1099" s="1018">
        <v>39342</v>
      </c>
    </row>
    <row r="1100" spans="6:6" x14ac:dyDescent="0.25">
      <c r="F1100" s="1018">
        <v>39343</v>
      </c>
    </row>
    <row r="1101" spans="6:6" x14ac:dyDescent="0.25">
      <c r="F1101" s="1018">
        <v>39344</v>
      </c>
    </row>
    <row r="1102" spans="6:6" x14ac:dyDescent="0.25">
      <c r="F1102" s="1018">
        <v>39345</v>
      </c>
    </row>
    <row r="1103" spans="6:6" x14ac:dyDescent="0.25">
      <c r="F1103" s="1018">
        <v>39346</v>
      </c>
    </row>
    <row r="1104" spans="6:6" x14ac:dyDescent="0.25">
      <c r="F1104" s="1018">
        <v>39347</v>
      </c>
    </row>
    <row r="1105" spans="6:6" x14ac:dyDescent="0.25">
      <c r="F1105" s="1018">
        <v>39348</v>
      </c>
    </row>
    <row r="1106" spans="6:6" x14ac:dyDescent="0.25">
      <c r="F1106" s="1018">
        <v>39349</v>
      </c>
    </row>
    <row r="1107" spans="6:6" x14ac:dyDescent="0.25">
      <c r="F1107" s="1018">
        <v>39350</v>
      </c>
    </row>
    <row r="1108" spans="6:6" x14ac:dyDescent="0.25">
      <c r="F1108" s="1018">
        <v>39351</v>
      </c>
    </row>
    <row r="1109" spans="6:6" x14ac:dyDescent="0.25">
      <c r="F1109" s="1018">
        <v>39352</v>
      </c>
    </row>
    <row r="1110" spans="6:6" x14ac:dyDescent="0.25">
      <c r="F1110" s="1018">
        <v>39353</v>
      </c>
    </row>
    <row r="1111" spans="6:6" x14ac:dyDescent="0.25">
      <c r="F1111" s="1018">
        <v>39354</v>
      </c>
    </row>
    <row r="1112" spans="6:6" x14ac:dyDescent="0.25">
      <c r="F1112" s="1018">
        <v>39355</v>
      </c>
    </row>
    <row r="1113" spans="6:6" x14ac:dyDescent="0.25">
      <c r="F1113" s="1018">
        <v>39356</v>
      </c>
    </row>
    <row r="1114" spans="6:6" x14ac:dyDescent="0.25">
      <c r="F1114" s="1018">
        <v>39357</v>
      </c>
    </row>
    <row r="1115" spans="6:6" x14ac:dyDescent="0.25">
      <c r="F1115" s="1018">
        <v>39358</v>
      </c>
    </row>
    <row r="1116" spans="6:6" x14ac:dyDescent="0.25">
      <c r="F1116" s="1018">
        <v>39359</v>
      </c>
    </row>
    <row r="1117" spans="6:6" x14ac:dyDescent="0.25">
      <c r="F1117" s="1018">
        <v>39360</v>
      </c>
    </row>
    <row r="1118" spans="6:6" x14ac:dyDescent="0.25">
      <c r="F1118" s="1018">
        <v>39361</v>
      </c>
    </row>
    <row r="1119" spans="6:6" x14ac:dyDescent="0.25">
      <c r="F1119" s="1018">
        <v>39362</v>
      </c>
    </row>
    <row r="1120" spans="6:6" x14ac:dyDescent="0.25">
      <c r="F1120" s="1018">
        <v>39363</v>
      </c>
    </row>
    <row r="1121" spans="6:6" x14ac:dyDescent="0.25">
      <c r="F1121" s="1018">
        <v>39364</v>
      </c>
    </row>
    <row r="1122" spans="6:6" x14ac:dyDescent="0.25">
      <c r="F1122" s="1018">
        <v>39365</v>
      </c>
    </row>
    <row r="1123" spans="6:6" x14ac:dyDescent="0.25">
      <c r="F1123" s="1018">
        <v>39366</v>
      </c>
    </row>
    <row r="1124" spans="6:6" x14ac:dyDescent="0.25">
      <c r="F1124" s="1018">
        <v>39367</v>
      </c>
    </row>
    <row r="1125" spans="6:6" x14ac:dyDescent="0.25">
      <c r="F1125" s="1018">
        <v>39368</v>
      </c>
    </row>
    <row r="1126" spans="6:6" x14ac:dyDescent="0.25">
      <c r="F1126" s="1018">
        <v>39369</v>
      </c>
    </row>
    <row r="1127" spans="6:6" x14ac:dyDescent="0.25">
      <c r="F1127" s="1018">
        <v>39370</v>
      </c>
    </row>
    <row r="1128" spans="6:6" x14ac:dyDescent="0.25">
      <c r="F1128" s="1018">
        <v>39371</v>
      </c>
    </row>
    <row r="1129" spans="6:6" x14ac:dyDescent="0.25">
      <c r="F1129" s="1018">
        <v>39372</v>
      </c>
    </row>
    <row r="1130" spans="6:6" x14ac:dyDescent="0.25">
      <c r="F1130" s="1018">
        <v>39373</v>
      </c>
    </row>
    <row r="1131" spans="6:6" x14ac:dyDescent="0.25">
      <c r="F1131" s="1018">
        <v>39374</v>
      </c>
    </row>
    <row r="1132" spans="6:6" x14ac:dyDescent="0.25">
      <c r="F1132" s="1018">
        <v>39375</v>
      </c>
    </row>
    <row r="1133" spans="6:6" x14ac:dyDescent="0.25">
      <c r="F1133" s="1018">
        <v>39376</v>
      </c>
    </row>
    <row r="1134" spans="6:6" x14ac:dyDescent="0.25">
      <c r="F1134" s="1018">
        <v>39377</v>
      </c>
    </row>
    <row r="1135" spans="6:6" x14ac:dyDescent="0.25">
      <c r="F1135" s="1018">
        <v>39378</v>
      </c>
    </row>
    <row r="1136" spans="6:6" x14ac:dyDescent="0.25">
      <c r="F1136" s="1018">
        <v>39379</v>
      </c>
    </row>
    <row r="1137" spans="6:6" x14ac:dyDescent="0.25">
      <c r="F1137" s="1018">
        <v>39380</v>
      </c>
    </row>
    <row r="1138" spans="6:6" x14ac:dyDescent="0.25">
      <c r="F1138" s="1018">
        <v>39381</v>
      </c>
    </row>
    <row r="1139" spans="6:6" x14ac:dyDescent="0.25">
      <c r="F1139" s="1018">
        <v>39382</v>
      </c>
    </row>
    <row r="1140" spans="6:6" x14ac:dyDescent="0.25">
      <c r="F1140" s="1018">
        <v>39383</v>
      </c>
    </row>
    <row r="1141" spans="6:6" x14ac:dyDescent="0.25">
      <c r="F1141" s="1018">
        <v>39384</v>
      </c>
    </row>
    <row r="1142" spans="6:6" x14ac:dyDescent="0.25">
      <c r="F1142" s="1018">
        <v>39385</v>
      </c>
    </row>
    <row r="1143" spans="6:6" x14ac:dyDescent="0.25">
      <c r="F1143" s="1018">
        <v>39386</v>
      </c>
    </row>
    <row r="1144" spans="6:6" x14ac:dyDescent="0.25">
      <c r="F1144" s="1018">
        <v>39387</v>
      </c>
    </row>
    <row r="1145" spans="6:6" x14ac:dyDescent="0.25">
      <c r="F1145" s="1018">
        <v>39388</v>
      </c>
    </row>
    <row r="1146" spans="6:6" x14ac:dyDescent="0.25">
      <c r="F1146" s="1018">
        <v>39389</v>
      </c>
    </row>
    <row r="1147" spans="6:6" x14ac:dyDescent="0.25">
      <c r="F1147" s="1018">
        <v>39390</v>
      </c>
    </row>
    <row r="1148" spans="6:6" x14ac:dyDescent="0.25">
      <c r="F1148" s="1018">
        <v>39391</v>
      </c>
    </row>
    <row r="1149" spans="6:6" x14ac:dyDescent="0.25">
      <c r="F1149" s="1018">
        <v>39392</v>
      </c>
    </row>
    <row r="1150" spans="6:6" x14ac:dyDescent="0.25">
      <c r="F1150" s="1018">
        <v>39393</v>
      </c>
    </row>
    <row r="1151" spans="6:6" x14ac:dyDescent="0.25">
      <c r="F1151" s="1018">
        <v>39394</v>
      </c>
    </row>
    <row r="1152" spans="6:6" x14ac:dyDescent="0.25">
      <c r="F1152" s="1018">
        <v>39395</v>
      </c>
    </row>
    <row r="1153" spans="6:6" x14ac:dyDescent="0.25">
      <c r="F1153" s="1018">
        <v>39396</v>
      </c>
    </row>
    <row r="1154" spans="6:6" x14ac:dyDescent="0.25">
      <c r="F1154" s="1018">
        <v>39397</v>
      </c>
    </row>
    <row r="1155" spans="6:6" x14ac:dyDescent="0.25">
      <c r="F1155" s="1018">
        <v>39398</v>
      </c>
    </row>
    <row r="1156" spans="6:6" x14ac:dyDescent="0.25">
      <c r="F1156" s="1018">
        <v>39399</v>
      </c>
    </row>
    <row r="1157" spans="6:6" x14ac:dyDescent="0.25">
      <c r="F1157" s="1018">
        <v>39400</v>
      </c>
    </row>
    <row r="1158" spans="6:6" x14ac:dyDescent="0.25">
      <c r="F1158" s="1018">
        <v>39401</v>
      </c>
    </row>
    <row r="1159" spans="6:6" x14ac:dyDescent="0.25">
      <c r="F1159" s="1018">
        <v>39402</v>
      </c>
    </row>
    <row r="1160" spans="6:6" x14ac:dyDescent="0.25">
      <c r="F1160" s="1018">
        <v>39403</v>
      </c>
    </row>
    <row r="1161" spans="6:6" x14ac:dyDescent="0.25">
      <c r="F1161" s="1018">
        <v>39404</v>
      </c>
    </row>
    <row r="1162" spans="6:6" x14ac:dyDescent="0.25">
      <c r="F1162" s="1018">
        <v>39405</v>
      </c>
    </row>
    <row r="1163" spans="6:6" x14ac:dyDescent="0.25">
      <c r="F1163" s="1018">
        <v>39406</v>
      </c>
    </row>
    <row r="1164" spans="6:6" x14ac:dyDescent="0.25">
      <c r="F1164" s="1018">
        <v>39407</v>
      </c>
    </row>
    <row r="1165" spans="6:6" x14ac:dyDescent="0.25">
      <c r="F1165" s="1018">
        <v>39408</v>
      </c>
    </row>
    <row r="1166" spans="6:6" x14ac:dyDescent="0.25">
      <c r="F1166" s="1018">
        <v>39409</v>
      </c>
    </row>
    <row r="1167" spans="6:6" x14ac:dyDescent="0.25">
      <c r="F1167" s="1018">
        <v>39410</v>
      </c>
    </row>
    <row r="1168" spans="6:6" x14ac:dyDescent="0.25">
      <c r="F1168" s="1018">
        <v>39411</v>
      </c>
    </row>
    <row r="1169" spans="6:6" x14ac:dyDescent="0.25">
      <c r="F1169" s="1018">
        <v>39412</v>
      </c>
    </row>
    <row r="1170" spans="6:6" x14ac:dyDescent="0.25">
      <c r="F1170" s="1018">
        <v>39413</v>
      </c>
    </row>
    <row r="1171" spans="6:6" x14ac:dyDescent="0.25">
      <c r="F1171" s="1018">
        <v>39414</v>
      </c>
    </row>
    <row r="1172" spans="6:6" x14ac:dyDescent="0.25">
      <c r="F1172" s="1018">
        <v>39415</v>
      </c>
    </row>
    <row r="1173" spans="6:6" x14ac:dyDescent="0.25">
      <c r="F1173" s="1018">
        <v>39416</v>
      </c>
    </row>
    <row r="1174" spans="6:6" x14ac:dyDescent="0.25">
      <c r="F1174" s="1018">
        <v>39417</v>
      </c>
    </row>
    <row r="1175" spans="6:6" x14ac:dyDescent="0.25">
      <c r="F1175" s="1018">
        <v>39418</v>
      </c>
    </row>
    <row r="1176" spans="6:6" x14ac:dyDescent="0.25">
      <c r="F1176" s="1018">
        <v>39419</v>
      </c>
    </row>
    <row r="1177" spans="6:6" x14ac:dyDescent="0.25">
      <c r="F1177" s="1018">
        <v>39420</v>
      </c>
    </row>
    <row r="1178" spans="6:6" x14ac:dyDescent="0.25">
      <c r="F1178" s="1018">
        <v>39421</v>
      </c>
    </row>
    <row r="1179" spans="6:6" x14ac:dyDescent="0.25">
      <c r="F1179" s="1018">
        <v>39422</v>
      </c>
    </row>
    <row r="1180" spans="6:6" x14ac:dyDescent="0.25">
      <c r="F1180" s="1018">
        <v>39423</v>
      </c>
    </row>
    <row r="1181" spans="6:6" x14ac:dyDescent="0.25">
      <c r="F1181" s="1018">
        <v>39424</v>
      </c>
    </row>
    <row r="1182" spans="6:6" x14ac:dyDescent="0.25">
      <c r="F1182" s="1018">
        <v>39425</v>
      </c>
    </row>
    <row r="1183" spans="6:6" x14ac:dyDescent="0.25">
      <c r="F1183" s="1018">
        <v>39426</v>
      </c>
    </row>
    <row r="1184" spans="6:6" x14ac:dyDescent="0.25">
      <c r="F1184" s="1018">
        <v>39427</v>
      </c>
    </row>
    <row r="1185" spans="6:6" x14ac:dyDescent="0.25">
      <c r="F1185" s="1018">
        <v>39428</v>
      </c>
    </row>
    <row r="1186" spans="6:6" x14ac:dyDescent="0.25">
      <c r="F1186" s="1018">
        <v>39429</v>
      </c>
    </row>
    <row r="1187" spans="6:6" x14ac:dyDescent="0.25">
      <c r="F1187" s="1018">
        <v>39430</v>
      </c>
    </row>
    <row r="1188" spans="6:6" x14ac:dyDescent="0.25">
      <c r="F1188" s="1018">
        <v>39431</v>
      </c>
    </row>
    <row r="1189" spans="6:6" x14ac:dyDescent="0.25">
      <c r="F1189" s="1018">
        <v>39432</v>
      </c>
    </row>
    <row r="1190" spans="6:6" x14ac:dyDescent="0.25">
      <c r="F1190" s="1018">
        <v>39433</v>
      </c>
    </row>
    <row r="1191" spans="6:6" x14ac:dyDescent="0.25">
      <c r="F1191" s="1018">
        <v>39434</v>
      </c>
    </row>
    <row r="1192" spans="6:6" x14ac:dyDescent="0.25">
      <c r="F1192" s="1018">
        <v>39435</v>
      </c>
    </row>
    <row r="1193" spans="6:6" x14ac:dyDescent="0.25">
      <c r="F1193" s="1018">
        <v>39436</v>
      </c>
    </row>
    <row r="1194" spans="6:6" x14ac:dyDescent="0.25">
      <c r="F1194" s="1018">
        <v>39437</v>
      </c>
    </row>
    <row r="1195" spans="6:6" x14ac:dyDescent="0.25">
      <c r="F1195" s="1018">
        <v>39438</v>
      </c>
    </row>
    <row r="1196" spans="6:6" x14ac:dyDescent="0.25">
      <c r="F1196" s="1018">
        <v>39439</v>
      </c>
    </row>
    <row r="1197" spans="6:6" x14ac:dyDescent="0.25">
      <c r="F1197" s="1018">
        <v>39440</v>
      </c>
    </row>
    <row r="1198" spans="6:6" x14ac:dyDescent="0.25">
      <c r="F1198" s="1018">
        <v>39441</v>
      </c>
    </row>
    <row r="1199" spans="6:6" x14ac:dyDescent="0.25">
      <c r="F1199" s="1018">
        <v>39442</v>
      </c>
    </row>
    <row r="1200" spans="6:6" x14ac:dyDescent="0.25">
      <c r="F1200" s="1018">
        <v>39443</v>
      </c>
    </row>
    <row r="1201" spans="6:6" x14ac:dyDescent="0.25">
      <c r="F1201" s="1018">
        <v>39444</v>
      </c>
    </row>
    <row r="1202" spans="6:6" x14ac:dyDescent="0.25">
      <c r="F1202" s="1018">
        <v>39445</v>
      </c>
    </row>
    <row r="1203" spans="6:6" x14ac:dyDescent="0.25">
      <c r="F1203" s="1018">
        <v>39446</v>
      </c>
    </row>
    <row r="1204" spans="6:6" x14ac:dyDescent="0.25">
      <c r="F1204" s="1018">
        <v>39447</v>
      </c>
    </row>
    <row r="1205" spans="6:6" x14ac:dyDescent="0.25">
      <c r="F1205" s="1018">
        <v>39448</v>
      </c>
    </row>
    <row r="1206" spans="6:6" x14ac:dyDescent="0.25">
      <c r="F1206" s="1018">
        <v>39449</v>
      </c>
    </row>
    <row r="1207" spans="6:6" x14ac:dyDescent="0.25">
      <c r="F1207" s="1018">
        <v>39450</v>
      </c>
    </row>
    <row r="1208" spans="6:6" x14ac:dyDescent="0.25">
      <c r="F1208" s="1018">
        <v>39451</v>
      </c>
    </row>
    <row r="1209" spans="6:6" x14ac:dyDescent="0.25">
      <c r="F1209" s="1018">
        <v>39452</v>
      </c>
    </row>
    <row r="1210" spans="6:6" x14ac:dyDescent="0.25">
      <c r="F1210" s="1018">
        <v>39453</v>
      </c>
    </row>
    <row r="1211" spans="6:6" x14ac:dyDescent="0.25">
      <c r="F1211" s="1018">
        <v>39454</v>
      </c>
    </row>
    <row r="1212" spans="6:6" x14ac:dyDescent="0.25">
      <c r="F1212" s="1018">
        <v>39455</v>
      </c>
    </row>
    <row r="1213" spans="6:6" x14ac:dyDescent="0.25">
      <c r="F1213" s="1018">
        <v>39456</v>
      </c>
    </row>
    <row r="1214" spans="6:6" x14ac:dyDescent="0.25">
      <c r="F1214" s="1018">
        <v>39457</v>
      </c>
    </row>
    <row r="1215" spans="6:6" x14ac:dyDescent="0.25">
      <c r="F1215" s="1018">
        <v>39458</v>
      </c>
    </row>
    <row r="1216" spans="6:6" x14ac:dyDescent="0.25">
      <c r="F1216" s="1018">
        <v>39459</v>
      </c>
    </row>
    <row r="1217" spans="6:6" x14ac:dyDescent="0.25">
      <c r="F1217" s="1018">
        <v>39460</v>
      </c>
    </row>
    <row r="1218" spans="6:6" x14ac:dyDescent="0.25">
      <c r="F1218" s="1018">
        <v>39461</v>
      </c>
    </row>
    <row r="1219" spans="6:6" x14ac:dyDescent="0.25">
      <c r="F1219" s="1018">
        <v>39462</v>
      </c>
    </row>
    <row r="1220" spans="6:6" x14ac:dyDescent="0.25">
      <c r="F1220" s="1018">
        <v>39463</v>
      </c>
    </row>
    <row r="1221" spans="6:6" x14ac:dyDescent="0.25">
      <c r="F1221" s="1018">
        <v>39464</v>
      </c>
    </row>
    <row r="1222" spans="6:6" x14ac:dyDescent="0.25">
      <c r="F1222" s="1018">
        <v>39465</v>
      </c>
    </row>
    <row r="1223" spans="6:6" x14ac:dyDescent="0.25">
      <c r="F1223" s="1018">
        <v>39466</v>
      </c>
    </row>
    <row r="1224" spans="6:6" x14ac:dyDescent="0.25">
      <c r="F1224" s="1018">
        <v>39467</v>
      </c>
    </row>
    <row r="1225" spans="6:6" x14ac:dyDescent="0.25">
      <c r="F1225" s="1018">
        <v>39468</v>
      </c>
    </row>
    <row r="1226" spans="6:6" x14ac:dyDescent="0.25">
      <c r="F1226" s="1018">
        <v>39469</v>
      </c>
    </row>
    <row r="1227" spans="6:6" x14ac:dyDescent="0.25">
      <c r="F1227" s="1018">
        <v>39470</v>
      </c>
    </row>
    <row r="1228" spans="6:6" x14ac:dyDescent="0.25">
      <c r="F1228" s="1018">
        <v>39471</v>
      </c>
    </row>
    <row r="1229" spans="6:6" x14ac:dyDescent="0.25">
      <c r="F1229" s="1018">
        <v>39472</v>
      </c>
    </row>
    <row r="1230" spans="6:6" x14ac:dyDescent="0.25">
      <c r="F1230" s="1018">
        <v>39473</v>
      </c>
    </row>
    <row r="1231" spans="6:6" x14ac:dyDescent="0.25">
      <c r="F1231" s="1018">
        <v>39474</v>
      </c>
    </row>
    <row r="1232" spans="6:6" x14ac:dyDescent="0.25">
      <c r="F1232" s="1018">
        <v>39475</v>
      </c>
    </row>
    <row r="1233" spans="6:6" x14ac:dyDescent="0.25">
      <c r="F1233" s="1018">
        <v>39476</v>
      </c>
    </row>
    <row r="1234" spans="6:6" x14ac:dyDescent="0.25">
      <c r="F1234" s="1018">
        <v>39477</v>
      </c>
    </row>
    <row r="1235" spans="6:6" x14ac:dyDescent="0.25">
      <c r="F1235" s="1018">
        <v>39478</v>
      </c>
    </row>
    <row r="1236" spans="6:6" x14ac:dyDescent="0.25">
      <c r="F1236" s="1018">
        <v>39479</v>
      </c>
    </row>
    <row r="1237" spans="6:6" x14ac:dyDescent="0.25">
      <c r="F1237" s="1018">
        <v>39480</v>
      </c>
    </row>
    <row r="1238" spans="6:6" x14ac:dyDescent="0.25">
      <c r="F1238" s="1018">
        <v>39481</v>
      </c>
    </row>
    <row r="1239" spans="6:6" x14ac:dyDescent="0.25">
      <c r="F1239" s="1018">
        <v>39482</v>
      </c>
    </row>
    <row r="1240" spans="6:6" x14ac:dyDescent="0.25">
      <c r="F1240" s="1018">
        <v>39483</v>
      </c>
    </row>
    <row r="1241" spans="6:6" x14ac:dyDescent="0.25">
      <c r="F1241" s="1018">
        <v>39484</v>
      </c>
    </row>
    <row r="1242" spans="6:6" x14ac:dyDescent="0.25">
      <c r="F1242" s="1018">
        <v>39485</v>
      </c>
    </row>
    <row r="1243" spans="6:6" x14ac:dyDescent="0.25">
      <c r="F1243" s="1018">
        <v>39486</v>
      </c>
    </row>
    <row r="1244" spans="6:6" x14ac:dyDescent="0.25">
      <c r="F1244" s="1018">
        <v>39487</v>
      </c>
    </row>
    <row r="1245" spans="6:6" x14ac:dyDescent="0.25">
      <c r="F1245" s="1018">
        <v>39488</v>
      </c>
    </row>
    <row r="1246" spans="6:6" x14ac:dyDescent="0.25">
      <c r="F1246" s="1018">
        <v>39489</v>
      </c>
    </row>
    <row r="1247" spans="6:6" x14ac:dyDescent="0.25">
      <c r="F1247" s="1018">
        <v>39490</v>
      </c>
    </row>
    <row r="1248" spans="6:6" x14ac:dyDescent="0.25">
      <c r="F1248" s="1018">
        <v>39491</v>
      </c>
    </row>
    <row r="1249" spans="6:6" x14ac:dyDescent="0.25">
      <c r="F1249" s="1018">
        <v>39492</v>
      </c>
    </row>
    <row r="1250" spans="6:6" x14ac:dyDescent="0.25">
      <c r="F1250" s="1018">
        <v>39493</v>
      </c>
    </row>
    <row r="1251" spans="6:6" x14ac:dyDescent="0.25">
      <c r="F1251" s="1018">
        <v>39494</v>
      </c>
    </row>
    <row r="1252" spans="6:6" x14ac:dyDescent="0.25">
      <c r="F1252" s="1018">
        <v>39495</v>
      </c>
    </row>
    <row r="1253" spans="6:6" x14ac:dyDescent="0.25">
      <c r="F1253" s="1018">
        <v>39496</v>
      </c>
    </row>
    <row r="1254" spans="6:6" x14ac:dyDescent="0.25">
      <c r="F1254" s="1018">
        <v>39497</v>
      </c>
    </row>
    <row r="1255" spans="6:6" x14ac:dyDescent="0.25">
      <c r="F1255" s="1018">
        <v>39498</v>
      </c>
    </row>
    <row r="1256" spans="6:6" x14ac:dyDescent="0.25">
      <c r="F1256" s="1018">
        <v>39499</v>
      </c>
    </row>
    <row r="1257" spans="6:6" x14ac:dyDescent="0.25">
      <c r="F1257" s="1018">
        <v>39500</v>
      </c>
    </row>
    <row r="1258" spans="6:6" x14ac:dyDescent="0.25">
      <c r="F1258" s="1018">
        <v>39501</v>
      </c>
    </row>
    <row r="1259" spans="6:6" x14ac:dyDescent="0.25">
      <c r="F1259" s="1018">
        <v>39502</v>
      </c>
    </row>
    <row r="1260" spans="6:6" x14ac:dyDescent="0.25">
      <c r="F1260" s="1018">
        <v>39503</v>
      </c>
    </row>
    <row r="1261" spans="6:6" x14ac:dyDescent="0.25">
      <c r="F1261" s="1018">
        <v>39504</v>
      </c>
    </row>
    <row r="1262" spans="6:6" x14ac:dyDescent="0.25">
      <c r="F1262" s="1018">
        <v>39505</v>
      </c>
    </row>
    <row r="1263" spans="6:6" x14ac:dyDescent="0.25">
      <c r="F1263" s="1018">
        <v>39506</v>
      </c>
    </row>
    <row r="1264" spans="6:6" x14ac:dyDescent="0.25">
      <c r="F1264" s="1018">
        <v>39507</v>
      </c>
    </row>
    <row r="1265" spans="6:6" x14ac:dyDescent="0.25">
      <c r="F1265" s="1018">
        <v>39508</v>
      </c>
    </row>
    <row r="1266" spans="6:6" x14ac:dyDescent="0.25">
      <c r="F1266" s="1018">
        <v>39509</v>
      </c>
    </row>
    <row r="1267" spans="6:6" x14ac:dyDescent="0.25">
      <c r="F1267" s="1018">
        <v>39510</v>
      </c>
    </row>
    <row r="1268" spans="6:6" x14ac:dyDescent="0.25">
      <c r="F1268" s="1018">
        <v>39511</v>
      </c>
    </row>
    <row r="1269" spans="6:6" x14ac:dyDescent="0.25">
      <c r="F1269" s="1018">
        <v>39512</v>
      </c>
    </row>
    <row r="1270" spans="6:6" x14ac:dyDescent="0.25">
      <c r="F1270" s="1018">
        <v>39513</v>
      </c>
    </row>
    <row r="1271" spans="6:6" x14ac:dyDescent="0.25">
      <c r="F1271" s="1018">
        <v>39514</v>
      </c>
    </row>
    <row r="1272" spans="6:6" x14ac:dyDescent="0.25">
      <c r="F1272" s="1018">
        <v>39515</v>
      </c>
    </row>
    <row r="1273" spans="6:6" x14ac:dyDescent="0.25">
      <c r="F1273" s="1018">
        <v>39516</v>
      </c>
    </row>
    <row r="1274" spans="6:6" x14ac:dyDescent="0.25">
      <c r="F1274" s="1018">
        <v>39517</v>
      </c>
    </row>
    <row r="1275" spans="6:6" x14ac:dyDescent="0.25">
      <c r="F1275" s="1018">
        <v>39518</v>
      </c>
    </row>
    <row r="1276" spans="6:6" x14ac:dyDescent="0.25">
      <c r="F1276" s="1018">
        <v>39519</v>
      </c>
    </row>
    <row r="1277" spans="6:6" x14ac:dyDescent="0.25">
      <c r="F1277" s="1018">
        <v>39520</v>
      </c>
    </row>
    <row r="1278" spans="6:6" x14ac:dyDescent="0.25">
      <c r="F1278" s="1018">
        <v>39521</v>
      </c>
    </row>
    <row r="1279" spans="6:6" x14ac:dyDescent="0.25">
      <c r="F1279" s="1018">
        <v>39522</v>
      </c>
    </row>
    <row r="1280" spans="6:6" x14ac:dyDescent="0.25">
      <c r="F1280" s="1018">
        <v>39523</v>
      </c>
    </row>
    <row r="1281" spans="6:6" x14ac:dyDescent="0.25">
      <c r="F1281" s="1018">
        <v>39524</v>
      </c>
    </row>
    <row r="1282" spans="6:6" x14ac:dyDescent="0.25">
      <c r="F1282" s="1018">
        <v>39525</v>
      </c>
    </row>
    <row r="1283" spans="6:6" x14ac:dyDescent="0.25">
      <c r="F1283" s="1018">
        <v>39526</v>
      </c>
    </row>
    <row r="1284" spans="6:6" x14ac:dyDescent="0.25">
      <c r="F1284" s="1018">
        <v>39527</v>
      </c>
    </row>
    <row r="1285" spans="6:6" x14ac:dyDescent="0.25">
      <c r="F1285" s="1018">
        <v>39528</v>
      </c>
    </row>
    <row r="1286" spans="6:6" x14ac:dyDescent="0.25">
      <c r="F1286" s="1018">
        <v>39529</v>
      </c>
    </row>
    <row r="1287" spans="6:6" x14ac:dyDescent="0.25">
      <c r="F1287" s="1018">
        <v>39530</v>
      </c>
    </row>
    <row r="1288" spans="6:6" x14ac:dyDescent="0.25">
      <c r="F1288" s="1018">
        <v>39531</v>
      </c>
    </row>
    <row r="1289" spans="6:6" x14ac:dyDescent="0.25">
      <c r="F1289" s="1018">
        <v>39532</v>
      </c>
    </row>
    <row r="1290" spans="6:6" x14ac:dyDescent="0.25">
      <c r="F1290" s="1018">
        <v>39533</v>
      </c>
    </row>
    <row r="1291" spans="6:6" x14ac:dyDescent="0.25">
      <c r="F1291" s="1018">
        <v>39534</v>
      </c>
    </row>
    <row r="1292" spans="6:6" x14ac:dyDescent="0.25">
      <c r="F1292" s="1018">
        <v>39535</v>
      </c>
    </row>
    <row r="1293" spans="6:6" x14ac:dyDescent="0.25">
      <c r="F1293" s="1018">
        <v>39536</v>
      </c>
    </row>
    <row r="1294" spans="6:6" x14ac:dyDescent="0.25">
      <c r="F1294" s="1018">
        <v>39537</v>
      </c>
    </row>
    <row r="1295" spans="6:6" x14ac:dyDescent="0.25">
      <c r="F1295" s="1018">
        <v>39538</v>
      </c>
    </row>
    <row r="1296" spans="6:6" x14ac:dyDescent="0.25">
      <c r="F1296" s="1018">
        <v>39539</v>
      </c>
    </row>
    <row r="1297" spans="6:6" x14ac:dyDescent="0.25">
      <c r="F1297" s="1018">
        <v>39540</v>
      </c>
    </row>
    <row r="1298" spans="6:6" x14ac:dyDescent="0.25">
      <c r="F1298" s="1018">
        <v>39541</v>
      </c>
    </row>
    <row r="1299" spans="6:6" x14ac:dyDescent="0.25">
      <c r="F1299" s="1018">
        <v>39542</v>
      </c>
    </row>
    <row r="1300" spans="6:6" x14ac:dyDescent="0.25">
      <c r="F1300" s="1018">
        <v>39543</v>
      </c>
    </row>
    <row r="1301" spans="6:6" x14ac:dyDescent="0.25">
      <c r="F1301" s="1018">
        <v>39544</v>
      </c>
    </row>
    <row r="1302" spans="6:6" x14ac:dyDescent="0.25">
      <c r="F1302" s="1018">
        <v>39545</v>
      </c>
    </row>
    <row r="1303" spans="6:6" x14ac:dyDescent="0.25">
      <c r="F1303" s="1018">
        <v>39546</v>
      </c>
    </row>
    <row r="1304" spans="6:6" x14ac:dyDescent="0.25">
      <c r="F1304" s="1018">
        <v>39547</v>
      </c>
    </row>
    <row r="1305" spans="6:6" x14ac:dyDescent="0.25">
      <c r="F1305" s="1018">
        <v>39548</v>
      </c>
    </row>
    <row r="1306" spans="6:6" x14ac:dyDescent="0.25">
      <c r="F1306" s="1018">
        <v>39549</v>
      </c>
    </row>
    <row r="1307" spans="6:6" x14ac:dyDescent="0.25">
      <c r="F1307" s="1018">
        <v>39550</v>
      </c>
    </row>
    <row r="1308" spans="6:6" x14ac:dyDescent="0.25">
      <c r="F1308" s="1018">
        <v>39551</v>
      </c>
    </row>
    <row r="1309" spans="6:6" x14ac:dyDescent="0.25">
      <c r="F1309" s="1018">
        <v>39552</v>
      </c>
    </row>
    <row r="1310" spans="6:6" x14ac:dyDescent="0.25">
      <c r="F1310" s="1018">
        <v>39553</v>
      </c>
    </row>
    <row r="1311" spans="6:6" x14ac:dyDescent="0.25">
      <c r="F1311" s="1018">
        <v>39554</v>
      </c>
    </row>
    <row r="1312" spans="6:6" x14ac:dyDescent="0.25">
      <c r="F1312" s="1018">
        <v>39555</v>
      </c>
    </row>
    <row r="1313" spans="6:6" x14ac:dyDescent="0.25">
      <c r="F1313" s="1018">
        <v>39556</v>
      </c>
    </row>
    <row r="1314" spans="6:6" x14ac:dyDescent="0.25">
      <c r="F1314" s="1018">
        <v>39557</v>
      </c>
    </row>
    <row r="1315" spans="6:6" x14ac:dyDescent="0.25">
      <c r="F1315" s="1018">
        <v>39558</v>
      </c>
    </row>
    <row r="1316" spans="6:6" x14ac:dyDescent="0.25">
      <c r="F1316" s="1018">
        <v>39559</v>
      </c>
    </row>
    <row r="1317" spans="6:6" x14ac:dyDescent="0.25">
      <c r="F1317" s="1018">
        <v>39560</v>
      </c>
    </row>
    <row r="1318" spans="6:6" x14ac:dyDescent="0.25">
      <c r="F1318" s="1018">
        <v>39561</v>
      </c>
    </row>
    <row r="1319" spans="6:6" x14ac:dyDescent="0.25">
      <c r="F1319" s="1018">
        <v>39562</v>
      </c>
    </row>
    <row r="1320" spans="6:6" x14ac:dyDescent="0.25">
      <c r="F1320" s="1018">
        <v>39563</v>
      </c>
    </row>
    <row r="1321" spans="6:6" x14ac:dyDescent="0.25">
      <c r="F1321" s="1018">
        <v>39564</v>
      </c>
    </row>
    <row r="1322" spans="6:6" x14ac:dyDescent="0.25">
      <c r="F1322" s="1018">
        <v>39565</v>
      </c>
    </row>
    <row r="1323" spans="6:6" x14ac:dyDescent="0.25">
      <c r="F1323" s="1018">
        <v>39566</v>
      </c>
    </row>
    <row r="1324" spans="6:6" x14ac:dyDescent="0.25">
      <c r="F1324" s="1018">
        <v>39567</v>
      </c>
    </row>
    <row r="1325" spans="6:6" x14ac:dyDescent="0.25">
      <c r="F1325" s="1018">
        <v>39568</v>
      </c>
    </row>
    <row r="1326" spans="6:6" x14ac:dyDescent="0.25">
      <c r="F1326" s="1018">
        <v>39569</v>
      </c>
    </row>
    <row r="1327" spans="6:6" x14ac:dyDescent="0.25">
      <c r="F1327" s="1018">
        <v>39570</v>
      </c>
    </row>
    <row r="1328" spans="6:6" x14ac:dyDescent="0.25">
      <c r="F1328" s="1018">
        <v>39571</v>
      </c>
    </row>
    <row r="1329" spans="6:6" x14ac:dyDescent="0.25">
      <c r="F1329" s="1018">
        <v>39572</v>
      </c>
    </row>
    <row r="1330" spans="6:6" x14ac:dyDescent="0.25">
      <c r="F1330" s="1018">
        <v>39573</v>
      </c>
    </row>
    <row r="1331" spans="6:6" x14ac:dyDescent="0.25">
      <c r="F1331" s="1018">
        <v>39574</v>
      </c>
    </row>
    <row r="1332" spans="6:6" x14ac:dyDescent="0.25">
      <c r="F1332" s="1018">
        <v>39575</v>
      </c>
    </row>
    <row r="1333" spans="6:6" x14ac:dyDescent="0.25">
      <c r="F1333" s="1018">
        <v>39576</v>
      </c>
    </row>
    <row r="1334" spans="6:6" x14ac:dyDescent="0.25">
      <c r="F1334" s="1018">
        <v>39577</v>
      </c>
    </row>
    <row r="1335" spans="6:6" x14ac:dyDescent="0.25">
      <c r="F1335" s="1018">
        <v>39578</v>
      </c>
    </row>
    <row r="1336" spans="6:6" x14ac:dyDescent="0.25">
      <c r="F1336" s="1018">
        <v>39579</v>
      </c>
    </row>
    <row r="1337" spans="6:6" x14ac:dyDescent="0.25">
      <c r="F1337" s="1018">
        <v>39580</v>
      </c>
    </row>
    <row r="1338" spans="6:6" x14ac:dyDescent="0.25">
      <c r="F1338" s="1018">
        <v>39581</v>
      </c>
    </row>
    <row r="1339" spans="6:6" x14ac:dyDescent="0.25">
      <c r="F1339" s="1018">
        <v>39582</v>
      </c>
    </row>
    <row r="1340" spans="6:6" x14ac:dyDescent="0.25">
      <c r="F1340" s="1018">
        <v>39583</v>
      </c>
    </row>
    <row r="1341" spans="6:6" x14ac:dyDescent="0.25">
      <c r="F1341" s="1018">
        <v>39584</v>
      </c>
    </row>
    <row r="1342" spans="6:6" x14ac:dyDescent="0.25">
      <c r="F1342" s="1018">
        <v>39585</v>
      </c>
    </row>
    <row r="1343" spans="6:6" x14ac:dyDescent="0.25">
      <c r="F1343" s="1018">
        <v>39586</v>
      </c>
    </row>
    <row r="1344" spans="6:6" x14ac:dyDescent="0.25">
      <c r="F1344" s="1018">
        <v>39587</v>
      </c>
    </row>
    <row r="1345" spans="6:6" x14ac:dyDescent="0.25">
      <c r="F1345" s="1018">
        <v>39588</v>
      </c>
    </row>
    <row r="1346" spans="6:6" x14ac:dyDescent="0.25">
      <c r="F1346" s="1018">
        <v>39589</v>
      </c>
    </row>
    <row r="1347" spans="6:6" x14ac:dyDescent="0.25">
      <c r="F1347" s="1018">
        <v>39590</v>
      </c>
    </row>
    <row r="1348" spans="6:6" x14ac:dyDescent="0.25">
      <c r="F1348" s="1018">
        <v>39591</v>
      </c>
    </row>
    <row r="1349" spans="6:6" x14ac:dyDescent="0.25">
      <c r="F1349" s="1018">
        <v>39592</v>
      </c>
    </row>
    <row r="1350" spans="6:6" x14ac:dyDescent="0.25">
      <c r="F1350" s="1018">
        <v>39593</v>
      </c>
    </row>
    <row r="1351" spans="6:6" x14ac:dyDescent="0.25">
      <c r="F1351" s="1018">
        <v>39594</v>
      </c>
    </row>
    <row r="1352" spans="6:6" x14ac:dyDescent="0.25">
      <c r="F1352" s="1018">
        <v>39595</v>
      </c>
    </row>
    <row r="1353" spans="6:6" x14ac:dyDescent="0.25">
      <c r="F1353" s="1018">
        <v>39596</v>
      </c>
    </row>
    <row r="1354" spans="6:6" x14ac:dyDescent="0.25">
      <c r="F1354" s="1018">
        <v>39597</v>
      </c>
    </row>
    <row r="1355" spans="6:6" x14ac:dyDescent="0.25">
      <c r="F1355" s="1018">
        <v>39598</v>
      </c>
    </row>
    <row r="1356" spans="6:6" x14ac:dyDescent="0.25">
      <c r="F1356" s="1018">
        <v>39599</v>
      </c>
    </row>
    <row r="1357" spans="6:6" x14ac:dyDescent="0.25">
      <c r="F1357" s="1018">
        <v>39600</v>
      </c>
    </row>
    <row r="1358" spans="6:6" x14ac:dyDescent="0.25">
      <c r="F1358" s="1018">
        <v>39601</v>
      </c>
    </row>
    <row r="1359" spans="6:6" x14ac:dyDescent="0.25">
      <c r="F1359" s="1018">
        <v>39602</v>
      </c>
    </row>
    <row r="1360" spans="6:6" x14ac:dyDescent="0.25">
      <c r="F1360" s="1018">
        <v>39603</v>
      </c>
    </row>
    <row r="1361" spans="6:6" x14ac:dyDescent="0.25">
      <c r="F1361" s="1018">
        <v>39604</v>
      </c>
    </row>
    <row r="1362" spans="6:6" x14ac:dyDescent="0.25">
      <c r="F1362" s="1018">
        <v>39605</v>
      </c>
    </row>
    <row r="1363" spans="6:6" x14ac:dyDescent="0.25">
      <c r="F1363" s="1018">
        <v>39606</v>
      </c>
    </row>
    <row r="1364" spans="6:6" x14ac:dyDescent="0.25">
      <c r="F1364" s="1018">
        <v>39607</v>
      </c>
    </row>
    <row r="1365" spans="6:6" x14ac:dyDescent="0.25">
      <c r="F1365" s="1018">
        <v>39608</v>
      </c>
    </row>
    <row r="1366" spans="6:6" x14ac:dyDescent="0.25">
      <c r="F1366" s="1018">
        <v>39609</v>
      </c>
    </row>
    <row r="1367" spans="6:6" x14ac:dyDescent="0.25">
      <c r="F1367" s="1018">
        <v>39610</v>
      </c>
    </row>
    <row r="1368" spans="6:6" x14ac:dyDescent="0.25">
      <c r="F1368" s="1018">
        <v>39611</v>
      </c>
    </row>
    <row r="1369" spans="6:6" x14ac:dyDescent="0.25">
      <c r="F1369" s="1018">
        <v>39612</v>
      </c>
    </row>
    <row r="1370" spans="6:6" x14ac:dyDescent="0.25">
      <c r="F1370" s="1018">
        <v>39613</v>
      </c>
    </row>
    <row r="1371" spans="6:6" x14ac:dyDescent="0.25">
      <c r="F1371" s="1018">
        <v>39614</v>
      </c>
    </row>
    <row r="1372" spans="6:6" x14ac:dyDescent="0.25">
      <c r="F1372" s="1018">
        <v>39615</v>
      </c>
    </row>
    <row r="1373" spans="6:6" x14ac:dyDescent="0.25">
      <c r="F1373" s="1018">
        <v>39616</v>
      </c>
    </row>
    <row r="1374" spans="6:6" x14ac:dyDescent="0.25">
      <c r="F1374" s="1018">
        <v>39617</v>
      </c>
    </row>
    <row r="1375" spans="6:6" x14ac:dyDescent="0.25">
      <c r="F1375" s="1018">
        <v>39618</v>
      </c>
    </row>
    <row r="1376" spans="6:6" x14ac:dyDescent="0.25">
      <c r="F1376" s="1018">
        <v>39619</v>
      </c>
    </row>
    <row r="1377" spans="6:6" x14ac:dyDescent="0.25">
      <c r="F1377" s="1018">
        <v>39620</v>
      </c>
    </row>
    <row r="1378" spans="6:6" x14ac:dyDescent="0.25">
      <c r="F1378" s="1018">
        <v>39621</v>
      </c>
    </row>
    <row r="1379" spans="6:6" x14ac:dyDescent="0.25">
      <c r="F1379" s="1018">
        <v>39622</v>
      </c>
    </row>
    <row r="1380" spans="6:6" x14ac:dyDescent="0.25">
      <c r="F1380" s="1018">
        <v>39623</v>
      </c>
    </row>
    <row r="1381" spans="6:6" x14ac:dyDescent="0.25">
      <c r="F1381" s="1018">
        <v>39624</v>
      </c>
    </row>
    <row r="1382" spans="6:6" x14ac:dyDescent="0.25">
      <c r="F1382" s="1018">
        <v>39625</v>
      </c>
    </row>
    <row r="1383" spans="6:6" x14ac:dyDescent="0.25">
      <c r="F1383" s="1018">
        <v>39626</v>
      </c>
    </row>
    <row r="1384" spans="6:6" x14ac:dyDescent="0.25">
      <c r="F1384" s="1018">
        <v>39627</v>
      </c>
    </row>
    <row r="1385" spans="6:6" x14ac:dyDescent="0.25">
      <c r="F1385" s="1018">
        <v>39628</v>
      </c>
    </row>
    <row r="1386" spans="6:6" x14ac:dyDescent="0.25">
      <c r="F1386" s="1018">
        <v>39629</v>
      </c>
    </row>
    <row r="1387" spans="6:6" x14ac:dyDescent="0.25">
      <c r="F1387" s="1018">
        <v>39630</v>
      </c>
    </row>
    <row r="1388" spans="6:6" x14ac:dyDescent="0.25">
      <c r="F1388" s="1018">
        <v>39631</v>
      </c>
    </row>
    <row r="1389" spans="6:6" x14ac:dyDescent="0.25">
      <c r="F1389" s="1018">
        <v>39632</v>
      </c>
    </row>
    <row r="1390" spans="6:6" x14ac:dyDescent="0.25">
      <c r="F1390" s="1018">
        <v>39633</v>
      </c>
    </row>
    <row r="1391" spans="6:6" x14ac:dyDescent="0.25">
      <c r="F1391" s="1018">
        <v>39634</v>
      </c>
    </row>
    <row r="1392" spans="6:6" x14ac:dyDescent="0.25">
      <c r="F1392" s="1018">
        <v>39635</v>
      </c>
    </row>
    <row r="1393" spans="6:6" x14ac:dyDescent="0.25">
      <c r="F1393" s="1018">
        <v>39636</v>
      </c>
    </row>
    <row r="1394" spans="6:6" x14ac:dyDescent="0.25">
      <c r="F1394" s="1018">
        <v>39637</v>
      </c>
    </row>
    <row r="1395" spans="6:6" x14ac:dyDescent="0.25">
      <c r="F1395" s="1018">
        <v>39638</v>
      </c>
    </row>
    <row r="1396" spans="6:6" x14ac:dyDescent="0.25">
      <c r="F1396" s="1018">
        <v>39639</v>
      </c>
    </row>
    <row r="1397" spans="6:6" x14ac:dyDescent="0.25">
      <c r="F1397" s="1018">
        <v>39640</v>
      </c>
    </row>
    <row r="1398" spans="6:6" x14ac:dyDescent="0.25">
      <c r="F1398" s="1018">
        <v>39641</v>
      </c>
    </row>
    <row r="1399" spans="6:6" x14ac:dyDescent="0.25">
      <c r="F1399" s="1018">
        <v>39642</v>
      </c>
    </row>
    <row r="1400" spans="6:6" x14ac:dyDescent="0.25">
      <c r="F1400" s="1018">
        <v>39643</v>
      </c>
    </row>
    <row r="1401" spans="6:6" x14ac:dyDescent="0.25">
      <c r="F1401" s="1018">
        <v>39644</v>
      </c>
    </row>
    <row r="1402" spans="6:6" x14ac:dyDescent="0.25">
      <c r="F1402" s="1018">
        <v>39645</v>
      </c>
    </row>
    <row r="1403" spans="6:6" x14ac:dyDescent="0.25">
      <c r="F1403" s="1018">
        <v>39646</v>
      </c>
    </row>
    <row r="1404" spans="6:6" x14ac:dyDescent="0.25">
      <c r="F1404" s="1018">
        <v>39647</v>
      </c>
    </row>
    <row r="1405" spans="6:6" x14ac:dyDescent="0.25">
      <c r="F1405" s="1018">
        <v>39648</v>
      </c>
    </row>
    <row r="1406" spans="6:6" x14ac:dyDescent="0.25">
      <c r="F1406" s="1018">
        <v>39649</v>
      </c>
    </row>
    <row r="1407" spans="6:6" x14ac:dyDescent="0.25">
      <c r="F1407" s="1018">
        <v>39650</v>
      </c>
    </row>
    <row r="1408" spans="6:6" x14ac:dyDescent="0.25">
      <c r="F1408" s="1018">
        <v>39651</v>
      </c>
    </row>
    <row r="1409" spans="6:6" x14ac:dyDescent="0.25">
      <c r="F1409" s="1018">
        <v>39652</v>
      </c>
    </row>
    <row r="1410" spans="6:6" x14ac:dyDescent="0.25">
      <c r="F1410" s="1018">
        <v>39653</v>
      </c>
    </row>
    <row r="1411" spans="6:6" x14ac:dyDescent="0.25">
      <c r="F1411" s="1018">
        <v>39654</v>
      </c>
    </row>
    <row r="1412" spans="6:6" x14ac:dyDescent="0.25">
      <c r="F1412" s="1018">
        <v>39655</v>
      </c>
    </row>
    <row r="1413" spans="6:6" x14ac:dyDescent="0.25">
      <c r="F1413" s="1018">
        <v>39656</v>
      </c>
    </row>
    <row r="1414" spans="6:6" x14ac:dyDescent="0.25">
      <c r="F1414" s="1018">
        <v>39657</v>
      </c>
    </row>
    <row r="1415" spans="6:6" x14ac:dyDescent="0.25">
      <c r="F1415" s="1018">
        <v>39658</v>
      </c>
    </row>
    <row r="1416" spans="6:6" x14ac:dyDescent="0.25">
      <c r="F1416" s="1018">
        <v>39659</v>
      </c>
    </row>
    <row r="1417" spans="6:6" x14ac:dyDescent="0.25">
      <c r="F1417" s="1018">
        <v>39660</v>
      </c>
    </row>
    <row r="1418" spans="6:6" x14ac:dyDescent="0.25">
      <c r="F1418" s="1018">
        <v>39661</v>
      </c>
    </row>
    <row r="1419" spans="6:6" x14ac:dyDescent="0.25">
      <c r="F1419" s="1018">
        <v>39662</v>
      </c>
    </row>
    <row r="1420" spans="6:6" x14ac:dyDescent="0.25">
      <c r="F1420" s="1018">
        <v>39663</v>
      </c>
    </row>
    <row r="1421" spans="6:6" x14ac:dyDescent="0.25">
      <c r="F1421" s="1018">
        <v>39664</v>
      </c>
    </row>
    <row r="1422" spans="6:6" x14ac:dyDescent="0.25">
      <c r="F1422" s="1018">
        <v>39665</v>
      </c>
    </row>
    <row r="1423" spans="6:6" x14ac:dyDescent="0.25">
      <c r="F1423" s="1018">
        <v>39666</v>
      </c>
    </row>
    <row r="1424" spans="6:6" x14ac:dyDescent="0.25">
      <c r="F1424" s="1018">
        <v>39667</v>
      </c>
    </row>
    <row r="1425" spans="6:6" x14ac:dyDescent="0.25">
      <c r="F1425" s="1018">
        <v>39668</v>
      </c>
    </row>
    <row r="1426" spans="6:6" x14ac:dyDescent="0.25">
      <c r="F1426" s="1018">
        <v>39669</v>
      </c>
    </row>
    <row r="1427" spans="6:6" x14ac:dyDescent="0.25">
      <c r="F1427" s="1018">
        <v>39670</v>
      </c>
    </row>
    <row r="1428" spans="6:6" x14ac:dyDescent="0.25">
      <c r="F1428" s="1018">
        <v>39671</v>
      </c>
    </row>
    <row r="1429" spans="6:6" x14ac:dyDescent="0.25">
      <c r="F1429" s="1018">
        <v>39672</v>
      </c>
    </row>
    <row r="1430" spans="6:6" x14ac:dyDescent="0.25">
      <c r="F1430" s="1018">
        <v>39673</v>
      </c>
    </row>
    <row r="1431" spans="6:6" x14ac:dyDescent="0.25">
      <c r="F1431" s="1018">
        <v>39674</v>
      </c>
    </row>
    <row r="1432" spans="6:6" x14ac:dyDescent="0.25">
      <c r="F1432" s="1018">
        <v>39675</v>
      </c>
    </row>
    <row r="1433" spans="6:6" x14ac:dyDescent="0.25">
      <c r="F1433" s="1018">
        <v>39676</v>
      </c>
    </row>
    <row r="1434" spans="6:6" x14ac:dyDescent="0.25">
      <c r="F1434" s="1018">
        <v>39677</v>
      </c>
    </row>
    <row r="1435" spans="6:6" x14ac:dyDescent="0.25">
      <c r="F1435" s="1018">
        <v>39678</v>
      </c>
    </row>
    <row r="1436" spans="6:6" x14ac:dyDescent="0.25">
      <c r="F1436" s="1018">
        <v>39679</v>
      </c>
    </row>
    <row r="1437" spans="6:6" x14ac:dyDescent="0.25">
      <c r="F1437" s="1018">
        <v>39680</v>
      </c>
    </row>
    <row r="1438" spans="6:6" x14ac:dyDescent="0.25">
      <c r="F1438" s="1018">
        <v>39681</v>
      </c>
    </row>
    <row r="1439" spans="6:6" x14ac:dyDescent="0.25">
      <c r="F1439" s="1018">
        <v>39682</v>
      </c>
    </row>
    <row r="1440" spans="6:6" x14ac:dyDescent="0.25">
      <c r="F1440" s="1018">
        <v>39683</v>
      </c>
    </row>
    <row r="1441" spans="6:6" x14ac:dyDescent="0.25">
      <c r="F1441" s="1018">
        <v>39684</v>
      </c>
    </row>
    <row r="1442" spans="6:6" x14ac:dyDescent="0.25">
      <c r="F1442" s="1018">
        <v>39685</v>
      </c>
    </row>
    <row r="1443" spans="6:6" x14ac:dyDescent="0.25">
      <c r="F1443" s="1018">
        <v>39686</v>
      </c>
    </row>
    <row r="1444" spans="6:6" x14ac:dyDescent="0.25">
      <c r="F1444" s="1018">
        <v>39687</v>
      </c>
    </row>
    <row r="1445" spans="6:6" x14ac:dyDescent="0.25">
      <c r="F1445" s="1018">
        <v>39688</v>
      </c>
    </row>
    <row r="1446" spans="6:6" x14ac:dyDescent="0.25">
      <c r="F1446" s="1018">
        <v>39689</v>
      </c>
    </row>
    <row r="1447" spans="6:6" x14ac:dyDescent="0.25">
      <c r="F1447" s="1018">
        <v>39690</v>
      </c>
    </row>
    <row r="1448" spans="6:6" x14ac:dyDescent="0.25">
      <c r="F1448" s="1018">
        <v>39691</v>
      </c>
    </row>
    <row r="1449" spans="6:6" x14ac:dyDescent="0.25">
      <c r="F1449" s="1018">
        <v>39692</v>
      </c>
    </row>
    <row r="1450" spans="6:6" x14ac:dyDescent="0.25">
      <c r="F1450" s="1018">
        <v>39693</v>
      </c>
    </row>
    <row r="1451" spans="6:6" x14ac:dyDescent="0.25">
      <c r="F1451" s="1018">
        <v>39694</v>
      </c>
    </row>
    <row r="1452" spans="6:6" x14ac:dyDescent="0.25">
      <c r="F1452" s="1018">
        <v>39695</v>
      </c>
    </row>
    <row r="1453" spans="6:6" x14ac:dyDescent="0.25">
      <c r="F1453" s="1018">
        <v>39696</v>
      </c>
    </row>
    <row r="1454" spans="6:6" x14ac:dyDescent="0.25">
      <c r="F1454" s="1018">
        <v>39697</v>
      </c>
    </row>
    <row r="1455" spans="6:6" x14ac:dyDescent="0.25">
      <c r="F1455" s="1018">
        <v>39698</v>
      </c>
    </row>
    <row r="1456" spans="6:6" x14ac:dyDescent="0.25">
      <c r="F1456" s="1018">
        <v>39699</v>
      </c>
    </row>
    <row r="1457" spans="6:6" x14ac:dyDescent="0.25">
      <c r="F1457" s="1018">
        <v>39700</v>
      </c>
    </row>
    <row r="1458" spans="6:6" x14ac:dyDescent="0.25">
      <c r="F1458" s="1018">
        <v>39701</v>
      </c>
    </row>
    <row r="1459" spans="6:6" x14ac:dyDescent="0.25">
      <c r="F1459" s="1018">
        <v>39702</v>
      </c>
    </row>
    <row r="1460" spans="6:6" x14ac:dyDescent="0.25">
      <c r="F1460" s="1018">
        <v>39703</v>
      </c>
    </row>
    <row r="1461" spans="6:6" x14ac:dyDescent="0.25">
      <c r="F1461" s="1018">
        <v>39704</v>
      </c>
    </row>
    <row r="1462" spans="6:6" x14ac:dyDescent="0.25">
      <c r="F1462" s="1018">
        <v>39705</v>
      </c>
    </row>
    <row r="1463" spans="6:6" x14ac:dyDescent="0.25">
      <c r="F1463" s="1018">
        <v>39706</v>
      </c>
    </row>
    <row r="1464" spans="6:6" x14ac:dyDescent="0.25">
      <c r="F1464" s="1018">
        <v>39707</v>
      </c>
    </row>
    <row r="1465" spans="6:6" x14ac:dyDescent="0.25">
      <c r="F1465" s="1018">
        <v>39708</v>
      </c>
    </row>
    <row r="1466" spans="6:6" x14ac:dyDescent="0.25">
      <c r="F1466" s="1018">
        <v>39709</v>
      </c>
    </row>
    <row r="1467" spans="6:6" x14ac:dyDescent="0.25">
      <c r="F1467" s="1018">
        <v>39710</v>
      </c>
    </row>
    <row r="1468" spans="6:6" x14ac:dyDescent="0.25">
      <c r="F1468" s="1018">
        <v>39711</v>
      </c>
    </row>
    <row r="1469" spans="6:6" x14ac:dyDescent="0.25">
      <c r="F1469" s="1018">
        <v>39712</v>
      </c>
    </row>
    <row r="1470" spans="6:6" x14ac:dyDescent="0.25">
      <c r="F1470" s="1018">
        <v>39713</v>
      </c>
    </row>
    <row r="1471" spans="6:6" x14ac:dyDescent="0.25">
      <c r="F1471" s="1018">
        <v>39714</v>
      </c>
    </row>
    <row r="1472" spans="6:6" x14ac:dyDescent="0.25">
      <c r="F1472" s="1018">
        <v>39715</v>
      </c>
    </row>
    <row r="1473" spans="6:6" x14ac:dyDescent="0.25">
      <c r="F1473" s="1018">
        <v>39716</v>
      </c>
    </row>
    <row r="1474" spans="6:6" x14ac:dyDescent="0.25">
      <c r="F1474" s="1018">
        <v>39717</v>
      </c>
    </row>
    <row r="1475" spans="6:6" x14ac:dyDescent="0.25">
      <c r="F1475" s="1018">
        <v>39718</v>
      </c>
    </row>
    <row r="1476" spans="6:6" x14ac:dyDescent="0.25">
      <c r="F1476" s="1018">
        <v>39719</v>
      </c>
    </row>
    <row r="1477" spans="6:6" x14ac:dyDescent="0.25">
      <c r="F1477" s="1018">
        <v>39720</v>
      </c>
    </row>
    <row r="1478" spans="6:6" x14ac:dyDescent="0.25">
      <c r="F1478" s="1018">
        <v>39721</v>
      </c>
    </row>
    <row r="1479" spans="6:6" x14ac:dyDescent="0.25">
      <c r="F1479" s="1018">
        <v>39722</v>
      </c>
    </row>
    <row r="1480" spans="6:6" x14ac:dyDescent="0.25">
      <c r="F1480" s="1018">
        <v>39723</v>
      </c>
    </row>
    <row r="1481" spans="6:6" x14ac:dyDescent="0.25">
      <c r="F1481" s="1018">
        <v>39724</v>
      </c>
    </row>
    <row r="1482" spans="6:6" x14ac:dyDescent="0.25">
      <c r="F1482" s="1018">
        <v>39725</v>
      </c>
    </row>
    <row r="1483" spans="6:6" x14ac:dyDescent="0.25">
      <c r="F1483" s="1018">
        <v>39726</v>
      </c>
    </row>
    <row r="1484" spans="6:6" x14ac:dyDescent="0.25">
      <c r="F1484" s="1018">
        <v>39727</v>
      </c>
    </row>
    <row r="1485" spans="6:6" x14ac:dyDescent="0.25">
      <c r="F1485" s="1018">
        <v>39728</v>
      </c>
    </row>
    <row r="1486" spans="6:6" x14ac:dyDescent="0.25">
      <c r="F1486" s="1018">
        <v>39729</v>
      </c>
    </row>
    <row r="1487" spans="6:6" x14ac:dyDescent="0.25">
      <c r="F1487" s="1018">
        <v>39730</v>
      </c>
    </row>
    <row r="1488" spans="6:6" x14ac:dyDescent="0.25">
      <c r="F1488" s="1018">
        <v>39731</v>
      </c>
    </row>
    <row r="1489" spans="6:6" x14ac:dyDescent="0.25">
      <c r="F1489" s="1018">
        <v>39732</v>
      </c>
    </row>
    <row r="1490" spans="6:6" x14ac:dyDescent="0.25">
      <c r="F1490" s="1018">
        <v>39733</v>
      </c>
    </row>
    <row r="1491" spans="6:6" x14ac:dyDescent="0.25">
      <c r="F1491" s="1018">
        <v>39734</v>
      </c>
    </row>
    <row r="1492" spans="6:6" x14ac:dyDescent="0.25">
      <c r="F1492" s="1018">
        <v>39735</v>
      </c>
    </row>
    <row r="1493" spans="6:6" x14ac:dyDescent="0.25">
      <c r="F1493" s="1018">
        <v>39736</v>
      </c>
    </row>
    <row r="1494" spans="6:6" x14ac:dyDescent="0.25">
      <c r="F1494" s="1018">
        <v>39737</v>
      </c>
    </row>
    <row r="1495" spans="6:6" x14ac:dyDescent="0.25">
      <c r="F1495" s="1018">
        <v>39738</v>
      </c>
    </row>
    <row r="1496" spans="6:6" x14ac:dyDescent="0.25">
      <c r="F1496" s="1018">
        <v>39739</v>
      </c>
    </row>
    <row r="1497" spans="6:6" x14ac:dyDescent="0.25">
      <c r="F1497" s="1018">
        <v>39740</v>
      </c>
    </row>
    <row r="1498" spans="6:6" x14ac:dyDescent="0.25">
      <c r="F1498" s="1018">
        <v>39741</v>
      </c>
    </row>
    <row r="1499" spans="6:6" x14ac:dyDescent="0.25">
      <c r="F1499" s="1018">
        <v>39742</v>
      </c>
    </row>
    <row r="1500" spans="6:6" x14ac:dyDescent="0.25">
      <c r="F1500" s="1018">
        <v>39743</v>
      </c>
    </row>
    <row r="1501" spans="6:6" x14ac:dyDescent="0.25">
      <c r="F1501" s="1018">
        <v>39744</v>
      </c>
    </row>
    <row r="1502" spans="6:6" x14ac:dyDescent="0.25">
      <c r="F1502" s="1018">
        <v>39745</v>
      </c>
    </row>
    <row r="1503" spans="6:6" x14ac:dyDescent="0.25">
      <c r="F1503" s="1018">
        <v>39746</v>
      </c>
    </row>
    <row r="1504" spans="6:6" x14ac:dyDescent="0.25">
      <c r="F1504" s="1018">
        <v>39747</v>
      </c>
    </row>
    <row r="1505" spans="6:6" x14ac:dyDescent="0.25">
      <c r="F1505" s="1018">
        <v>39748</v>
      </c>
    </row>
    <row r="1506" spans="6:6" x14ac:dyDescent="0.25">
      <c r="F1506" s="1018">
        <v>39749</v>
      </c>
    </row>
    <row r="1507" spans="6:6" x14ac:dyDescent="0.25">
      <c r="F1507" s="1018">
        <v>39750</v>
      </c>
    </row>
    <row r="1508" spans="6:6" x14ac:dyDescent="0.25">
      <c r="F1508" s="1018">
        <v>39751</v>
      </c>
    </row>
    <row r="1509" spans="6:6" x14ac:dyDescent="0.25">
      <c r="F1509" s="1018">
        <v>39752</v>
      </c>
    </row>
    <row r="1510" spans="6:6" x14ac:dyDescent="0.25">
      <c r="F1510" s="1018">
        <v>39753</v>
      </c>
    </row>
    <row r="1511" spans="6:6" x14ac:dyDescent="0.25">
      <c r="F1511" s="1018">
        <v>39754</v>
      </c>
    </row>
    <row r="1512" spans="6:6" x14ac:dyDescent="0.25">
      <c r="F1512" s="1018">
        <v>39755</v>
      </c>
    </row>
    <row r="1513" spans="6:6" x14ac:dyDescent="0.25">
      <c r="F1513" s="1018">
        <v>39756</v>
      </c>
    </row>
    <row r="1514" spans="6:6" x14ac:dyDescent="0.25">
      <c r="F1514" s="1018">
        <v>39757</v>
      </c>
    </row>
    <row r="1515" spans="6:6" x14ac:dyDescent="0.25">
      <c r="F1515" s="1018">
        <v>39758</v>
      </c>
    </row>
    <row r="1516" spans="6:6" x14ac:dyDescent="0.25">
      <c r="F1516" s="1018">
        <v>39759</v>
      </c>
    </row>
    <row r="1517" spans="6:6" x14ac:dyDescent="0.25">
      <c r="F1517" s="1018">
        <v>39760</v>
      </c>
    </row>
    <row r="1518" spans="6:6" x14ac:dyDescent="0.25">
      <c r="F1518" s="1018">
        <v>39761</v>
      </c>
    </row>
    <row r="1519" spans="6:6" x14ac:dyDescent="0.25">
      <c r="F1519" s="1018">
        <v>39762</v>
      </c>
    </row>
    <row r="1520" spans="6:6" x14ac:dyDescent="0.25">
      <c r="F1520" s="1018">
        <v>39763</v>
      </c>
    </row>
    <row r="1521" spans="6:6" x14ac:dyDescent="0.25">
      <c r="F1521" s="1018">
        <v>39764</v>
      </c>
    </row>
    <row r="1522" spans="6:6" x14ac:dyDescent="0.25">
      <c r="F1522" s="1018">
        <v>39765</v>
      </c>
    </row>
    <row r="1523" spans="6:6" x14ac:dyDescent="0.25">
      <c r="F1523" s="1018">
        <v>39766</v>
      </c>
    </row>
    <row r="1524" spans="6:6" x14ac:dyDescent="0.25">
      <c r="F1524" s="1018">
        <v>39767</v>
      </c>
    </row>
    <row r="1525" spans="6:6" x14ac:dyDescent="0.25">
      <c r="F1525" s="1018">
        <v>39768</v>
      </c>
    </row>
    <row r="1526" spans="6:6" x14ac:dyDescent="0.25">
      <c r="F1526" s="1018">
        <v>39769</v>
      </c>
    </row>
    <row r="1527" spans="6:6" x14ac:dyDescent="0.25">
      <c r="F1527" s="1018">
        <v>39770</v>
      </c>
    </row>
    <row r="1528" spans="6:6" x14ac:dyDescent="0.25">
      <c r="F1528" s="1018">
        <v>39771</v>
      </c>
    </row>
    <row r="1529" spans="6:6" x14ac:dyDescent="0.25">
      <c r="F1529" s="1018">
        <v>39772</v>
      </c>
    </row>
    <row r="1530" spans="6:6" x14ac:dyDescent="0.25">
      <c r="F1530" s="1018">
        <v>39773</v>
      </c>
    </row>
    <row r="1531" spans="6:6" x14ac:dyDescent="0.25">
      <c r="F1531" s="1018">
        <v>39774</v>
      </c>
    </row>
    <row r="1532" spans="6:6" x14ac:dyDescent="0.25">
      <c r="F1532" s="1018">
        <v>39775</v>
      </c>
    </row>
    <row r="1533" spans="6:6" x14ac:dyDescent="0.25">
      <c r="F1533" s="1018">
        <v>39776</v>
      </c>
    </row>
    <row r="1534" spans="6:6" x14ac:dyDescent="0.25">
      <c r="F1534" s="1018">
        <v>39777</v>
      </c>
    </row>
    <row r="1535" spans="6:6" x14ac:dyDescent="0.25">
      <c r="F1535" s="1018">
        <v>39778</v>
      </c>
    </row>
    <row r="1536" spans="6:6" x14ac:dyDescent="0.25">
      <c r="F1536" s="1018">
        <v>39779</v>
      </c>
    </row>
    <row r="1537" spans="6:6" x14ac:dyDescent="0.25">
      <c r="F1537" s="1018">
        <v>39780</v>
      </c>
    </row>
    <row r="1538" spans="6:6" x14ac:dyDescent="0.25">
      <c r="F1538" s="1018">
        <v>39781</v>
      </c>
    </row>
    <row r="1539" spans="6:6" x14ac:dyDescent="0.25">
      <c r="F1539" s="1018">
        <v>39782</v>
      </c>
    </row>
    <row r="1540" spans="6:6" x14ac:dyDescent="0.25">
      <c r="F1540" s="1018">
        <v>39783</v>
      </c>
    </row>
    <row r="1541" spans="6:6" x14ac:dyDescent="0.25">
      <c r="F1541" s="1018">
        <v>39784</v>
      </c>
    </row>
    <row r="1542" spans="6:6" x14ac:dyDescent="0.25">
      <c r="F1542" s="1018">
        <v>39785</v>
      </c>
    </row>
    <row r="1543" spans="6:6" x14ac:dyDescent="0.25">
      <c r="F1543" s="1018">
        <v>39786</v>
      </c>
    </row>
    <row r="1544" spans="6:6" x14ac:dyDescent="0.25">
      <c r="F1544" s="1018">
        <v>39787</v>
      </c>
    </row>
    <row r="1545" spans="6:6" x14ac:dyDescent="0.25">
      <c r="F1545" s="1018">
        <v>39788</v>
      </c>
    </row>
    <row r="1546" spans="6:6" x14ac:dyDescent="0.25">
      <c r="F1546" s="1018">
        <v>39789</v>
      </c>
    </row>
    <row r="1547" spans="6:6" x14ac:dyDescent="0.25">
      <c r="F1547" s="1018">
        <v>39790</v>
      </c>
    </row>
    <row r="1548" spans="6:6" x14ac:dyDescent="0.25">
      <c r="F1548" s="1018">
        <v>39791</v>
      </c>
    </row>
    <row r="1549" spans="6:6" x14ac:dyDescent="0.25">
      <c r="F1549" s="1018">
        <v>39792</v>
      </c>
    </row>
    <row r="1550" spans="6:6" x14ac:dyDescent="0.25">
      <c r="F1550" s="1018">
        <v>39793</v>
      </c>
    </row>
    <row r="1551" spans="6:6" x14ac:dyDescent="0.25">
      <c r="F1551" s="1018">
        <v>39794</v>
      </c>
    </row>
    <row r="1552" spans="6:6" x14ac:dyDescent="0.25">
      <c r="F1552" s="1018">
        <v>39795</v>
      </c>
    </row>
    <row r="1553" spans="6:6" x14ac:dyDescent="0.25">
      <c r="F1553" s="1018">
        <v>39796</v>
      </c>
    </row>
    <row r="1554" spans="6:6" x14ac:dyDescent="0.25">
      <c r="F1554" s="1018">
        <v>39797</v>
      </c>
    </row>
    <row r="1555" spans="6:6" x14ac:dyDescent="0.25">
      <c r="F1555" s="1018">
        <v>39798</v>
      </c>
    </row>
    <row r="1556" spans="6:6" x14ac:dyDescent="0.25">
      <c r="F1556" s="1018">
        <v>39799</v>
      </c>
    </row>
    <row r="1557" spans="6:6" x14ac:dyDescent="0.25">
      <c r="F1557" s="1018">
        <v>39800</v>
      </c>
    </row>
    <row r="1558" spans="6:6" x14ac:dyDescent="0.25">
      <c r="F1558" s="1018">
        <v>39801</v>
      </c>
    </row>
    <row r="1559" spans="6:6" x14ac:dyDescent="0.25">
      <c r="F1559" s="1018">
        <v>39802</v>
      </c>
    </row>
    <row r="1560" spans="6:6" x14ac:dyDescent="0.25">
      <c r="F1560" s="1018">
        <v>39803</v>
      </c>
    </row>
    <row r="1561" spans="6:6" x14ac:dyDescent="0.25">
      <c r="F1561" s="1018">
        <v>39804</v>
      </c>
    </row>
    <row r="1562" spans="6:6" x14ac:dyDescent="0.25">
      <c r="F1562" s="1018">
        <v>39805</v>
      </c>
    </row>
    <row r="1563" spans="6:6" x14ac:dyDescent="0.25">
      <c r="F1563" s="1018">
        <v>39806</v>
      </c>
    </row>
    <row r="1564" spans="6:6" x14ac:dyDescent="0.25">
      <c r="F1564" s="1018">
        <v>39807</v>
      </c>
    </row>
    <row r="1565" spans="6:6" x14ac:dyDescent="0.25">
      <c r="F1565" s="1018">
        <v>39808</v>
      </c>
    </row>
    <row r="1566" spans="6:6" x14ac:dyDescent="0.25">
      <c r="F1566" s="1018">
        <v>39809</v>
      </c>
    </row>
    <row r="1567" spans="6:6" x14ac:dyDescent="0.25">
      <c r="F1567" s="1018">
        <v>39810</v>
      </c>
    </row>
    <row r="1568" spans="6:6" x14ac:dyDescent="0.25">
      <c r="F1568" s="1018">
        <v>39811</v>
      </c>
    </row>
    <row r="1569" spans="6:6" x14ac:dyDescent="0.25">
      <c r="F1569" s="1018">
        <v>39812</v>
      </c>
    </row>
    <row r="1570" spans="6:6" x14ac:dyDescent="0.25">
      <c r="F1570" s="1018">
        <v>39813</v>
      </c>
    </row>
    <row r="1571" spans="6:6" x14ac:dyDescent="0.25">
      <c r="F1571" s="1018">
        <v>39814</v>
      </c>
    </row>
    <row r="1572" spans="6:6" x14ac:dyDescent="0.25">
      <c r="F1572" s="1018">
        <v>39815</v>
      </c>
    </row>
    <row r="1573" spans="6:6" x14ac:dyDescent="0.25">
      <c r="F1573" s="1018">
        <v>39816</v>
      </c>
    </row>
    <row r="1574" spans="6:6" x14ac:dyDescent="0.25">
      <c r="F1574" s="1018">
        <v>39817</v>
      </c>
    </row>
    <row r="1575" spans="6:6" x14ac:dyDescent="0.25">
      <c r="F1575" s="1018">
        <v>39818</v>
      </c>
    </row>
    <row r="1576" spans="6:6" x14ac:dyDescent="0.25">
      <c r="F1576" s="1018">
        <v>39819</v>
      </c>
    </row>
    <row r="1577" spans="6:6" x14ac:dyDescent="0.25">
      <c r="F1577" s="1018">
        <v>39820</v>
      </c>
    </row>
    <row r="1578" spans="6:6" x14ac:dyDescent="0.25">
      <c r="F1578" s="1018">
        <v>39821</v>
      </c>
    </row>
    <row r="1579" spans="6:6" x14ac:dyDescent="0.25">
      <c r="F1579" s="1018">
        <v>39822</v>
      </c>
    </row>
    <row r="1580" spans="6:6" x14ac:dyDescent="0.25">
      <c r="F1580" s="1018">
        <v>39823</v>
      </c>
    </row>
    <row r="1581" spans="6:6" x14ac:dyDescent="0.25">
      <c r="F1581" s="1018">
        <v>39824</v>
      </c>
    </row>
    <row r="1582" spans="6:6" x14ac:dyDescent="0.25">
      <c r="F1582" s="1018">
        <v>39825</v>
      </c>
    </row>
    <row r="1583" spans="6:6" x14ac:dyDescent="0.25">
      <c r="F1583" s="1018">
        <v>39826</v>
      </c>
    </row>
    <row r="1584" spans="6:6" x14ac:dyDescent="0.25">
      <c r="F1584" s="1018">
        <v>39827</v>
      </c>
    </row>
    <row r="1585" spans="6:6" x14ac:dyDescent="0.25">
      <c r="F1585" s="1018">
        <v>39828</v>
      </c>
    </row>
    <row r="1586" spans="6:6" x14ac:dyDescent="0.25">
      <c r="F1586" s="1018">
        <v>39829</v>
      </c>
    </row>
    <row r="1587" spans="6:6" x14ac:dyDescent="0.25">
      <c r="F1587" s="1018">
        <v>39830</v>
      </c>
    </row>
    <row r="1588" spans="6:6" x14ac:dyDescent="0.25">
      <c r="F1588" s="1018">
        <v>39831</v>
      </c>
    </row>
    <row r="1589" spans="6:6" x14ac:dyDescent="0.25">
      <c r="F1589" s="1018">
        <v>39832</v>
      </c>
    </row>
    <row r="1590" spans="6:6" x14ac:dyDescent="0.25">
      <c r="F1590" s="1018">
        <v>39833</v>
      </c>
    </row>
    <row r="1591" spans="6:6" x14ac:dyDescent="0.25">
      <c r="F1591" s="1018">
        <v>39834</v>
      </c>
    </row>
    <row r="1592" spans="6:6" x14ac:dyDescent="0.25">
      <c r="F1592" s="1018">
        <v>39835</v>
      </c>
    </row>
    <row r="1593" spans="6:6" x14ac:dyDescent="0.25">
      <c r="F1593" s="1018">
        <v>39836</v>
      </c>
    </row>
    <row r="1594" spans="6:6" x14ac:dyDescent="0.25">
      <c r="F1594" s="1018">
        <v>39837</v>
      </c>
    </row>
    <row r="1595" spans="6:6" x14ac:dyDescent="0.25">
      <c r="F1595" s="1018">
        <v>39838</v>
      </c>
    </row>
    <row r="1596" spans="6:6" x14ac:dyDescent="0.25">
      <c r="F1596" s="1018">
        <v>39839</v>
      </c>
    </row>
    <row r="1597" spans="6:6" x14ac:dyDescent="0.25">
      <c r="F1597" s="1018">
        <v>39840</v>
      </c>
    </row>
    <row r="1598" spans="6:6" x14ac:dyDescent="0.25">
      <c r="F1598" s="1018">
        <v>39841</v>
      </c>
    </row>
    <row r="1599" spans="6:6" x14ac:dyDescent="0.25">
      <c r="F1599" s="1018">
        <v>39842</v>
      </c>
    </row>
    <row r="1600" spans="6:6" x14ac:dyDescent="0.25">
      <c r="F1600" s="1018">
        <v>39843</v>
      </c>
    </row>
    <row r="1601" spans="6:6" x14ac:dyDescent="0.25">
      <c r="F1601" s="1018">
        <v>39844</v>
      </c>
    </row>
    <row r="1602" spans="6:6" x14ac:dyDescent="0.25">
      <c r="F1602" s="1018">
        <v>39845</v>
      </c>
    </row>
    <row r="1603" spans="6:6" x14ac:dyDescent="0.25">
      <c r="F1603" s="1018">
        <v>39846</v>
      </c>
    </row>
    <row r="1604" spans="6:6" x14ac:dyDescent="0.25">
      <c r="F1604" s="1018">
        <v>39847</v>
      </c>
    </row>
    <row r="1605" spans="6:6" x14ac:dyDescent="0.25">
      <c r="F1605" s="1018">
        <v>39848</v>
      </c>
    </row>
    <row r="1606" spans="6:6" x14ac:dyDescent="0.25">
      <c r="F1606" s="1018">
        <v>39849</v>
      </c>
    </row>
    <row r="1607" spans="6:6" x14ac:dyDescent="0.25">
      <c r="F1607" s="1018">
        <v>39850</v>
      </c>
    </row>
    <row r="1608" spans="6:6" x14ac:dyDescent="0.25">
      <c r="F1608" s="1018">
        <v>39851</v>
      </c>
    </row>
    <row r="1609" spans="6:6" x14ac:dyDescent="0.25">
      <c r="F1609" s="1018">
        <v>39852</v>
      </c>
    </row>
    <row r="1610" spans="6:6" x14ac:dyDescent="0.25">
      <c r="F1610" s="1018">
        <v>39853</v>
      </c>
    </row>
    <row r="1611" spans="6:6" x14ac:dyDescent="0.25">
      <c r="F1611" s="1018">
        <v>39854</v>
      </c>
    </row>
    <row r="1612" spans="6:6" x14ac:dyDescent="0.25">
      <c r="F1612" s="1018">
        <v>39855</v>
      </c>
    </row>
    <row r="1613" spans="6:6" x14ac:dyDescent="0.25">
      <c r="F1613" s="1018">
        <v>39856</v>
      </c>
    </row>
    <row r="1614" spans="6:6" x14ac:dyDescent="0.25">
      <c r="F1614" s="1018">
        <v>39857</v>
      </c>
    </row>
    <row r="1615" spans="6:6" x14ac:dyDescent="0.25">
      <c r="F1615" s="1018">
        <v>39858</v>
      </c>
    </row>
    <row r="1616" spans="6:6" x14ac:dyDescent="0.25">
      <c r="F1616" s="1018">
        <v>39859</v>
      </c>
    </row>
    <row r="1617" spans="6:6" x14ac:dyDescent="0.25">
      <c r="F1617" s="1018">
        <v>39860</v>
      </c>
    </row>
    <row r="1618" spans="6:6" x14ac:dyDescent="0.25">
      <c r="F1618" s="1018">
        <v>39861</v>
      </c>
    </row>
    <row r="1619" spans="6:6" x14ac:dyDescent="0.25">
      <c r="F1619" s="1018">
        <v>39862</v>
      </c>
    </row>
    <row r="1620" spans="6:6" x14ac:dyDescent="0.25">
      <c r="F1620" s="1018">
        <v>39863</v>
      </c>
    </row>
    <row r="1621" spans="6:6" x14ac:dyDescent="0.25">
      <c r="F1621" s="1018">
        <v>39864</v>
      </c>
    </row>
    <row r="1622" spans="6:6" x14ac:dyDescent="0.25">
      <c r="F1622" s="1018">
        <v>39865</v>
      </c>
    </row>
    <row r="1623" spans="6:6" x14ac:dyDescent="0.25">
      <c r="F1623" s="1018">
        <v>39866</v>
      </c>
    </row>
    <row r="1624" spans="6:6" x14ac:dyDescent="0.25">
      <c r="F1624" s="1018">
        <v>39867</v>
      </c>
    </row>
    <row r="1625" spans="6:6" x14ac:dyDescent="0.25">
      <c r="F1625" s="1018">
        <v>39868</v>
      </c>
    </row>
    <row r="1626" spans="6:6" x14ac:dyDescent="0.25">
      <c r="F1626" s="1018">
        <v>39869</v>
      </c>
    </row>
    <row r="1627" spans="6:6" x14ac:dyDescent="0.25">
      <c r="F1627" s="1018">
        <v>39870</v>
      </c>
    </row>
    <row r="1628" spans="6:6" x14ac:dyDescent="0.25">
      <c r="F1628" s="1018">
        <v>39871</v>
      </c>
    </row>
    <row r="1629" spans="6:6" x14ac:dyDescent="0.25">
      <c r="F1629" s="1018">
        <v>39872</v>
      </c>
    </row>
    <row r="1630" spans="6:6" x14ac:dyDescent="0.25">
      <c r="F1630" s="1018">
        <v>39873</v>
      </c>
    </row>
    <row r="1631" spans="6:6" x14ac:dyDescent="0.25">
      <c r="F1631" s="1018">
        <v>39874</v>
      </c>
    </row>
    <row r="1632" spans="6:6" x14ac:dyDescent="0.25">
      <c r="F1632" s="1018">
        <v>39875</v>
      </c>
    </row>
    <row r="1633" spans="6:6" x14ac:dyDescent="0.25">
      <c r="F1633" s="1018">
        <v>39876</v>
      </c>
    </row>
    <row r="1634" spans="6:6" x14ac:dyDescent="0.25">
      <c r="F1634" s="1018">
        <v>39877</v>
      </c>
    </row>
    <row r="1635" spans="6:6" x14ac:dyDescent="0.25">
      <c r="F1635" s="1018">
        <v>39878</v>
      </c>
    </row>
    <row r="1636" spans="6:6" x14ac:dyDescent="0.25">
      <c r="F1636" s="1018">
        <v>39879</v>
      </c>
    </row>
    <row r="1637" spans="6:6" x14ac:dyDescent="0.25">
      <c r="F1637" s="1018">
        <v>39880</v>
      </c>
    </row>
    <row r="1638" spans="6:6" x14ac:dyDescent="0.25">
      <c r="F1638" s="1018">
        <v>39881</v>
      </c>
    </row>
    <row r="1639" spans="6:6" x14ac:dyDescent="0.25">
      <c r="F1639" s="1018">
        <v>39882</v>
      </c>
    </row>
    <row r="1640" spans="6:6" x14ac:dyDescent="0.25">
      <c r="F1640" s="1018">
        <v>39883</v>
      </c>
    </row>
    <row r="1641" spans="6:6" x14ac:dyDescent="0.25">
      <c r="F1641" s="1018">
        <v>39884</v>
      </c>
    </row>
    <row r="1642" spans="6:6" x14ac:dyDescent="0.25">
      <c r="F1642" s="1018">
        <v>39885</v>
      </c>
    </row>
    <row r="1643" spans="6:6" x14ac:dyDescent="0.25">
      <c r="F1643" s="1018">
        <v>39886</v>
      </c>
    </row>
    <row r="1644" spans="6:6" x14ac:dyDescent="0.25">
      <c r="F1644" s="1018">
        <v>39887</v>
      </c>
    </row>
    <row r="1645" spans="6:6" x14ac:dyDescent="0.25">
      <c r="F1645" s="1018">
        <v>39888</v>
      </c>
    </row>
    <row r="1646" spans="6:6" x14ac:dyDescent="0.25">
      <c r="F1646" s="1018">
        <v>39889</v>
      </c>
    </row>
    <row r="1647" spans="6:6" x14ac:dyDescent="0.25">
      <c r="F1647" s="1018">
        <v>39890</v>
      </c>
    </row>
    <row r="1648" spans="6:6" x14ac:dyDescent="0.25">
      <c r="F1648" s="1018">
        <v>39891</v>
      </c>
    </row>
    <row r="1649" spans="6:6" x14ac:dyDescent="0.25">
      <c r="F1649" s="1018">
        <v>39892</v>
      </c>
    </row>
    <row r="1650" spans="6:6" x14ac:dyDescent="0.25">
      <c r="F1650" s="1018">
        <v>39893</v>
      </c>
    </row>
    <row r="1651" spans="6:6" x14ac:dyDescent="0.25">
      <c r="F1651" s="1018">
        <v>39894</v>
      </c>
    </row>
    <row r="1652" spans="6:6" x14ac:dyDescent="0.25">
      <c r="F1652" s="1018">
        <v>39895</v>
      </c>
    </row>
    <row r="1653" spans="6:6" x14ac:dyDescent="0.25">
      <c r="F1653" s="1018">
        <v>39896</v>
      </c>
    </row>
    <row r="1654" spans="6:6" x14ac:dyDescent="0.25">
      <c r="F1654" s="1018">
        <v>39897</v>
      </c>
    </row>
    <row r="1655" spans="6:6" x14ac:dyDescent="0.25">
      <c r="F1655" s="1018">
        <v>39898</v>
      </c>
    </row>
    <row r="1656" spans="6:6" x14ac:dyDescent="0.25">
      <c r="F1656" s="1018">
        <v>39899</v>
      </c>
    </row>
    <row r="1657" spans="6:6" x14ac:dyDescent="0.25">
      <c r="F1657" s="1018">
        <v>39900</v>
      </c>
    </row>
    <row r="1658" spans="6:6" x14ac:dyDescent="0.25">
      <c r="F1658" s="1018">
        <v>39901</v>
      </c>
    </row>
    <row r="1659" spans="6:6" x14ac:dyDescent="0.25">
      <c r="F1659" s="1018">
        <v>39902</v>
      </c>
    </row>
    <row r="1660" spans="6:6" x14ac:dyDescent="0.25">
      <c r="F1660" s="1018">
        <v>39903</v>
      </c>
    </row>
    <row r="1661" spans="6:6" x14ac:dyDescent="0.25">
      <c r="F1661" s="1018">
        <v>39904</v>
      </c>
    </row>
    <row r="1662" spans="6:6" x14ac:dyDescent="0.25">
      <c r="F1662" s="1018">
        <v>39905</v>
      </c>
    </row>
    <row r="1663" spans="6:6" x14ac:dyDescent="0.25">
      <c r="F1663" s="1018">
        <v>39906</v>
      </c>
    </row>
    <row r="1664" spans="6:6" x14ac:dyDescent="0.25">
      <c r="F1664" s="1018">
        <v>39907</v>
      </c>
    </row>
    <row r="1665" spans="6:6" x14ac:dyDescent="0.25">
      <c r="F1665" s="1018">
        <v>39908</v>
      </c>
    </row>
    <row r="1666" spans="6:6" x14ac:dyDescent="0.25">
      <c r="F1666" s="1018">
        <v>39909</v>
      </c>
    </row>
    <row r="1667" spans="6:6" x14ac:dyDescent="0.25">
      <c r="F1667" s="1018">
        <v>39910</v>
      </c>
    </row>
    <row r="1668" spans="6:6" x14ac:dyDescent="0.25">
      <c r="F1668" s="1018">
        <v>39911</v>
      </c>
    </row>
    <row r="1669" spans="6:6" x14ac:dyDescent="0.25">
      <c r="F1669" s="1018">
        <v>39912</v>
      </c>
    </row>
    <row r="1670" spans="6:6" x14ac:dyDescent="0.25">
      <c r="F1670" s="1018">
        <v>39913</v>
      </c>
    </row>
    <row r="1671" spans="6:6" x14ac:dyDescent="0.25">
      <c r="F1671" s="1018">
        <v>39914</v>
      </c>
    </row>
    <row r="1672" spans="6:6" x14ac:dyDescent="0.25">
      <c r="F1672" s="1018">
        <v>39915</v>
      </c>
    </row>
    <row r="1673" spans="6:6" x14ac:dyDescent="0.25">
      <c r="F1673" s="1018">
        <v>39916</v>
      </c>
    </row>
    <row r="1674" spans="6:6" x14ac:dyDescent="0.25">
      <c r="F1674" s="1018">
        <v>39917</v>
      </c>
    </row>
    <row r="1675" spans="6:6" x14ac:dyDescent="0.25">
      <c r="F1675" s="1018">
        <v>39918</v>
      </c>
    </row>
    <row r="1676" spans="6:6" x14ac:dyDescent="0.25">
      <c r="F1676" s="1018">
        <v>39919</v>
      </c>
    </row>
    <row r="1677" spans="6:6" x14ac:dyDescent="0.25">
      <c r="F1677" s="1018">
        <v>39920</v>
      </c>
    </row>
    <row r="1678" spans="6:6" x14ac:dyDescent="0.25">
      <c r="F1678" s="1018">
        <v>39921</v>
      </c>
    </row>
    <row r="1679" spans="6:6" x14ac:dyDescent="0.25">
      <c r="F1679" s="1018">
        <v>39922</v>
      </c>
    </row>
    <row r="1680" spans="6:6" x14ac:dyDescent="0.25">
      <c r="F1680" s="1018">
        <v>39923</v>
      </c>
    </row>
    <row r="1681" spans="6:6" x14ac:dyDescent="0.25">
      <c r="F1681" s="1018">
        <v>39924</v>
      </c>
    </row>
    <row r="1682" spans="6:6" x14ac:dyDescent="0.25">
      <c r="F1682" s="1018">
        <v>39925</v>
      </c>
    </row>
    <row r="1683" spans="6:6" x14ac:dyDescent="0.25">
      <c r="F1683" s="1018">
        <v>39926</v>
      </c>
    </row>
    <row r="1684" spans="6:6" x14ac:dyDescent="0.25">
      <c r="F1684" s="1018">
        <v>39927</v>
      </c>
    </row>
    <row r="1685" spans="6:6" x14ac:dyDescent="0.25">
      <c r="F1685" s="1018">
        <v>39928</v>
      </c>
    </row>
    <row r="1686" spans="6:6" x14ac:dyDescent="0.25">
      <c r="F1686" s="1018">
        <v>39929</v>
      </c>
    </row>
    <row r="1687" spans="6:6" x14ac:dyDescent="0.25">
      <c r="F1687" s="1018">
        <v>39930</v>
      </c>
    </row>
    <row r="1688" spans="6:6" x14ac:dyDescent="0.25">
      <c r="F1688" s="1018">
        <v>39931</v>
      </c>
    </row>
    <row r="1689" spans="6:6" x14ac:dyDescent="0.25">
      <c r="F1689" s="1018">
        <v>39932</v>
      </c>
    </row>
    <row r="1690" spans="6:6" x14ac:dyDescent="0.25">
      <c r="F1690" s="1018">
        <v>39933</v>
      </c>
    </row>
    <row r="1691" spans="6:6" x14ac:dyDescent="0.25">
      <c r="F1691" s="1018">
        <v>39934</v>
      </c>
    </row>
    <row r="1692" spans="6:6" x14ac:dyDescent="0.25">
      <c r="F1692" s="1018">
        <v>39935</v>
      </c>
    </row>
    <row r="1693" spans="6:6" x14ac:dyDescent="0.25">
      <c r="F1693" s="1018">
        <v>39936</v>
      </c>
    </row>
    <row r="1694" spans="6:6" x14ac:dyDescent="0.25">
      <c r="F1694" s="1018">
        <v>39937</v>
      </c>
    </row>
    <row r="1695" spans="6:6" x14ac:dyDescent="0.25">
      <c r="F1695" s="1018">
        <v>39938</v>
      </c>
    </row>
    <row r="1696" spans="6:6" x14ac:dyDescent="0.25">
      <c r="F1696" s="1018">
        <v>39939</v>
      </c>
    </row>
    <row r="1697" spans="6:6" x14ac:dyDescent="0.25">
      <c r="F1697" s="1018">
        <v>39940</v>
      </c>
    </row>
    <row r="1698" spans="6:6" x14ac:dyDescent="0.25">
      <c r="F1698" s="1018">
        <v>39941</v>
      </c>
    </row>
    <row r="1699" spans="6:6" x14ac:dyDescent="0.25">
      <c r="F1699" s="1018">
        <v>39942</v>
      </c>
    </row>
    <row r="1700" spans="6:6" x14ac:dyDescent="0.25">
      <c r="F1700" s="1018">
        <v>39943</v>
      </c>
    </row>
    <row r="1701" spans="6:6" x14ac:dyDescent="0.25">
      <c r="F1701" s="1018">
        <v>39944</v>
      </c>
    </row>
    <row r="1702" spans="6:6" x14ac:dyDescent="0.25">
      <c r="F1702" s="1018">
        <v>39945</v>
      </c>
    </row>
    <row r="1703" spans="6:6" x14ac:dyDescent="0.25">
      <c r="F1703" s="1018">
        <v>39946</v>
      </c>
    </row>
    <row r="1704" spans="6:6" x14ac:dyDescent="0.25">
      <c r="F1704" s="1018">
        <v>39947</v>
      </c>
    </row>
    <row r="1705" spans="6:6" x14ac:dyDescent="0.25">
      <c r="F1705" s="1018">
        <v>39948</v>
      </c>
    </row>
    <row r="1706" spans="6:6" x14ac:dyDescent="0.25">
      <c r="F1706" s="1018">
        <v>39949</v>
      </c>
    </row>
    <row r="1707" spans="6:6" x14ac:dyDescent="0.25">
      <c r="F1707" s="1018">
        <v>39950</v>
      </c>
    </row>
    <row r="1708" spans="6:6" x14ac:dyDescent="0.25">
      <c r="F1708" s="1018">
        <v>39951</v>
      </c>
    </row>
    <row r="1709" spans="6:6" x14ac:dyDescent="0.25">
      <c r="F1709" s="1018">
        <v>39952</v>
      </c>
    </row>
    <row r="1710" spans="6:6" x14ac:dyDescent="0.25">
      <c r="F1710" s="1018">
        <v>39953</v>
      </c>
    </row>
    <row r="1711" spans="6:6" x14ac:dyDescent="0.25">
      <c r="F1711" s="1018">
        <v>39954</v>
      </c>
    </row>
    <row r="1712" spans="6:6" x14ac:dyDescent="0.25">
      <c r="F1712" s="1018">
        <v>39955</v>
      </c>
    </row>
    <row r="1713" spans="6:6" x14ac:dyDescent="0.25">
      <c r="F1713" s="1018">
        <v>39956</v>
      </c>
    </row>
    <row r="1714" spans="6:6" x14ac:dyDescent="0.25">
      <c r="F1714" s="1018">
        <v>39957</v>
      </c>
    </row>
    <row r="1715" spans="6:6" x14ac:dyDescent="0.25">
      <c r="F1715" s="1018">
        <v>39958</v>
      </c>
    </row>
    <row r="1716" spans="6:6" x14ac:dyDescent="0.25">
      <c r="F1716" s="1018">
        <v>39959</v>
      </c>
    </row>
    <row r="1717" spans="6:6" x14ac:dyDescent="0.25">
      <c r="F1717" s="1018">
        <v>39960</v>
      </c>
    </row>
    <row r="1718" spans="6:6" x14ac:dyDescent="0.25">
      <c r="F1718" s="1018">
        <v>39961</v>
      </c>
    </row>
    <row r="1719" spans="6:6" x14ac:dyDescent="0.25">
      <c r="F1719" s="1018">
        <v>39962</v>
      </c>
    </row>
    <row r="1720" spans="6:6" x14ac:dyDescent="0.25">
      <c r="F1720" s="1018">
        <v>39963</v>
      </c>
    </row>
    <row r="1721" spans="6:6" x14ac:dyDescent="0.25">
      <c r="F1721" s="1018">
        <v>39964</v>
      </c>
    </row>
    <row r="1722" spans="6:6" x14ac:dyDescent="0.25">
      <c r="F1722" s="1018">
        <v>39965</v>
      </c>
    </row>
    <row r="1723" spans="6:6" x14ac:dyDescent="0.25">
      <c r="F1723" s="1018">
        <v>39966</v>
      </c>
    </row>
    <row r="1724" spans="6:6" x14ac:dyDescent="0.25">
      <c r="F1724" s="1018">
        <v>39967</v>
      </c>
    </row>
    <row r="1725" spans="6:6" x14ac:dyDescent="0.25">
      <c r="F1725" s="1018">
        <v>39968</v>
      </c>
    </row>
    <row r="1726" spans="6:6" x14ac:dyDescent="0.25">
      <c r="F1726" s="1018">
        <v>39969</v>
      </c>
    </row>
    <row r="1727" spans="6:6" x14ac:dyDescent="0.25">
      <c r="F1727" s="1018">
        <v>39970</v>
      </c>
    </row>
    <row r="1728" spans="6:6" x14ac:dyDescent="0.25">
      <c r="F1728" s="1018">
        <v>39971</v>
      </c>
    </row>
    <row r="1729" spans="6:6" x14ac:dyDescent="0.25">
      <c r="F1729" s="1018">
        <v>39972</v>
      </c>
    </row>
    <row r="1730" spans="6:6" x14ac:dyDescent="0.25">
      <c r="F1730" s="1018">
        <v>39973</v>
      </c>
    </row>
    <row r="1731" spans="6:6" x14ac:dyDescent="0.25">
      <c r="F1731" s="1018">
        <v>39974</v>
      </c>
    </row>
    <row r="1732" spans="6:6" x14ac:dyDescent="0.25">
      <c r="F1732" s="1018">
        <v>39975</v>
      </c>
    </row>
    <row r="1733" spans="6:6" x14ac:dyDescent="0.25">
      <c r="F1733" s="1018">
        <v>39976</v>
      </c>
    </row>
    <row r="1734" spans="6:6" x14ac:dyDescent="0.25">
      <c r="F1734" s="1018">
        <v>39977</v>
      </c>
    </row>
    <row r="1735" spans="6:6" x14ac:dyDescent="0.25">
      <c r="F1735" s="1018">
        <v>39978</v>
      </c>
    </row>
    <row r="1736" spans="6:6" x14ac:dyDescent="0.25">
      <c r="F1736" s="1018">
        <v>39979</v>
      </c>
    </row>
    <row r="1737" spans="6:6" x14ac:dyDescent="0.25">
      <c r="F1737" s="1018">
        <v>39980</v>
      </c>
    </row>
    <row r="1738" spans="6:6" x14ac:dyDescent="0.25">
      <c r="F1738" s="1018">
        <v>39981</v>
      </c>
    </row>
    <row r="1739" spans="6:6" x14ac:dyDescent="0.25">
      <c r="F1739" s="1018">
        <v>39982</v>
      </c>
    </row>
    <row r="1740" spans="6:6" x14ac:dyDescent="0.25">
      <c r="F1740" s="1018">
        <v>39983</v>
      </c>
    </row>
    <row r="1741" spans="6:6" x14ac:dyDescent="0.25">
      <c r="F1741" s="1018">
        <v>39984</v>
      </c>
    </row>
    <row r="1742" spans="6:6" x14ac:dyDescent="0.25">
      <c r="F1742" s="1018">
        <v>39985</v>
      </c>
    </row>
    <row r="1743" spans="6:6" x14ac:dyDescent="0.25">
      <c r="F1743" s="1018">
        <v>39986</v>
      </c>
    </row>
    <row r="1744" spans="6:6" x14ac:dyDescent="0.25">
      <c r="F1744" s="1018">
        <v>39987</v>
      </c>
    </row>
    <row r="1745" spans="6:6" x14ac:dyDescent="0.25">
      <c r="F1745" s="1018">
        <v>39988</v>
      </c>
    </row>
    <row r="1746" spans="6:6" x14ac:dyDescent="0.25">
      <c r="F1746" s="1018">
        <v>39989</v>
      </c>
    </row>
    <row r="1747" spans="6:6" x14ac:dyDescent="0.25">
      <c r="F1747" s="1018">
        <v>39990</v>
      </c>
    </row>
    <row r="1748" spans="6:6" x14ac:dyDescent="0.25">
      <c r="F1748" s="1018">
        <v>39991</v>
      </c>
    </row>
    <row r="1749" spans="6:6" x14ac:dyDescent="0.25">
      <c r="F1749" s="1018">
        <v>39992</v>
      </c>
    </row>
    <row r="1750" spans="6:6" x14ac:dyDescent="0.25">
      <c r="F1750" s="1018">
        <v>39993</v>
      </c>
    </row>
    <row r="1751" spans="6:6" x14ac:dyDescent="0.25">
      <c r="F1751" s="1018">
        <v>39994</v>
      </c>
    </row>
    <row r="1752" spans="6:6" x14ac:dyDescent="0.25">
      <c r="F1752" s="1018">
        <v>39995</v>
      </c>
    </row>
    <row r="1753" spans="6:6" x14ac:dyDescent="0.25">
      <c r="F1753" s="1018">
        <v>39996</v>
      </c>
    </row>
    <row r="1754" spans="6:6" x14ac:dyDescent="0.25">
      <c r="F1754" s="1018">
        <v>39997</v>
      </c>
    </row>
    <row r="1755" spans="6:6" x14ac:dyDescent="0.25">
      <c r="F1755" s="1018">
        <v>39998</v>
      </c>
    </row>
    <row r="1756" spans="6:6" x14ac:dyDescent="0.25">
      <c r="F1756" s="1018">
        <v>39999</v>
      </c>
    </row>
    <row r="1757" spans="6:6" x14ac:dyDescent="0.25">
      <c r="F1757" s="1018">
        <v>40000</v>
      </c>
    </row>
    <row r="1758" spans="6:6" x14ac:dyDescent="0.25">
      <c r="F1758" s="1018">
        <v>40001</v>
      </c>
    </row>
    <row r="1759" spans="6:6" x14ac:dyDescent="0.25">
      <c r="F1759" s="1018">
        <v>40002</v>
      </c>
    </row>
    <row r="1760" spans="6:6" x14ac:dyDescent="0.25">
      <c r="F1760" s="1018">
        <v>40003</v>
      </c>
    </row>
    <row r="1761" spans="6:6" x14ac:dyDescent="0.25">
      <c r="F1761" s="1018">
        <v>40004</v>
      </c>
    </row>
    <row r="1762" spans="6:6" x14ac:dyDescent="0.25">
      <c r="F1762" s="1018">
        <v>40005</v>
      </c>
    </row>
    <row r="1763" spans="6:6" x14ac:dyDescent="0.25">
      <c r="F1763" s="1018">
        <v>40006</v>
      </c>
    </row>
    <row r="1764" spans="6:6" x14ac:dyDescent="0.25">
      <c r="F1764" s="1018">
        <v>40007</v>
      </c>
    </row>
    <row r="1765" spans="6:6" x14ac:dyDescent="0.25">
      <c r="F1765" s="1018">
        <v>40008</v>
      </c>
    </row>
    <row r="1766" spans="6:6" x14ac:dyDescent="0.25">
      <c r="F1766" s="1018">
        <v>40009</v>
      </c>
    </row>
    <row r="1767" spans="6:6" x14ac:dyDescent="0.25">
      <c r="F1767" s="1018">
        <v>40010</v>
      </c>
    </row>
  </sheetData>
  <mergeCells count="15">
    <mergeCell ref="B1:G1"/>
    <mergeCell ref="B12:G12"/>
    <mergeCell ref="B72:G73"/>
    <mergeCell ref="B76:G77"/>
    <mergeCell ref="C40:G40"/>
    <mergeCell ref="B3:G3"/>
    <mergeCell ref="C41:G41"/>
    <mergeCell ref="C43:G43"/>
    <mergeCell ref="B82:G82"/>
    <mergeCell ref="B37:G37"/>
    <mergeCell ref="C39:K39"/>
    <mergeCell ref="C42:K42"/>
    <mergeCell ref="C44:G44"/>
    <mergeCell ref="C45:G45"/>
    <mergeCell ref="I43:L43"/>
  </mergeCells>
  <phoneticPr fontId="14" type="noConversion"/>
  <dataValidations count="1">
    <dataValidation type="list" allowBlank="1" showInputMessage="1" showErrorMessage="1" sqref="C45:G45" xr:uid="{00000000-0002-0000-0C00-000000000000}">
      <formula1>$B$99:$B$110</formula1>
    </dataValidation>
  </dataValidations>
  <printOptions horizontalCentered="1"/>
  <pageMargins left="0" right="0" top="0.5" bottom="0.5" header="0.5" footer="0.5"/>
  <pageSetup scale="73" fitToHeight="2" orientation="landscape" r:id="rId1"/>
  <headerFooter alignWithMargins="0">
    <oddFooter>&amp;RRevised 24 Sep 2008</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115"/>
  <sheetViews>
    <sheetView view="pageBreakPreview" zoomScale="80" zoomScaleNormal="90" zoomScaleSheetLayoutView="80" workbookViewId="0">
      <selection activeCell="A7" sqref="A7"/>
    </sheetView>
  </sheetViews>
  <sheetFormatPr defaultRowHeight="12.5" x14ac:dyDescent="0.25"/>
  <cols>
    <col min="1" max="1" width="5.26953125" customWidth="1"/>
    <col min="2" max="2" width="8" customWidth="1"/>
    <col min="3" max="3" width="39.1796875" customWidth="1"/>
    <col min="4" max="4" width="8.26953125" customWidth="1"/>
    <col min="5" max="5" width="16.26953125" customWidth="1"/>
    <col min="6" max="6" width="6.1796875" customWidth="1"/>
    <col min="7" max="7" width="14" customWidth="1"/>
    <col min="8" max="8" width="14.453125" customWidth="1"/>
    <col min="9" max="9" width="13.453125" customWidth="1"/>
    <col min="10" max="10" width="13" customWidth="1"/>
    <col min="11" max="11" width="11.453125" customWidth="1"/>
    <col min="12" max="12" width="12" customWidth="1"/>
    <col min="13" max="13" width="12.1796875" customWidth="1"/>
    <col min="14" max="14" width="2.1796875" customWidth="1"/>
    <col min="26" max="26" width="16.81640625" customWidth="1"/>
  </cols>
  <sheetData>
    <row r="1" spans="1:27" ht="20.25" customHeight="1" thickBot="1" x14ac:dyDescent="0.45">
      <c r="A1" s="1709" t="s">
        <v>910</v>
      </c>
      <c r="B1" s="1710"/>
      <c r="C1" s="1710"/>
      <c r="D1" s="1710"/>
      <c r="E1" s="1710"/>
      <c r="F1" s="1710"/>
      <c r="G1" s="1710"/>
      <c r="H1" s="1710"/>
      <c r="I1" s="1710"/>
    </row>
    <row r="2" spans="1:27" ht="18" customHeight="1" thickBot="1" x14ac:dyDescent="0.45">
      <c r="A2" s="652" t="s">
        <v>512</v>
      </c>
      <c r="B2" s="637"/>
      <c r="C2" s="653"/>
      <c r="D2" s="1712">
        <f>'Budget Checklist'!F4</f>
        <v>0</v>
      </c>
      <c r="E2" s="1713"/>
      <c r="F2" s="1713"/>
      <c r="G2" s="1713"/>
      <c r="H2" s="1713"/>
      <c r="I2" s="1713"/>
      <c r="J2" s="1714"/>
    </row>
    <row r="3" spans="1:27" ht="18" customHeight="1" thickBot="1" x14ac:dyDescent="0.45">
      <c r="A3" s="652" t="s">
        <v>19</v>
      </c>
      <c r="B3" s="637"/>
      <c r="C3" s="653"/>
      <c r="D3" s="1711">
        <f>'Budget Checklist'!F8</f>
        <v>0</v>
      </c>
      <c r="E3" s="1518"/>
      <c r="F3" s="897"/>
      <c r="G3" s="896" t="s">
        <v>781</v>
      </c>
      <c r="H3" s="897"/>
      <c r="I3" s="895">
        <f>'Budget Checklist'!F6</f>
        <v>0</v>
      </c>
      <c r="J3" s="898" t="s">
        <v>782</v>
      </c>
      <c r="K3" s="1692">
        <f>'Budget Checklist'!G12</f>
        <v>0</v>
      </c>
      <c r="L3" s="1693"/>
    </row>
    <row r="4" spans="1:27" ht="22.5" customHeight="1" thickBot="1" x14ac:dyDescent="0.45">
      <c r="A4" s="652" t="s">
        <v>784</v>
      </c>
      <c r="B4" s="637"/>
      <c r="C4" s="653"/>
      <c r="D4" s="1694">
        <f>'Budget Checklist'!F14</f>
        <v>0</v>
      </c>
      <c r="E4" s="1695"/>
      <c r="F4" s="1695"/>
      <c r="G4" s="1695"/>
      <c r="H4" s="1695"/>
      <c r="I4" s="1696"/>
      <c r="J4" s="899" t="s">
        <v>783</v>
      </c>
      <c r="K4" s="1692">
        <f>'Budget Checklist'!J12</f>
        <v>0</v>
      </c>
      <c r="L4" s="1693"/>
      <c r="M4" s="8"/>
      <c r="N4" s="8"/>
      <c r="O4" s="8"/>
      <c r="P4" s="8"/>
      <c r="Q4" s="8"/>
      <c r="R4" s="8"/>
      <c r="S4" s="8"/>
    </row>
    <row r="5" spans="1:27" ht="18.75" customHeight="1" thickBot="1" x14ac:dyDescent="0.4">
      <c r="A5" s="1715" t="s">
        <v>513</v>
      </c>
      <c r="B5" s="1715"/>
      <c r="C5" s="1715"/>
      <c r="D5" s="1715"/>
      <c r="E5" s="1715"/>
      <c r="F5" s="1715"/>
      <c r="G5" s="1715"/>
    </row>
    <row r="6" spans="1:27" ht="82.5" customHeight="1" thickTop="1" thickBot="1" x14ac:dyDescent="0.4">
      <c r="A6" s="1716" t="s">
        <v>265</v>
      </c>
      <c r="B6" s="1669"/>
      <c r="C6" s="1669"/>
      <c r="D6" s="1669"/>
      <c r="E6" s="1669"/>
      <c r="F6" s="1669"/>
      <c r="G6" s="1669"/>
      <c r="H6" s="1669"/>
      <c r="I6" s="1669"/>
      <c r="J6" s="1717"/>
      <c r="K6" s="1717"/>
      <c r="L6" s="1717"/>
      <c r="M6" s="8"/>
      <c r="N6" s="8"/>
      <c r="O6" s="8"/>
      <c r="P6" s="8"/>
      <c r="Q6" s="8"/>
      <c r="R6" s="8"/>
      <c r="S6" s="8"/>
      <c r="T6" s="8"/>
      <c r="U6" s="8"/>
      <c r="V6" s="8"/>
      <c r="W6" s="8"/>
      <c r="X6" s="8"/>
      <c r="Y6" s="8"/>
      <c r="Z6" s="8"/>
      <c r="AA6" s="8"/>
    </row>
    <row r="7" spans="1:27" ht="18" customHeight="1" thickTop="1" thickBot="1" x14ac:dyDescent="0.4">
      <c r="A7" s="629"/>
      <c r="B7" s="630"/>
      <c r="C7" s="630"/>
      <c r="D7" s="630"/>
      <c r="E7" s="630"/>
      <c r="F7" s="630"/>
      <c r="G7" s="630"/>
      <c r="H7" s="630"/>
      <c r="I7" s="630"/>
    </row>
    <row r="8" spans="1:27" ht="16" thickBot="1" x14ac:dyDescent="0.4">
      <c r="A8" s="628"/>
      <c r="B8" s="238" t="s">
        <v>181</v>
      </c>
    </row>
    <row r="9" spans="1:27" x14ac:dyDescent="0.25">
      <c r="B9" t="s">
        <v>730</v>
      </c>
    </row>
    <row r="10" spans="1:27" ht="13" x14ac:dyDescent="0.3">
      <c r="C10" s="489" t="s">
        <v>729</v>
      </c>
      <c r="D10" s="489"/>
      <c r="F10" s="35"/>
      <c r="H10" s="489" t="s">
        <v>502</v>
      </c>
    </row>
    <row r="11" spans="1:27" ht="13" thickBot="1" x14ac:dyDescent="0.3">
      <c r="C11" s="1706"/>
      <c r="D11" s="1707"/>
      <c r="E11" s="1708"/>
      <c r="F11" s="763"/>
      <c r="H11" s="1303">
        <f>Revenue!N59</f>
        <v>0</v>
      </c>
    </row>
    <row r="12" spans="1:27" ht="13.5" thickTop="1" thickBot="1" x14ac:dyDescent="0.3">
      <c r="F12" s="35"/>
    </row>
    <row r="13" spans="1:27" ht="16" thickBot="1" x14ac:dyDescent="0.4">
      <c r="A13" s="628"/>
      <c r="B13" s="238" t="s">
        <v>921</v>
      </c>
      <c r="F13" s="35"/>
    </row>
    <row r="14" spans="1:27" x14ac:dyDescent="0.25">
      <c r="B14" t="s">
        <v>730</v>
      </c>
      <c r="F14" s="35"/>
    </row>
    <row r="15" spans="1:27" ht="13" x14ac:dyDescent="0.3">
      <c r="C15" s="489" t="s">
        <v>736</v>
      </c>
      <c r="D15" s="489"/>
      <c r="F15" s="35"/>
      <c r="H15" s="489" t="s">
        <v>502</v>
      </c>
    </row>
    <row r="16" spans="1:27" ht="13" thickBot="1" x14ac:dyDescent="0.3">
      <c r="C16" s="1706"/>
      <c r="D16" s="1707"/>
      <c r="E16" s="1708"/>
      <c r="F16" s="763"/>
      <c r="H16" s="1303">
        <f>Revenue!N66</f>
        <v>0</v>
      </c>
    </row>
    <row r="17" spans="1:26" ht="13.5" thickTop="1" thickBot="1" x14ac:dyDescent="0.3">
      <c r="F17" s="35"/>
    </row>
    <row r="18" spans="1:26" ht="16" thickBot="1" x14ac:dyDescent="0.4">
      <c r="A18" s="628"/>
      <c r="B18" s="238" t="s">
        <v>934</v>
      </c>
      <c r="F18" s="35"/>
    </row>
    <row r="19" spans="1:26" x14ac:dyDescent="0.25">
      <c r="B19" t="s">
        <v>730</v>
      </c>
      <c r="F19" s="35"/>
    </row>
    <row r="20" spans="1:26" ht="13" x14ac:dyDescent="0.3">
      <c r="C20" s="489" t="s">
        <v>736</v>
      </c>
      <c r="D20" s="489"/>
      <c r="F20" s="35"/>
      <c r="H20" s="489" t="s">
        <v>502</v>
      </c>
    </row>
    <row r="21" spans="1:26" ht="13" thickBot="1" x14ac:dyDescent="0.3">
      <c r="C21" s="1706"/>
      <c r="D21" s="1707"/>
      <c r="E21" s="1708"/>
      <c r="F21" s="763"/>
      <c r="H21" s="1303">
        <f>BudgetWorksheet!H182</f>
        <v>0</v>
      </c>
    </row>
    <row r="22" spans="1:26" ht="13.5" thickTop="1" thickBot="1" x14ac:dyDescent="0.3">
      <c r="F22" s="35"/>
    </row>
    <row r="23" spans="1:26" ht="16" thickBot="1" x14ac:dyDescent="0.4">
      <c r="A23" s="628"/>
      <c r="B23" s="238" t="s">
        <v>913</v>
      </c>
      <c r="F23" s="35"/>
    </row>
    <row r="24" spans="1:26" x14ac:dyDescent="0.25">
      <c r="B24" t="s">
        <v>936</v>
      </c>
      <c r="F24" s="35"/>
    </row>
    <row r="25" spans="1:26" ht="13" x14ac:dyDescent="0.3">
      <c r="C25" s="489" t="s">
        <v>935</v>
      </c>
      <c r="D25" s="489"/>
      <c r="F25" s="35"/>
      <c r="H25" s="489" t="s">
        <v>794</v>
      </c>
      <c r="J25" s="489" t="s">
        <v>793</v>
      </c>
    </row>
    <row r="26" spans="1:26" ht="13" thickBot="1" x14ac:dyDescent="0.3">
      <c r="C26" s="1706"/>
      <c r="D26" s="1707"/>
      <c r="E26" s="1708"/>
      <c r="F26" s="763"/>
      <c r="H26" s="1303">
        <f>Revenue!N52</f>
        <v>0</v>
      </c>
      <c r="J26" s="1303">
        <f>Expense!H41</f>
        <v>0</v>
      </c>
    </row>
    <row r="27" spans="1:26" ht="13.5" thickTop="1" thickBot="1" x14ac:dyDescent="0.3">
      <c r="F27" s="35"/>
    </row>
    <row r="28" spans="1:26" ht="16" thickBot="1" x14ac:dyDescent="0.4">
      <c r="A28" s="628"/>
      <c r="B28" s="238" t="s">
        <v>920</v>
      </c>
      <c r="F28" s="35"/>
      <c r="Z28" s="69" t="s">
        <v>757</v>
      </c>
    </row>
    <row r="29" spans="1:26" ht="15.5" x14ac:dyDescent="0.35">
      <c r="A29" s="625"/>
      <c r="B29" s="115" t="s">
        <v>936</v>
      </c>
      <c r="F29" s="35"/>
      <c r="Z29" s="69"/>
    </row>
    <row r="30" spans="1:26" ht="12.75" customHeight="1" x14ac:dyDescent="0.25">
      <c r="C30" s="810"/>
      <c r="D30" s="811"/>
      <c r="E30" s="811"/>
      <c r="F30" s="812"/>
      <c r="G30" s="811" t="s">
        <v>97</v>
      </c>
      <c r="H30" s="811"/>
      <c r="I30" s="811"/>
      <c r="J30" s="811"/>
      <c r="K30" s="811"/>
      <c r="L30" s="811"/>
      <c r="M30" s="811"/>
      <c r="N30" s="813"/>
    </row>
    <row r="31" spans="1:26" ht="13" x14ac:dyDescent="0.3">
      <c r="C31" s="814" t="s">
        <v>99</v>
      </c>
      <c r="D31" s="8"/>
      <c r="E31" s="815" t="s">
        <v>96</v>
      </c>
      <c r="F31" s="816" t="s">
        <v>758</v>
      </c>
      <c r="G31" s="821"/>
      <c r="H31" s="821"/>
      <c r="I31" s="821"/>
      <c r="J31" s="821"/>
      <c r="K31" s="821"/>
      <c r="L31" s="821"/>
      <c r="M31" s="821"/>
      <c r="N31" s="250"/>
    </row>
    <row r="32" spans="1:26" ht="13" x14ac:dyDescent="0.3">
      <c r="C32" s="762"/>
      <c r="D32" s="8"/>
      <c r="E32" s="1304">
        <v>0</v>
      </c>
      <c r="F32" s="809" t="s">
        <v>759</v>
      </c>
      <c r="G32" s="820">
        <v>0</v>
      </c>
      <c r="H32" s="820">
        <v>0</v>
      </c>
      <c r="I32" s="820">
        <v>0</v>
      </c>
      <c r="J32" s="820">
        <v>0</v>
      </c>
      <c r="K32" s="820">
        <v>0</v>
      </c>
      <c r="L32" s="820">
        <v>0</v>
      </c>
      <c r="M32" s="820">
        <v>0</v>
      </c>
      <c r="N32" s="250"/>
    </row>
    <row r="33" spans="1:14" x14ac:dyDescent="0.25">
      <c r="C33" s="817"/>
      <c r="D33" s="52"/>
      <c r="E33" s="52"/>
      <c r="F33" s="52"/>
      <c r="G33" s="52"/>
      <c r="H33" s="52"/>
      <c r="I33" s="52"/>
      <c r="J33" s="52"/>
      <c r="K33" s="52"/>
      <c r="L33" s="52"/>
      <c r="M33" s="52"/>
      <c r="N33" s="250"/>
    </row>
    <row r="34" spans="1:14" x14ac:dyDescent="0.25">
      <c r="C34" s="817"/>
      <c r="D34" s="52"/>
      <c r="E34" s="52"/>
      <c r="F34" s="52"/>
      <c r="G34" s="52" t="s">
        <v>98</v>
      </c>
      <c r="H34" s="52"/>
      <c r="I34" s="52"/>
      <c r="J34" s="8"/>
      <c r="K34" s="8"/>
      <c r="L34" s="8"/>
      <c r="M34" s="8"/>
      <c r="N34" s="250"/>
    </row>
    <row r="35" spans="1:14" ht="13" x14ac:dyDescent="0.3">
      <c r="C35" s="698"/>
      <c r="D35" s="8"/>
      <c r="E35" s="815" t="s">
        <v>96</v>
      </c>
      <c r="F35" s="816" t="s">
        <v>758</v>
      </c>
      <c r="G35" s="821"/>
      <c r="H35" s="821"/>
      <c r="I35" s="821"/>
      <c r="J35" s="821"/>
      <c r="K35" s="821"/>
      <c r="L35" s="821"/>
      <c r="M35" s="821"/>
      <c r="N35" s="250"/>
    </row>
    <row r="36" spans="1:14" ht="13" x14ac:dyDescent="0.3">
      <c r="C36" s="698"/>
      <c r="D36" s="8"/>
      <c r="E36" s="1304">
        <v>0</v>
      </c>
      <c r="F36" s="809" t="s">
        <v>759</v>
      </c>
      <c r="G36" s="820">
        <v>0</v>
      </c>
      <c r="H36" s="820">
        <v>0</v>
      </c>
      <c r="I36" s="820">
        <v>0</v>
      </c>
      <c r="J36" s="820">
        <v>0</v>
      </c>
      <c r="K36" s="820">
        <v>0</v>
      </c>
      <c r="L36" s="820">
        <v>0</v>
      </c>
      <c r="M36" s="820">
        <v>0</v>
      </c>
      <c r="N36" s="250"/>
    </row>
    <row r="37" spans="1:14" s="35" customFormat="1" ht="13" thickBot="1" x14ac:dyDescent="0.3">
      <c r="C37" s="818"/>
      <c r="D37" s="472"/>
      <c r="E37" s="472"/>
      <c r="F37" s="472"/>
      <c r="G37" s="472"/>
      <c r="H37" s="472"/>
      <c r="I37" s="472"/>
      <c r="J37" s="472"/>
      <c r="K37" s="472"/>
      <c r="L37" s="472"/>
      <c r="M37" s="472"/>
      <c r="N37" s="819"/>
    </row>
    <row r="38" spans="1:14" ht="16" thickBot="1" x14ac:dyDescent="0.4">
      <c r="A38" s="628"/>
      <c r="B38" s="238" t="s">
        <v>731</v>
      </c>
    </row>
    <row r="39" spans="1:14" ht="15.5" x14ac:dyDescent="0.35">
      <c r="A39" s="625"/>
      <c r="B39" s="1099" t="s">
        <v>747</v>
      </c>
    </row>
    <row r="40" spans="1:14" ht="15.5" x14ac:dyDescent="0.35">
      <c r="A40" s="625"/>
      <c r="B40" s="238"/>
      <c r="C40" s="1098" t="s">
        <v>13</v>
      </c>
      <c r="D40" s="654"/>
    </row>
    <row r="41" spans="1:14" ht="15.5" x14ac:dyDescent="0.35">
      <c r="A41" s="625"/>
      <c r="B41" s="238"/>
      <c r="C41" s="1098" t="s">
        <v>14</v>
      </c>
      <c r="D41" s="654"/>
    </row>
    <row r="42" spans="1:14" ht="22.5" customHeight="1" x14ac:dyDescent="0.35">
      <c r="A42" s="625"/>
      <c r="B42" s="232" t="s">
        <v>912</v>
      </c>
    </row>
    <row r="43" spans="1:14" x14ac:dyDescent="0.25">
      <c r="C43" t="s">
        <v>933</v>
      </c>
    </row>
    <row r="44" spans="1:14" ht="15.5" x14ac:dyDescent="0.35">
      <c r="C44" t="s">
        <v>922</v>
      </c>
      <c r="D44" s="654"/>
    </row>
    <row r="45" spans="1:14" ht="15.5" x14ac:dyDescent="0.35">
      <c r="C45" t="s">
        <v>923</v>
      </c>
      <c r="D45" s="949"/>
    </row>
    <row r="46" spans="1:14" ht="15.5" x14ac:dyDescent="0.35">
      <c r="C46" t="s">
        <v>924</v>
      </c>
      <c r="D46" s="949"/>
    </row>
    <row r="47" spans="1:14" ht="15.5" x14ac:dyDescent="0.35">
      <c r="C47" t="s">
        <v>435</v>
      </c>
      <c r="D47" s="949"/>
    </row>
    <row r="48" spans="1:14" ht="15.5" x14ac:dyDescent="0.35">
      <c r="C48" t="s">
        <v>925</v>
      </c>
      <c r="D48" s="950"/>
    </row>
    <row r="49" spans="1:9" ht="6.75" customHeight="1" x14ac:dyDescent="0.35">
      <c r="D49" s="1097"/>
    </row>
    <row r="50" spans="1:9" ht="19.5" customHeight="1" thickBot="1" x14ac:dyDescent="0.3"/>
    <row r="51" spans="1:9" ht="16" thickBot="1" x14ac:dyDescent="0.4">
      <c r="A51" s="628"/>
      <c r="B51" s="238" t="s">
        <v>573</v>
      </c>
    </row>
    <row r="52" spans="1:9" ht="14" x14ac:dyDescent="0.3">
      <c r="B52" s="232" t="s">
        <v>914</v>
      </c>
    </row>
    <row r="53" spans="1:9" x14ac:dyDescent="0.25">
      <c r="C53" t="s">
        <v>927</v>
      </c>
    </row>
    <row r="54" spans="1:9" ht="28.5" customHeight="1" x14ac:dyDescent="0.25"/>
    <row r="55" spans="1:9" ht="15.5" x14ac:dyDescent="0.35">
      <c r="C55" t="s">
        <v>928</v>
      </c>
      <c r="D55" s="654"/>
    </row>
    <row r="56" spans="1:9" ht="15.5" x14ac:dyDescent="0.35">
      <c r="C56" t="s">
        <v>929</v>
      </c>
      <c r="D56" s="949"/>
    </row>
    <row r="57" spans="1:9" ht="15.5" x14ac:dyDescent="0.35">
      <c r="C57" t="s">
        <v>930</v>
      </c>
      <c r="D57" s="949"/>
    </row>
    <row r="58" spans="1:9" ht="15.5" x14ac:dyDescent="0.35">
      <c r="C58" t="s">
        <v>931</v>
      </c>
      <c r="D58" s="654"/>
    </row>
    <row r="59" spans="1:9" ht="15.5" x14ac:dyDescent="0.35">
      <c r="C59" t="s">
        <v>932</v>
      </c>
      <c r="D59" s="654"/>
    </row>
    <row r="60" spans="1:9" ht="15.5" x14ac:dyDescent="0.35">
      <c r="C60" t="s">
        <v>928</v>
      </c>
      <c r="D60" s="654"/>
    </row>
    <row r="62" spans="1:9" ht="15.5" x14ac:dyDescent="0.35">
      <c r="B62" s="238" t="s">
        <v>937</v>
      </c>
    </row>
    <row r="63" spans="1:9" x14ac:dyDescent="0.25">
      <c r="B63" s="1697"/>
      <c r="C63" s="1698"/>
      <c r="D63" s="1698"/>
      <c r="E63" s="1698"/>
      <c r="F63" s="1698"/>
      <c r="G63" s="1698"/>
      <c r="H63" s="1698"/>
      <c r="I63" s="1699"/>
    </row>
    <row r="64" spans="1:9" x14ac:dyDescent="0.25">
      <c r="B64" s="1700"/>
      <c r="C64" s="1701"/>
      <c r="D64" s="1701"/>
      <c r="E64" s="1701"/>
      <c r="F64" s="1701"/>
      <c r="G64" s="1701"/>
      <c r="H64" s="1701"/>
      <c r="I64" s="1702"/>
    </row>
    <row r="65" spans="2:9" x14ac:dyDescent="0.25">
      <c r="B65" s="1700"/>
      <c r="C65" s="1701"/>
      <c r="D65" s="1701"/>
      <c r="E65" s="1701"/>
      <c r="F65" s="1701"/>
      <c r="G65" s="1701"/>
      <c r="H65" s="1701"/>
      <c r="I65" s="1702"/>
    </row>
    <row r="66" spans="2:9" x14ac:dyDescent="0.25">
      <c r="B66" s="1700"/>
      <c r="C66" s="1701"/>
      <c r="D66" s="1701"/>
      <c r="E66" s="1701"/>
      <c r="F66" s="1701"/>
      <c r="G66" s="1701"/>
      <c r="H66" s="1701"/>
      <c r="I66" s="1702"/>
    </row>
    <row r="67" spans="2:9" x14ac:dyDescent="0.25">
      <c r="B67" s="1700"/>
      <c r="C67" s="1701"/>
      <c r="D67" s="1701"/>
      <c r="E67" s="1701"/>
      <c r="F67" s="1701"/>
      <c r="G67" s="1701"/>
      <c r="H67" s="1701"/>
      <c r="I67" s="1702"/>
    </row>
    <row r="68" spans="2:9" x14ac:dyDescent="0.25">
      <c r="B68" s="1703"/>
      <c r="C68" s="1704"/>
      <c r="D68" s="1704"/>
      <c r="E68" s="1704"/>
      <c r="F68" s="1704"/>
      <c r="G68" s="1704"/>
      <c r="H68" s="1704"/>
      <c r="I68" s="1705"/>
    </row>
    <row r="108" spans="26:26" ht="13" x14ac:dyDescent="0.3">
      <c r="Z108" s="69" t="s">
        <v>757</v>
      </c>
    </row>
    <row r="109" spans="26:26" x14ac:dyDescent="0.25">
      <c r="Z109" t="s">
        <v>750</v>
      </c>
    </row>
    <row r="110" spans="26:26" x14ac:dyDescent="0.25">
      <c r="Z110" t="s">
        <v>751</v>
      </c>
    </row>
    <row r="111" spans="26:26" x14ac:dyDescent="0.25">
      <c r="Z111" t="s">
        <v>752</v>
      </c>
    </row>
    <row r="112" spans="26:26" x14ac:dyDescent="0.25">
      <c r="Z112" t="s">
        <v>753</v>
      </c>
    </row>
    <row r="113" spans="26:26" x14ac:dyDescent="0.25">
      <c r="Z113" t="s">
        <v>754</v>
      </c>
    </row>
    <row r="114" spans="26:26" x14ac:dyDescent="0.25">
      <c r="Z114" t="s">
        <v>755</v>
      </c>
    </row>
    <row r="115" spans="26:26" x14ac:dyDescent="0.25">
      <c r="Z115" t="s">
        <v>756</v>
      </c>
    </row>
  </sheetData>
  <protectedRanges>
    <protectedRange sqref="G1:G2 G4 G6:G7" name="Range1"/>
    <protectedRange sqref="G5" name="Range1_1"/>
  </protectedRanges>
  <mergeCells count="13">
    <mergeCell ref="A1:I1"/>
    <mergeCell ref="C11:E11"/>
    <mergeCell ref="C16:E16"/>
    <mergeCell ref="C21:E21"/>
    <mergeCell ref="D3:E3"/>
    <mergeCell ref="D2:J2"/>
    <mergeCell ref="A5:G5"/>
    <mergeCell ref="A6:L6"/>
    <mergeCell ref="K3:L3"/>
    <mergeCell ref="K4:L4"/>
    <mergeCell ref="D4:I4"/>
    <mergeCell ref="B63:I68"/>
    <mergeCell ref="C26:E26"/>
  </mergeCells>
  <phoneticPr fontId="14" type="noConversion"/>
  <dataValidations count="1">
    <dataValidation type="list" allowBlank="1" showInputMessage="1" showErrorMessage="1" sqref="G31:M31 G35:M35" xr:uid="{00000000-0002-0000-0D00-000000000000}">
      <formula1>$Z$109:$Z$115</formula1>
    </dataValidation>
  </dataValidations>
  <printOptions horizontalCentered="1"/>
  <pageMargins left="0" right="0" top="0" bottom="0.5" header="0.5" footer="0.5"/>
  <pageSetup scale="53" orientation="landscape" r:id="rId1"/>
  <headerFooter alignWithMargins="0">
    <oddFooter>&amp;RRevised 24 Sep 2008</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G18"/>
  <sheetViews>
    <sheetView view="pageBreakPreview" zoomScale="80" zoomScaleNormal="100" zoomScaleSheetLayoutView="80" workbookViewId="0">
      <selection activeCell="A40" sqref="A40"/>
    </sheetView>
  </sheetViews>
  <sheetFormatPr defaultColWidth="9.1796875" defaultRowHeight="12.5" x14ac:dyDescent="0.25"/>
  <cols>
    <col min="1" max="1" width="35.1796875" style="623" bestFit="1" customWidth="1"/>
    <col min="2" max="2" width="34.7265625" style="623" customWidth="1"/>
    <col min="3" max="3" width="36" style="623" customWidth="1"/>
    <col min="4" max="4" width="46.453125" style="623" bestFit="1" customWidth="1"/>
    <col min="5" max="5" width="24" style="1306" bestFit="1" customWidth="1"/>
    <col min="6" max="6" width="32" style="1306" bestFit="1" customWidth="1"/>
    <col min="7" max="7" width="17.54296875" style="20" hidden="1" customWidth="1"/>
    <col min="8" max="16384" width="9.1796875" style="623"/>
  </cols>
  <sheetData>
    <row r="1" spans="1:7" customFormat="1" ht="27" customHeight="1" thickBot="1" x14ac:dyDescent="0.45">
      <c r="A1" s="1723" t="s">
        <v>392</v>
      </c>
      <c r="B1" s="1724"/>
      <c r="C1" s="1724"/>
      <c r="D1" s="1724"/>
      <c r="E1" s="1724"/>
      <c r="F1" s="1724"/>
      <c r="G1" s="1724"/>
    </row>
    <row r="2" spans="1:7" customFormat="1" ht="18" customHeight="1" thickBot="1" x14ac:dyDescent="0.45">
      <c r="A2" s="253" t="s">
        <v>512</v>
      </c>
      <c r="B2" s="254"/>
      <c r="C2" s="1656">
        <f>'Budget Checklist'!F4</f>
        <v>0</v>
      </c>
      <c r="D2" s="1720"/>
      <c r="E2" s="1721"/>
      <c r="F2" s="1721"/>
      <c r="G2" s="1722"/>
    </row>
    <row r="3" spans="1:7" customFormat="1" ht="18" customHeight="1" thickBot="1" x14ac:dyDescent="0.45">
      <c r="A3" s="245" t="s">
        <v>19</v>
      </c>
      <c r="B3" s="246"/>
      <c r="C3" s="1179">
        <f>'Budget Checklist'!F8</f>
        <v>0</v>
      </c>
      <c r="D3" s="1180" t="s">
        <v>779</v>
      </c>
      <c r="E3" s="1181"/>
      <c r="F3" s="1182">
        <f>'Budget Checklist'!F6</f>
        <v>0</v>
      </c>
      <c r="G3" s="1178"/>
    </row>
    <row r="4" spans="1:7" customFormat="1" ht="18.75" customHeight="1" thickBot="1" x14ac:dyDescent="0.4">
      <c r="A4" s="1715" t="s">
        <v>513</v>
      </c>
      <c r="B4" s="1715"/>
      <c r="C4" s="1715"/>
      <c r="D4" s="1715"/>
      <c r="E4" s="1715"/>
      <c r="F4" s="1715"/>
      <c r="G4" s="1715"/>
    </row>
    <row r="5" spans="1:7" customFormat="1" ht="78" customHeight="1" thickTop="1" thickBot="1" x14ac:dyDescent="0.4">
      <c r="A5" s="1718" t="s">
        <v>266</v>
      </c>
      <c r="B5" s="1719"/>
      <c r="C5" s="1719"/>
      <c r="D5" s="1719"/>
      <c r="E5" s="1719"/>
      <c r="F5" s="1719"/>
      <c r="G5" s="1719"/>
    </row>
    <row r="6" spans="1:7" s="1083" customFormat="1" ht="18.75" customHeight="1" thickTop="1" thickBot="1" x14ac:dyDescent="0.35">
      <c r="A6" s="1084" t="s">
        <v>458</v>
      </c>
      <c r="B6" s="1084" t="s">
        <v>459</v>
      </c>
      <c r="C6" s="1084" t="s">
        <v>853</v>
      </c>
      <c r="D6" s="1084" t="s">
        <v>917</v>
      </c>
      <c r="E6" s="1085" t="s">
        <v>460</v>
      </c>
      <c r="F6" s="1085" t="s">
        <v>938</v>
      </c>
      <c r="G6" s="470" t="s">
        <v>461</v>
      </c>
    </row>
    <row r="7" spans="1:7" x14ac:dyDescent="0.25">
      <c r="A7" s="631"/>
      <c r="B7" s="631"/>
      <c r="C7" s="631"/>
      <c r="D7" s="631"/>
      <c r="E7" s="1305"/>
      <c r="G7" s="20" t="s">
        <v>462</v>
      </c>
    </row>
    <row r="8" spans="1:7" x14ac:dyDescent="0.25">
      <c r="G8" s="20" t="s">
        <v>463</v>
      </c>
    </row>
    <row r="9" spans="1:7" x14ac:dyDescent="0.25">
      <c r="G9" s="20" t="s">
        <v>464</v>
      </c>
    </row>
    <row r="10" spans="1:7" x14ac:dyDescent="0.25">
      <c r="G10" s="20" t="s">
        <v>578</v>
      </c>
    </row>
    <row r="11" spans="1:7" x14ac:dyDescent="0.25">
      <c r="G11" s="20" t="s">
        <v>465</v>
      </c>
    </row>
    <row r="12" spans="1:7" x14ac:dyDescent="0.25">
      <c r="G12" s="20" t="s">
        <v>466</v>
      </c>
    </row>
    <row r="13" spans="1:7" x14ac:dyDescent="0.25">
      <c r="G13" s="20" t="s">
        <v>467</v>
      </c>
    </row>
    <row r="14" spans="1:7" x14ac:dyDescent="0.25">
      <c r="G14" s="20" t="s">
        <v>636</v>
      </c>
    </row>
    <row r="15" spans="1:7" x14ac:dyDescent="0.25">
      <c r="G15" s="20" t="s">
        <v>468</v>
      </c>
    </row>
    <row r="16" spans="1:7" x14ac:dyDescent="0.25">
      <c r="G16" s="20" t="s">
        <v>247</v>
      </c>
    </row>
    <row r="17" spans="7:7" x14ac:dyDescent="0.25">
      <c r="G17" s="20" t="s">
        <v>705</v>
      </c>
    </row>
    <row r="18" spans="7:7" x14ac:dyDescent="0.25">
      <c r="G18" s="20" t="s">
        <v>710</v>
      </c>
    </row>
  </sheetData>
  <protectedRanges>
    <protectedRange sqref="G1:G65536" name="Range1"/>
  </protectedRanges>
  <mergeCells count="4">
    <mergeCell ref="A5:G5"/>
    <mergeCell ref="C2:G2"/>
    <mergeCell ref="A1:G1"/>
    <mergeCell ref="A4:G4"/>
  </mergeCells>
  <phoneticPr fontId="14" type="noConversion"/>
  <dataValidations count="1">
    <dataValidation type="list" allowBlank="1" showInputMessage="1" showErrorMessage="1" sqref="A7:A31" xr:uid="{00000000-0002-0000-0E00-000000000000}">
      <formula1>$G$6:$G$19</formula1>
    </dataValidation>
  </dataValidations>
  <printOptions horizontalCentered="1"/>
  <pageMargins left="0" right="0" top="0" bottom="0.25" header="0.5" footer="0.5"/>
  <pageSetup scale="66" orientation="landscape" r:id="rId1"/>
  <headerFooter alignWithMargins="0">
    <oddFooter>&amp;RRevised 24 Sep 2008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N12894"/>
  <sheetViews>
    <sheetView view="pageBreakPreview" zoomScale="60" zoomScaleNormal="100" workbookViewId="0">
      <selection activeCell="A44" sqref="A44"/>
    </sheetView>
  </sheetViews>
  <sheetFormatPr defaultColWidth="6.81640625" defaultRowHeight="12.5" x14ac:dyDescent="0.25"/>
  <cols>
    <col min="1" max="1" width="13.453125" bestFit="1" customWidth="1"/>
    <col min="2" max="3" width="58.81640625" customWidth="1"/>
    <col min="4" max="4" width="6.1796875" customWidth="1"/>
    <col min="5" max="5" width="6.54296875" customWidth="1"/>
    <col min="6" max="6" width="10" bestFit="1" customWidth="1"/>
    <col min="7" max="7" width="30.7265625" customWidth="1"/>
    <col min="8" max="8" width="31.1796875" customWidth="1"/>
    <col min="9" max="9" width="22.7265625" bestFit="1" customWidth="1"/>
    <col min="10" max="10" width="10" customWidth="1"/>
    <col min="11" max="11" width="17.1796875" customWidth="1"/>
    <col min="12" max="12" width="10.26953125" customWidth="1"/>
    <col min="13" max="13" width="21" customWidth="1"/>
    <col min="14" max="14" width="19.54296875" customWidth="1"/>
  </cols>
  <sheetData>
    <row r="1" spans="1:14" ht="13" thickBot="1" x14ac:dyDescent="0.3"/>
    <row r="2" spans="1:14" ht="28.5" thickBot="1" x14ac:dyDescent="0.65">
      <c r="B2" s="1725" t="s">
        <v>801</v>
      </c>
      <c r="C2" s="1726"/>
      <c r="D2" s="1726"/>
      <c r="E2" s="1726"/>
      <c r="F2" s="1727"/>
    </row>
    <row r="3" spans="1:14" ht="26.25" customHeight="1" x14ac:dyDescent="0.25">
      <c r="B3" s="234" t="s">
        <v>802</v>
      </c>
      <c r="C3" s="234"/>
      <c r="D3" s="234"/>
    </row>
    <row r="4" spans="1:14" x14ac:dyDescent="0.25">
      <c r="F4" s="8"/>
      <c r="G4" s="8" t="s">
        <v>732</v>
      </c>
      <c r="H4" s="8"/>
      <c r="I4" s="8"/>
      <c r="J4" s="8"/>
      <c r="K4" s="8"/>
      <c r="L4" s="8"/>
      <c r="M4" s="8"/>
      <c r="N4" s="8"/>
    </row>
    <row r="5" spans="1:14" s="644" customFormat="1" ht="47.25" customHeight="1" thickBot="1" x14ac:dyDescent="0.35">
      <c r="A5" s="642" t="s">
        <v>18</v>
      </c>
      <c r="B5" s="642" t="s">
        <v>681</v>
      </c>
      <c r="C5" s="642" t="s">
        <v>798</v>
      </c>
      <c r="D5" s="1728" t="s">
        <v>800</v>
      </c>
      <c r="E5" s="1608"/>
      <c r="F5" s="642" t="s">
        <v>799</v>
      </c>
      <c r="G5" s="642" t="s">
        <v>737</v>
      </c>
      <c r="H5" s="642" t="s">
        <v>738</v>
      </c>
      <c r="I5" s="642" t="s">
        <v>739</v>
      </c>
      <c r="J5" s="643" t="s">
        <v>916</v>
      </c>
      <c r="K5" s="642" t="s">
        <v>740</v>
      </c>
      <c r="L5" s="643" t="s">
        <v>918</v>
      </c>
      <c r="M5" s="642" t="s">
        <v>919</v>
      </c>
      <c r="N5" s="642" t="s">
        <v>741</v>
      </c>
    </row>
    <row r="6" spans="1:14" s="701" customFormat="1" ht="12.75" customHeight="1" thickBot="1" x14ac:dyDescent="0.35">
      <c r="A6" s="702"/>
      <c r="B6" s="702"/>
      <c r="C6" s="702"/>
      <c r="D6" s="700" t="s">
        <v>677</v>
      </c>
      <c r="E6" s="700" t="s">
        <v>678</v>
      </c>
      <c r="F6" s="702"/>
      <c r="G6" s="702"/>
      <c r="H6" s="702"/>
      <c r="I6" s="702"/>
      <c r="J6" s="702"/>
      <c r="K6" s="702"/>
      <c r="L6" s="702"/>
      <c r="M6" s="702"/>
      <c r="N6" s="702"/>
    </row>
    <row r="7" spans="1:14" ht="13" x14ac:dyDescent="0.3">
      <c r="A7" s="651">
        <f>'Budget Checklist'!F8</f>
        <v>0</v>
      </c>
      <c r="B7" s="1184">
        <f>'Budget Checklist'!F4</f>
        <v>0</v>
      </c>
      <c r="C7" s="645"/>
      <c r="F7" s="8"/>
      <c r="G7" s="630"/>
      <c r="H7" s="630"/>
      <c r="I7" s="8"/>
      <c r="J7" s="8"/>
      <c r="K7" s="8"/>
      <c r="L7" s="8"/>
      <c r="M7" s="8"/>
      <c r="N7" s="8"/>
    </row>
    <row r="6912" spans="2:4" x14ac:dyDescent="0.25">
      <c r="B6912" s="627"/>
      <c r="C6912" s="627"/>
      <c r="D6912" s="627"/>
    </row>
    <row r="6913" spans="2:4" x14ac:dyDescent="0.25">
      <c r="B6913" s="627"/>
      <c r="C6913" s="627"/>
      <c r="D6913" s="627"/>
    </row>
    <row r="6914" spans="2:4" x14ac:dyDescent="0.25">
      <c r="B6914" s="627"/>
      <c r="C6914" s="627"/>
      <c r="D6914" s="627"/>
    </row>
    <row r="6915" spans="2:4" x14ac:dyDescent="0.25">
      <c r="B6915" s="627"/>
      <c r="C6915" s="627"/>
      <c r="D6915" s="627"/>
    </row>
    <row r="6916" spans="2:4" x14ac:dyDescent="0.25">
      <c r="B6916" s="627"/>
      <c r="C6916" s="627"/>
      <c r="D6916" s="627"/>
    </row>
    <row r="6917" spans="2:4" x14ac:dyDescent="0.25">
      <c r="B6917" s="627"/>
      <c r="C6917" s="627"/>
      <c r="D6917" s="627"/>
    </row>
    <row r="6918" spans="2:4" x14ac:dyDescent="0.25">
      <c r="B6918" s="627"/>
      <c r="C6918" s="627"/>
      <c r="D6918" s="627"/>
    </row>
    <row r="6919" spans="2:4" x14ac:dyDescent="0.25">
      <c r="B6919" s="627"/>
      <c r="C6919" s="627"/>
      <c r="D6919" s="627"/>
    </row>
    <row r="6920" spans="2:4" x14ac:dyDescent="0.25">
      <c r="B6920" s="627"/>
      <c r="C6920" s="627"/>
      <c r="D6920" s="627"/>
    </row>
    <row r="6921" spans="2:4" x14ac:dyDescent="0.25">
      <c r="B6921" s="627"/>
      <c r="C6921" s="627"/>
      <c r="D6921" s="627"/>
    </row>
    <row r="6922" spans="2:4" x14ac:dyDescent="0.25">
      <c r="B6922" s="627"/>
      <c r="C6922" s="627"/>
      <c r="D6922" s="627"/>
    </row>
    <row r="6923" spans="2:4" x14ac:dyDescent="0.25">
      <c r="B6923" s="627"/>
      <c r="C6923" s="627"/>
      <c r="D6923" s="627"/>
    </row>
    <row r="6924" spans="2:4" x14ac:dyDescent="0.25">
      <c r="B6924" s="627"/>
      <c r="C6924" s="627"/>
      <c r="D6924" s="627"/>
    </row>
    <row r="6925" spans="2:4" x14ac:dyDescent="0.25">
      <c r="B6925" s="627"/>
      <c r="C6925" s="627"/>
      <c r="D6925" s="627"/>
    </row>
    <row r="6926" spans="2:4" x14ac:dyDescent="0.25">
      <c r="B6926" s="627"/>
      <c r="C6926" s="627"/>
      <c r="D6926" s="627"/>
    </row>
    <row r="6927" spans="2:4" x14ac:dyDescent="0.25">
      <c r="B6927" s="627"/>
      <c r="C6927" s="627"/>
      <c r="D6927" s="627"/>
    </row>
    <row r="6928" spans="2:4" x14ac:dyDescent="0.25">
      <c r="B6928" s="627"/>
      <c r="C6928" s="627"/>
      <c r="D6928" s="627"/>
    </row>
    <row r="6929" spans="2:4" x14ac:dyDescent="0.25">
      <c r="B6929" s="627"/>
      <c r="C6929" s="627"/>
      <c r="D6929" s="627"/>
    </row>
    <row r="6930" spans="2:4" x14ac:dyDescent="0.25">
      <c r="B6930" s="627"/>
      <c r="C6930" s="627"/>
      <c r="D6930" s="627"/>
    </row>
    <row r="6931" spans="2:4" x14ac:dyDescent="0.25">
      <c r="B6931" s="627"/>
      <c r="C6931" s="627"/>
      <c r="D6931" s="627"/>
    </row>
    <row r="6932" spans="2:4" x14ac:dyDescent="0.25">
      <c r="B6932" s="627"/>
      <c r="C6932" s="627"/>
      <c r="D6932" s="627"/>
    </row>
    <row r="6933" spans="2:4" x14ac:dyDescent="0.25">
      <c r="B6933" s="627"/>
      <c r="C6933" s="627"/>
      <c r="D6933" s="627"/>
    </row>
    <row r="6934" spans="2:4" x14ac:dyDescent="0.25">
      <c r="B6934" s="627"/>
      <c r="C6934" s="627"/>
      <c r="D6934" s="627"/>
    </row>
    <row r="6935" spans="2:4" x14ac:dyDescent="0.25">
      <c r="B6935" s="627"/>
      <c r="C6935" s="627"/>
      <c r="D6935" s="627"/>
    </row>
    <row r="6936" spans="2:4" x14ac:dyDescent="0.25">
      <c r="B6936" s="627"/>
      <c r="C6936" s="627"/>
      <c r="D6936" s="627"/>
    </row>
    <row r="6937" spans="2:4" x14ac:dyDescent="0.25">
      <c r="B6937" s="627"/>
      <c r="C6937" s="627"/>
      <c r="D6937" s="627"/>
    </row>
    <row r="6938" spans="2:4" x14ac:dyDescent="0.25">
      <c r="B6938" s="627"/>
      <c r="C6938" s="627"/>
      <c r="D6938" s="627"/>
    </row>
    <row r="6939" spans="2:4" x14ac:dyDescent="0.25">
      <c r="B6939" s="627"/>
      <c r="C6939" s="627"/>
      <c r="D6939" s="627"/>
    </row>
    <row r="6940" spans="2:4" x14ac:dyDescent="0.25">
      <c r="B6940" s="627"/>
      <c r="C6940" s="627"/>
      <c r="D6940" s="627"/>
    </row>
    <row r="6941" spans="2:4" x14ac:dyDescent="0.25">
      <c r="B6941" s="627"/>
      <c r="C6941" s="627"/>
      <c r="D6941" s="627"/>
    </row>
    <row r="6942" spans="2:4" x14ac:dyDescent="0.25">
      <c r="B6942" s="627"/>
      <c r="C6942" s="627"/>
      <c r="D6942" s="627"/>
    </row>
    <row r="6943" spans="2:4" x14ac:dyDescent="0.25">
      <c r="B6943" s="627"/>
      <c r="C6943" s="627"/>
      <c r="D6943" s="627"/>
    </row>
    <row r="6944" spans="2:4" x14ac:dyDescent="0.25">
      <c r="B6944" s="627"/>
      <c r="C6944" s="627"/>
      <c r="D6944" s="627"/>
    </row>
    <row r="6945" spans="2:4" x14ac:dyDescent="0.25">
      <c r="B6945" s="627"/>
      <c r="C6945" s="627"/>
      <c r="D6945" s="627"/>
    </row>
    <row r="6946" spans="2:4" x14ac:dyDescent="0.25">
      <c r="B6946" s="627"/>
      <c r="C6946" s="627"/>
      <c r="D6946" s="627"/>
    </row>
    <row r="6947" spans="2:4" x14ac:dyDescent="0.25">
      <c r="B6947" s="627"/>
      <c r="C6947" s="627"/>
      <c r="D6947" s="627"/>
    </row>
    <row r="6948" spans="2:4" x14ac:dyDescent="0.25">
      <c r="B6948" s="627"/>
      <c r="C6948" s="627"/>
      <c r="D6948" s="627"/>
    </row>
    <row r="6949" spans="2:4" x14ac:dyDescent="0.25">
      <c r="B6949" s="627"/>
      <c r="C6949" s="627"/>
      <c r="D6949" s="627"/>
    </row>
    <row r="6950" spans="2:4" x14ac:dyDescent="0.25">
      <c r="B6950" s="627"/>
      <c r="C6950" s="627"/>
      <c r="D6950" s="627"/>
    </row>
    <row r="6951" spans="2:4" x14ac:dyDescent="0.25">
      <c r="B6951" s="627"/>
      <c r="C6951" s="627"/>
      <c r="D6951" s="627"/>
    </row>
    <row r="6952" spans="2:4" x14ac:dyDescent="0.25">
      <c r="B6952" s="627"/>
      <c r="C6952" s="627"/>
      <c r="D6952" s="627"/>
    </row>
    <row r="6953" spans="2:4" x14ac:dyDescent="0.25">
      <c r="B6953" s="627"/>
      <c r="C6953" s="627"/>
      <c r="D6953" s="627"/>
    </row>
    <row r="6954" spans="2:4" x14ac:dyDescent="0.25">
      <c r="B6954" s="627"/>
      <c r="C6954" s="627"/>
      <c r="D6954" s="627"/>
    </row>
    <row r="6955" spans="2:4" x14ac:dyDescent="0.25">
      <c r="B6955" s="627"/>
      <c r="C6955" s="627"/>
      <c r="D6955" s="627"/>
    </row>
    <row r="6956" spans="2:4" x14ac:dyDescent="0.25">
      <c r="B6956" s="627"/>
      <c r="C6956" s="627"/>
      <c r="D6956" s="627"/>
    </row>
    <row r="6957" spans="2:4" x14ac:dyDescent="0.25">
      <c r="B6957" s="627"/>
      <c r="C6957" s="627"/>
      <c r="D6957" s="627"/>
    </row>
    <row r="6958" spans="2:4" x14ac:dyDescent="0.25">
      <c r="B6958" s="627"/>
      <c r="C6958" s="627"/>
      <c r="D6958" s="627"/>
    </row>
    <row r="6959" spans="2:4" x14ac:dyDescent="0.25">
      <c r="B6959" s="627"/>
      <c r="C6959" s="627"/>
      <c r="D6959" s="627"/>
    </row>
    <row r="6960" spans="2:4" x14ac:dyDescent="0.25">
      <c r="B6960" s="627"/>
      <c r="C6960" s="627"/>
      <c r="D6960" s="627"/>
    </row>
    <row r="6961" spans="2:4" x14ac:dyDescent="0.25">
      <c r="B6961" s="627"/>
      <c r="C6961" s="627"/>
      <c r="D6961" s="627"/>
    </row>
    <row r="6962" spans="2:4" x14ac:dyDescent="0.25">
      <c r="B6962" s="627"/>
      <c r="C6962" s="627"/>
      <c r="D6962" s="627"/>
    </row>
    <row r="6963" spans="2:4" x14ac:dyDescent="0.25">
      <c r="B6963" s="627"/>
      <c r="C6963" s="627"/>
      <c r="D6963" s="627"/>
    </row>
    <row r="6964" spans="2:4" x14ac:dyDescent="0.25">
      <c r="B6964" s="627"/>
      <c r="C6964" s="627"/>
      <c r="D6964" s="627"/>
    </row>
    <row r="6965" spans="2:4" x14ac:dyDescent="0.25">
      <c r="B6965" s="627"/>
      <c r="C6965" s="627"/>
      <c r="D6965" s="627"/>
    </row>
    <row r="6966" spans="2:4" x14ac:dyDescent="0.25">
      <c r="B6966" s="627"/>
      <c r="C6966" s="627"/>
      <c r="D6966" s="627"/>
    </row>
    <row r="6967" spans="2:4" x14ac:dyDescent="0.25">
      <c r="B6967" s="627"/>
      <c r="C6967" s="627"/>
      <c r="D6967" s="627"/>
    </row>
    <row r="6968" spans="2:4" x14ac:dyDescent="0.25">
      <c r="B6968" s="627"/>
      <c r="C6968" s="627"/>
      <c r="D6968" s="627"/>
    </row>
    <row r="6969" spans="2:4" x14ac:dyDescent="0.25">
      <c r="B6969" s="627"/>
      <c r="C6969" s="627"/>
      <c r="D6969" s="627"/>
    </row>
    <row r="6970" spans="2:4" x14ac:dyDescent="0.25">
      <c r="B6970" s="627"/>
      <c r="C6970" s="627"/>
      <c r="D6970" s="627"/>
    </row>
    <row r="6971" spans="2:4" x14ac:dyDescent="0.25">
      <c r="B6971" s="627"/>
      <c r="C6971" s="627"/>
      <c r="D6971" s="627"/>
    </row>
    <row r="6972" spans="2:4" x14ac:dyDescent="0.25">
      <c r="B6972" s="627"/>
      <c r="C6972" s="627"/>
      <c r="D6972" s="627"/>
    </row>
    <row r="6973" spans="2:4" x14ac:dyDescent="0.25">
      <c r="B6973" s="627"/>
      <c r="C6973" s="627"/>
      <c r="D6973" s="627"/>
    </row>
    <row r="6974" spans="2:4" x14ac:dyDescent="0.25">
      <c r="B6974" s="627"/>
      <c r="C6974" s="627"/>
      <c r="D6974" s="627"/>
    </row>
    <row r="6975" spans="2:4" x14ac:dyDescent="0.25">
      <c r="B6975" s="627"/>
      <c r="C6975" s="627"/>
      <c r="D6975" s="627"/>
    </row>
    <row r="6976" spans="2:4" x14ac:dyDescent="0.25">
      <c r="B6976" s="627"/>
      <c r="C6976" s="627"/>
      <c r="D6976" s="627"/>
    </row>
    <row r="6977" spans="2:4" x14ac:dyDescent="0.25">
      <c r="B6977" s="627"/>
      <c r="C6977" s="627"/>
      <c r="D6977" s="627"/>
    </row>
    <row r="6978" spans="2:4" x14ac:dyDescent="0.25">
      <c r="B6978" s="627"/>
      <c r="C6978" s="627"/>
      <c r="D6978" s="627"/>
    </row>
    <row r="6979" spans="2:4" x14ac:dyDescent="0.25">
      <c r="B6979" s="627"/>
      <c r="C6979" s="627"/>
      <c r="D6979" s="627"/>
    </row>
    <row r="6980" spans="2:4" x14ac:dyDescent="0.25">
      <c r="B6980" s="627"/>
      <c r="C6980" s="627"/>
      <c r="D6980" s="627"/>
    </row>
    <row r="6981" spans="2:4" x14ac:dyDescent="0.25">
      <c r="B6981" s="627"/>
      <c r="C6981" s="627"/>
      <c r="D6981" s="627"/>
    </row>
    <row r="6982" spans="2:4" x14ac:dyDescent="0.25">
      <c r="B6982" s="627"/>
      <c r="C6982" s="627"/>
      <c r="D6982" s="627"/>
    </row>
    <row r="6983" spans="2:4" x14ac:dyDescent="0.25">
      <c r="B6983" s="627"/>
      <c r="C6983" s="627"/>
      <c r="D6983" s="627"/>
    </row>
    <row r="6984" spans="2:4" x14ac:dyDescent="0.25">
      <c r="B6984" s="627"/>
      <c r="C6984" s="627"/>
      <c r="D6984" s="627"/>
    </row>
    <row r="6985" spans="2:4" x14ac:dyDescent="0.25">
      <c r="B6985" s="627"/>
      <c r="C6985" s="627"/>
      <c r="D6985" s="627"/>
    </row>
    <row r="6986" spans="2:4" x14ac:dyDescent="0.25">
      <c r="B6986" s="627"/>
      <c r="C6986" s="627"/>
      <c r="D6986" s="627"/>
    </row>
    <row r="6987" spans="2:4" x14ac:dyDescent="0.25">
      <c r="B6987" s="627"/>
      <c r="C6987" s="627"/>
      <c r="D6987" s="627"/>
    </row>
    <row r="6988" spans="2:4" x14ac:dyDescent="0.25">
      <c r="B6988" s="627"/>
      <c r="C6988" s="627"/>
      <c r="D6988" s="627"/>
    </row>
    <row r="6989" spans="2:4" x14ac:dyDescent="0.25">
      <c r="B6989" s="627"/>
      <c r="C6989" s="627"/>
      <c r="D6989" s="627"/>
    </row>
    <row r="6990" spans="2:4" x14ac:dyDescent="0.25">
      <c r="B6990" s="627"/>
      <c r="C6990" s="627"/>
      <c r="D6990" s="627"/>
    </row>
    <row r="6991" spans="2:4" x14ac:dyDescent="0.25">
      <c r="B6991" s="627"/>
      <c r="C6991" s="627"/>
      <c r="D6991" s="627"/>
    </row>
    <row r="6992" spans="2:4" x14ac:dyDescent="0.25">
      <c r="B6992" s="627"/>
      <c r="C6992" s="627"/>
      <c r="D6992" s="627"/>
    </row>
    <row r="6993" spans="2:4" x14ac:dyDescent="0.25">
      <c r="B6993" s="627"/>
      <c r="C6993" s="627"/>
      <c r="D6993" s="627"/>
    </row>
    <row r="6994" spans="2:4" x14ac:dyDescent="0.25">
      <c r="B6994" s="627"/>
      <c r="C6994" s="627"/>
      <c r="D6994" s="627"/>
    </row>
    <row r="6995" spans="2:4" x14ac:dyDescent="0.25">
      <c r="B6995" s="627"/>
      <c r="C6995" s="627"/>
      <c r="D6995" s="627"/>
    </row>
    <row r="6996" spans="2:4" x14ac:dyDescent="0.25">
      <c r="B6996" s="627"/>
      <c r="C6996" s="627"/>
      <c r="D6996" s="627"/>
    </row>
    <row r="6997" spans="2:4" x14ac:dyDescent="0.25">
      <c r="B6997" s="627"/>
      <c r="C6997" s="627"/>
      <c r="D6997" s="627"/>
    </row>
    <row r="6998" spans="2:4" x14ac:dyDescent="0.25">
      <c r="B6998" s="627"/>
      <c r="C6998" s="627"/>
      <c r="D6998" s="627"/>
    </row>
    <row r="6999" spans="2:4" x14ac:dyDescent="0.25">
      <c r="B6999" s="627"/>
      <c r="C6999" s="627"/>
      <c r="D6999" s="627"/>
    </row>
    <row r="7000" spans="2:4" x14ac:dyDescent="0.25">
      <c r="B7000" s="627"/>
      <c r="C7000" s="627"/>
      <c r="D7000" s="627"/>
    </row>
    <row r="7001" spans="2:4" x14ac:dyDescent="0.25">
      <c r="B7001" s="627"/>
      <c r="C7001" s="627"/>
      <c r="D7001" s="627"/>
    </row>
    <row r="7002" spans="2:4" x14ac:dyDescent="0.25">
      <c r="B7002" s="627"/>
      <c r="C7002" s="627"/>
      <c r="D7002" s="627"/>
    </row>
    <row r="7003" spans="2:4" x14ac:dyDescent="0.25">
      <c r="B7003" s="627"/>
      <c r="C7003" s="627"/>
      <c r="D7003" s="627"/>
    </row>
    <row r="7004" spans="2:4" x14ac:dyDescent="0.25">
      <c r="B7004" s="627"/>
      <c r="C7004" s="627"/>
      <c r="D7004" s="627"/>
    </row>
    <row r="7005" spans="2:4" x14ac:dyDescent="0.25">
      <c r="B7005" s="627"/>
      <c r="C7005" s="627"/>
      <c r="D7005" s="627"/>
    </row>
    <row r="7006" spans="2:4" x14ac:dyDescent="0.25">
      <c r="B7006" s="627"/>
      <c r="C7006" s="627"/>
      <c r="D7006" s="627"/>
    </row>
    <row r="7007" spans="2:4" x14ac:dyDescent="0.25">
      <c r="B7007" s="627"/>
      <c r="C7007" s="627"/>
      <c r="D7007" s="627"/>
    </row>
    <row r="7008" spans="2:4" x14ac:dyDescent="0.25">
      <c r="B7008" s="627"/>
      <c r="C7008" s="627"/>
      <c r="D7008" s="627"/>
    </row>
    <row r="7009" spans="2:4" x14ac:dyDescent="0.25">
      <c r="B7009" s="627"/>
      <c r="C7009" s="627"/>
      <c r="D7009" s="627"/>
    </row>
    <row r="7010" spans="2:4" x14ac:dyDescent="0.25">
      <c r="B7010" s="627"/>
      <c r="C7010" s="627"/>
      <c r="D7010" s="627"/>
    </row>
    <row r="7011" spans="2:4" x14ac:dyDescent="0.25">
      <c r="B7011" s="627"/>
      <c r="C7011" s="627"/>
      <c r="D7011" s="627"/>
    </row>
    <row r="7012" spans="2:4" x14ac:dyDescent="0.25">
      <c r="B7012" s="627"/>
      <c r="C7012" s="627"/>
      <c r="D7012" s="627"/>
    </row>
    <row r="7013" spans="2:4" x14ac:dyDescent="0.25">
      <c r="B7013" s="627"/>
      <c r="C7013" s="627"/>
      <c r="D7013" s="627"/>
    </row>
    <row r="7014" spans="2:4" x14ac:dyDescent="0.25">
      <c r="B7014" s="627"/>
      <c r="C7014" s="627"/>
      <c r="D7014" s="627"/>
    </row>
    <row r="7015" spans="2:4" x14ac:dyDescent="0.25">
      <c r="B7015" s="627"/>
      <c r="C7015" s="627"/>
      <c r="D7015" s="627"/>
    </row>
    <row r="7016" spans="2:4" x14ac:dyDescent="0.25">
      <c r="B7016" s="627"/>
      <c r="C7016" s="627"/>
      <c r="D7016" s="627"/>
    </row>
    <row r="7017" spans="2:4" x14ac:dyDescent="0.25">
      <c r="B7017" s="627"/>
      <c r="C7017" s="627"/>
      <c r="D7017" s="627"/>
    </row>
    <row r="7018" spans="2:4" x14ac:dyDescent="0.25">
      <c r="B7018" s="627"/>
      <c r="C7018" s="627"/>
      <c r="D7018" s="627"/>
    </row>
    <row r="7019" spans="2:4" x14ac:dyDescent="0.25">
      <c r="B7019" s="627"/>
      <c r="C7019" s="627"/>
      <c r="D7019" s="627"/>
    </row>
    <row r="7020" spans="2:4" x14ac:dyDescent="0.25">
      <c r="B7020" s="627"/>
      <c r="C7020" s="627"/>
      <c r="D7020" s="627"/>
    </row>
    <row r="7021" spans="2:4" x14ac:dyDescent="0.25">
      <c r="B7021" s="627"/>
      <c r="C7021" s="627"/>
      <c r="D7021" s="627"/>
    </row>
    <row r="7022" spans="2:4" x14ac:dyDescent="0.25">
      <c r="B7022" s="627"/>
      <c r="C7022" s="627"/>
      <c r="D7022" s="627"/>
    </row>
    <row r="7023" spans="2:4" x14ac:dyDescent="0.25">
      <c r="B7023" s="627"/>
      <c r="C7023" s="627"/>
      <c r="D7023" s="627"/>
    </row>
    <row r="7024" spans="2:4" x14ac:dyDescent="0.25">
      <c r="B7024" s="627"/>
      <c r="C7024" s="627"/>
      <c r="D7024" s="627"/>
    </row>
    <row r="7025" spans="2:4" x14ac:dyDescent="0.25">
      <c r="B7025" s="627"/>
      <c r="C7025" s="627"/>
      <c r="D7025" s="627"/>
    </row>
    <row r="7026" spans="2:4" x14ac:dyDescent="0.25">
      <c r="B7026" s="627"/>
      <c r="C7026" s="627"/>
      <c r="D7026" s="627"/>
    </row>
    <row r="7027" spans="2:4" x14ac:dyDescent="0.25">
      <c r="B7027" s="627"/>
      <c r="C7027" s="627"/>
      <c r="D7027" s="627"/>
    </row>
    <row r="7028" spans="2:4" x14ac:dyDescent="0.25">
      <c r="B7028" s="627"/>
      <c r="C7028" s="627"/>
      <c r="D7028" s="627"/>
    </row>
    <row r="7029" spans="2:4" x14ac:dyDescent="0.25">
      <c r="B7029" s="627"/>
      <c r="C7029" s="627"/>
      <c r="D7029" s="627"/>
    </row>
    <row r="7030" spans="2:4" x14ac:dyDescent="0.25">
      <c r="B7030" s="627"/>
      <c r="C7030" s="627"/>
      <c r="D7030" s="627"/>
    </row>
    <row r="7031" spans="2:4" x14ac:dyDescent="0.25">
      <c r="B7031" s="627"/>
      <c r="C7031" s="627"/>
      <c r="D7031" s="627"/>
    </row>
    <row r="7032" spans="2:4" x14ac:dyDescent="0.25">
      <c r="B7032" s="627"/>
      <c r="C7032" s="627"/>
      <c r="D7032" s="627"/>
    </row>
    <row r="7033" spans="2:4" x14ac:dyDescent="0.25">
      <c r="B7033" s="627"/>
      <c r="C7033" s="627"/>
      <c r="D7033" s="627"/>
    </row>
    <row r="7034" spans="2:4" x14ac:dyDescent="0.25">
      <c r="B7034" s="627"/>
      <c r="C7034" s="627"/>
      <c r="D7034" s="627"/>
    </row>
    <row r="7035" spans="2:4" x14ac:dyDescent="0.25">
      <c r="B7035" s="627"/>
      <c r="C7035" s="627"/>
      <c r="D7035" s="627"/>
    </row>
    <row r="7036" spans="2:4" x14ac:dyDescent="0.25">
      <c r="B7036" s="627"/>
      <c r="C7036" s="627"/>
      <c r="D7036" s="627"/>
    </row>
    <row r="7037" spans="2:4" x14ac:dyDescent="0.25">
      <c r="B7037" s="627"/>
      <c r="C7037" s="627"/>
      <c r="D7037" s="627"/>
    </row>
    <row r="7038" spans="2:4" x14ac:dyDescent="0.25">
      <c r="B7038" s="627"/>
      <c r="C7038" s="627"/>
      <c r="D7038" s="627"/>
    </row>
    <row r="7039" spans="2:4" x14ac:dyDescent="0.25">
      <c r="B7039" s="627"/>
      <c r="C7039" s="627"/>
      <c r="D7039" s="627"/>
    </row>
    <row r="7040" spans="2:4" x14ac:dyDescent="0.25">
      <c r="B7040" s="627"/>
      <c r="C7040" s="627"/>
      <c r="D7040" s="627"/>
    </row>
    <row r="7041" spans="2:4" x14ac:dyDescent="0.25">
      <c r="B7041" s="627"/>
      <c r="C7041" s="627"/>
      <c r="D7041" s="627"/>
    </row>
    <row r="7042" spans="2:4" x14ac:dyDescent="0.25">
      <c r="B7042" s="627"/>
      <c r="C7042" s="627"/>
      <c r="D7042" s="627"/>
    </row>
    <row r="7043" spans="2:4" x14ac:dyDescent="0.25">
      <c r="B7043" s="627"/>
      <c r="C7043" s="627"/>
      <c r="D7043" s="627"/>
    </row>
    <row r="7044" spans="2:4" x14ac:dyDescent="0.25">
      <c r="B7044" s="627"/>
      <c r="C7044" s="627"/>
      <c r="D7044" s="627"/>
    </row>
    <row r="7045" spans="2:4" x14ac:dyDescent="0.25">
      <c r="B7045" s="627"/>
      <c r="C7045" s="627"/>
      <c r="D7045" s="627"/>
    </row>
    <row r="7046" spans="2:4" x14ac:dyDescent="0.25">
      <c r="B7046" s="627"/>
      <c r="C7046" s="627"/>
      <c r="D7046" s="627"/>
    </row>
    <row r="7047" spans="2:4" x14ac:dyDescent="0.25">
      <c r="B7047" s="627"/>
      <c r="C7047" s="627"/>
      <c r="D7047" s="627"/>
    </row>
    <row r="7048" spans="2:4" x14ac:dyDescent="0.25">
      <c r="B7048" s="627"/>
      <c r="C7048" s="627"/>
      <c r="D7048" s="627"/>
    </row>
    <row r="7049" spans="2:4" x14ac:dyDescent="0.25">
      <c r="B7049" s="627"/>
      <c r="C7049" s="627"/>
      <c r="D7049" s="627"/>
    </row>
    <row r="7050" spans="2:4" x14ac:dyDescent="0.25">
      <c r="B7050" s="627"/>
      <c r="C7050" s="627"/>
      <c r="D7050" s="627"/>
    </row>
    <row r="7051" spans="2:4" x14ac:dyDescent="0.25">
      <c r="B7051" s="627"/>
      <c r="C7051" s="627"/>
      <c r="D7051" s="627"/>
    </row>
    <row r="7052" spans="2:4" x14ac:dyDescent="0.25">
      <c r="B7052" s="627"/>
      <c r="C7052" s="627"/>
      <c r="D7052" s="627"/>
    </row>
    <row r="7053" spans="2:4" x14ac:dyDescent="0.25">
      <c r="B7053" s="627"/>
      <c r="C7053" s="627"/>
      <c r="D7053" s="627"/>
    </row>
    <row r="7054" spans="2:4" x14ac:dyDescent="0.25">
      <c r="B7054" s="627"/>
      <c r="C7054" s="627"/>
      <c r="D7054" s="627"/>
    </row>
    <row r="7055" spans="2:4" x14ac:dyDescent="0.25">
      <c r="B7055" s="627"/>
      <c r="C7055" s="627"/>
      <c r="D7055" s="627"/>
    </row>
    <row r="7056" spans="2:4" x14ac:dyDescent="0.25">
      <c r="B7056" s="627"/>
      <c r="C7056" s="627"/>
      <c r="D7056" s="627"/>
    </row>
    <row r="7057" spans="2:4" x14ac:dyDescent="0.25">
      <c r="B7057" s="627"/>
      <c r="C7057" s="627"/>
      <c r="D7057" s="627"/>
    </row>
    <row r="7058" spans="2:4" x14ac:dyDescent="0.25">
      <c r="B7058" s="627"/>
      <c r="C7058" s="627"/>
      <c r="D7058" s="627"/>
    </row>
    <row r="7059" spans="2:4" x14ac:dyDescent="0.25">
      <c r="B7059" s="627"/>
      <c r="C7059" s="627"/>
      <c r="D7059" s="627"/>
    </row>
    <row r="7060" spans="2:4" x14ac:dyDescent="0.25">
      <c r="B7060" s="627"/>
      <c r="C7060" s="627"/>
      <c r="D7060" s="627"/>
    </row>
    <row r="7061" spans="2:4" x14ac:dyDescent="0.25">
      <c r="B7061" s="627"/>
      <c r="C7061" s="627"/>
      <c r="D7061" s="627"/>
    </row>
    <row r="7062" spans="2:4" x14ac:dyDescent="0.25">
      <c r="B7062" s="627"/>
      <c r="C7062" s="627"/>
      <c r="D7062" s="627"/>
    </row>
    <row r="7063" spans="2:4" x14ac:dyDescent="0.25">
      <c r="B7063" s="627"/>
      <c r="C7063" s="627"/>
      <c r="D7063" s="627"/>
    </row>
    <row r="7064" spans="2:4" x14ac:dyDescent="0.25">
      <c r="B7064" s="627"/>
      <c r="C7064" s="627"/>
      <c r="D7064" s="627"/>
    </row>
    <row r="7065" spans="2:4" x14ac:dyDescent="0.25">
      <c r="B7065" s="627"/>
      <c r="C7065" s="627"/>
      <c r="D7065" s="627"/>
    </row>
    <row r="7066" spans="2:4" x14ac:dyDescent="0.25">
      <c r="B7066" s="627"/>
      <c r="C7066" s="627"/>
      <c r="D7066" s="627"/>
    </row>
    <row r="7067" spans="2:4" x14ac:dyDescent="0.25">
      <c r="B7067" s="627"/>
      <c r="C7067" s="627"/>
      <c r="D7067" s="627"/>
    </row>
    <row r="7068" spans="2:4" x14ac:dyDescent="0.25">
      <c r="B7068" s="627"/>
      <c r="C7068" s="627"/>
      <c r="D7068" s="627"/>
    </row>
    <row r="7069" spans="2:4" x14ac:dyDescent="0.25">
      <c r="B7069" s="627"/>
      <c r="C7069" s="627"/>
      <c r="D7069" s="627"/>
    </row>
    <row r="7070" spans="2:4" x14ac:dyDescent="0.25">
      <c r="B7070" s="627"/>
      <c r="C7070" s="627"/>
      <c r="D7070" s="627"/>
    </row>
    <row r="7071" spans="2:4" x14ac:dyDescent="0.25">
      <c r="B7071" s="627"/>
      <c r="C7071" s="627"/>
      <c r="D7071" s="627"/>
    </row>
    <row r="7072" spans="2:4" x14ac:dyDescent="0.25">
      <c r="B7072" s="627"/>
      <c r="C7072" s="627"/>
      <c r="D7072" s="627"/>
    </row>
    <row r="7073" spans="2:4" x14ac:dyDescent="0.25">
      <c r="B7073" s="627"/>
      <c r="C7073" s="627"/>
      <c r="D7073" s="627"/>
    </row>
    <row r="7074" spans="2:4" x14ac:dyDescent="0.25">
      <c r="B7074" s="627"/>
      <c r="C7074" s="627"/>
      <c r="D7074" s="627"/>
    </row>
    <row r="7075" spans="2:4" x14ac:dyDescent="0.25">
      <c r="B7075" s="627"/>
      <c r="C7075" s="627"/>
      <c r="D7075" s="627"/>
    </row>
    <row r="7076" spans="2:4" x14ac:dyDescent="0.25">
      <c r="B7076" s="627"/>
      <c r="C7076" s="627"/>
      <c r="D7076" s="627"/>
    </row>
    <row r="7077" spans="2:4" x14ac:dyDescent="0.25">
      <c r="B7077" s="627"/>
      <c r="C7077" s="627"/>
      <c r="D7077" s="627"/>
    </row>
    <row r="7078" spans="2:4" x14ac:dyDescent="0.25">
      <c r="B7078" s="627"/>
      <c r="C7078" s="627"/>
      <c r="D7078" s="627"/>
    </row>
    <row r="7079" spans="2:4" x14ac:dyDescent="0.25">
      <c r="B7079" s="627"/>
      <c r="C7079" s="627"/>
      <c r="D7079" s="627"/>
    </row>
    <row r="7080" spans="2:4" x14ac:dyDescent="0.25">
      <c r="B7080" s="627"/>
      <c r="C7080" s="627"/>
      <c r="D7080" s="627"/>
    </row>
    <row r="7081" spans="2:4" x14ac:dyDescent="0.25">
      <c r="B7081" s="627"/>
      <c r="C7081" s="627"/>
      <c r="D7081" s="627"/>
    </row>
    <row r="7082" spans="2:4" x14ac:dyDescent="0.25">
      <c r="B7082" s="627"/>
      <c r="C7082" s="627"/>
      <c r="D7082" s="627"/>
    </row>
    <row r="7083" spans="2:4" x14ac:dyDescent="0.25">
      <c r="B7083" s="627"/>
      <c r="C7083" s="627"/>
      <c r="D7083" s="627"/>
    </row>
    <row r="7084" spans="2:4" x14ac:dyDescent="0.25">
      <c r="B7084" s="627"/>
      <c r="C7084" s="627"/>
      <c r="D7084" s="627"/>
    </row>
    <row r="7085" spans="2:4" x14ac:dyDescent="0.25">
      <c r="B7085" s="627"/>
      <c r="C7085" s="627"/>
      <c r="D7085" s="627"/>
    </row>
    <row r="7086" spans="2:4" x14ac:dyDescent="0.25">
      <c r="B7086" s="627"/>
      <c r="C7086" s="627"/>
      <c r="D7086" s="627"/>
    </row>
    <row r="7087" spans="2:4" x14ac:dyDescent="0.25">
      <c r="B7087" s="627"/>
      <c r="C7087" s="627"/>
      <c r="D7087" s="627"/>
    </row>
    <row r="7088" spans="2:4" x14ac:dyDescent="0.25">
      <c r="B7088" s="627"/>
      <c r="C7088" s="627"/>
      <c r="D7088" s="627"/>
    </row>
    <row r="7089" spans="2:4" x14ac:dyDescent="0.25">
      <c r="B7089" s="627"/>
      <c r="C7089" s="627"/>
      <c r="D7089" s="627"/>
    </row>
    <row r="7090" spans="2:4" x14ac:dyDescent="0.25">
      <c r="B7090" s="627"/>
      <c r="C7090" s="627"/>
      <c r="D7090" s="627"/>
    </row>
    <row r="7091" spans="2:4" x14ac:dyDescent="0.25">
      <c r="B7091" s="627"/>
      <c r="C7091" s="627"/>
      <c r="D7091" s="627"/>
    </row>
    <row r="7092" spans="2:4" x14ac:dyDescent="0.25">
      <c r="B7092" s="627"/>
      <c r="C7092" s="627"/>
      <c r="D7092" s="627"/>
    </row>
    <row r="7093" spans="2:4" x14ac:dyDescent="0.25">
      <c r="B7093" s="627"/>
      <c r="C7093" s="627"/>
      <c r="D7093" s="627"/>
    </row>
    <row r="7094" spans="2:4" x14ac:dyDescent="0.25">
      <c r="B7094" s="627"/>
      <c r="C7094" s="627"/>
      <c r="D7094" s="627"/>
    </row>
    <row r="7095" spans="2:4" x14ac:dyDescent="0.25">
      <c r="B7095" s="627"/>
      <c r="C7095" s="627"/>
      <c r="D7095" s="627"/>
    </row>
    <row r="7096" spans="2:4" x14ac:dyDescent="0.25">
      <c r="B7096" s="627"/>
      <c r="C7096" s="627"/>
      <c r="D7096" s="627"/>
    </row>
    <row r="7097" spans="2:4" x14ac:dyDescent="0.25">
      <c r="B7097" s="627"/>
      <c r="C7097" s="627"/>
      <c r="D7097" s="627"/>
    </row>
    <row r="7098" spans="2:4" x14ac:dyDescent="0.25">
      <c r="B7098" s="627"/>
      <c r="C7098" s="627"/>
      <c r="D7098" s="627"/>
    </row>
    <row r="7099" spans="2:4" x14ac:dyDescent="0.25">
      <c r="B7099" s="627"/>
      <c r="C7099" s="627"/>
      <c r="D7099" s="627"/>
    </row>
    <row r="7100" spans="2:4" x14ac:dyDescent="0.25">
      <c r="B7100" s="627"/>
      <c r="C7100" s="627"/>
      <c r="D7100" s="627"/>
    </row>
    <row r="7101" spans="2:4" x14ac:dyDescent="0.25">
      <c r="B7101" s="627"/>
      <c r="C7101" s="627"/>
      <c r="D7101" s="627"/>
    </row>
    <row r="7102" spans="2:4" x14ac:dyDescent="0.25">
      <c r="B7102" s="627"/>
      <c r="C7102" s="627"/>
      <c r="D7102" s="627"/>
    </row>
    <row r="7103" spans="2:4" x14ac:dyDescent="0.25">
      <c r="B7103" s="627"/>
      <c r="C7103" s="627"/>
      <c r="D7103" s="627"/>
    </row>
    <row r="7104" spans="2:4" x14ac:dyDescent="0.25">
      <c r="B7104" s="627"/>
      <c r="C7104" s="627"/>
      <c r="D7104" s="627"/>
    </row>
    <row r="7105" spans="2:4" x14ac:dyDescent="0.25">
      <c r="B7105" s="627"/>
      <c r="C7105" s="627"/>
      <c r="D7105" s="627"/>
    </row>
    <row r="7106" spans="2:4" x14ac:dyDescent="0.25">
      <c r="B7106" s="627"/>
      <c r="C7106" s="627"/>
      <c r="D7106" s="627"/>
    </row>
    <row r="7107" spans="2:4" x14ac:dyDescent="0.25">
      <c r="B7107" s="627"/>
      <c r="C7107" s="627"/>
      <c r="D7107" s="627"/>
    </row>
    <row r="7108" spans="2:4" x14ac:dyDescent="0.25">
      <c r="B7108" s="627"/>
      <c r="C7108" s="627"/>
      <c r="D7108" s="627"/>
    </row>
    <row r="7109" spans="2:4" x14ac:dyDescent="0.25">
      <c r="B7109" s="627"/>
      <c r="C7109" s="627"/>
      <c r="D7109" s="627"/>
    </row>
    <row r="7110" spans="2:4" x14ac:dyDescent="0.25">
      <c r="B7110" s="627"/>
      <c r="C7110" s="627"/>
      <c r="D7110" s="627"/>
    </row>
    <row r="7111" spans="2:4" x14ac:dyDescent="0.25">
      <c r="B7111" s="627"/>
      <c r="C7111" s="627"/>
      <c r="D7111" s="627"/>
    </row>
    <row r="7112" spans="2:4" x14ac:dyDescent="0.25">
      <c r="B7112" s="627"/>
      <c r="C7112" s="627"/>
      <c r="D7112" s="627"/>
    </row>
    <row r="7113" spans="2:4" x14ac:dyDescent="0.25">
      <c r="B7113" s="627"/>
      <c r="C7113" s="627"/>
      <c r="D7113" s="627"/>
    </row>
    <row r="7114" spans="2:4" x14ac:dyDescent="0.25">
      <c r="B7114" s="627"/>
      <c r="C7114" s="627"/>
      <c r="D7114" s="627"/>
    </row>
    <row r="7115" spans="2:4" x14ac:dyDescent="0.25">
      <c r="B7115" s="627"/>
      <c r="C7115" s="627"/>
      <c r="D7115" s="627"/>
    </row>
    <row r="7116" spans="2:4" x14ac:dyDescent="0.25">
      <c r="B7116" s="627"/>
      <c r="C7116" s="627"/>
      <c r="D7116" s="627"/>
    </row>
    <row r="7117" spans="2:4" x14ac:dyDescent="0.25">
      <c r="B7117" s="627"/>
      <c r="C7117" s="627"/>
      <c r="D7117" s="627"/>
    </row>
    <row r="7118" spans="2:4" x14ac:dyDescent="0.25">
      <c r="B7118" s="627"/>
      <c r="C7118" s="627"/>
      <c r="D7118" s="627"/>
    </row>
    <row r="7119" spans="2:4" x14ac:dyDescent="0.25">
      <c r="B7119" s="627"/>
      <c r="C7119" s="627"/>
      <c r="D7119" s="627"/>
    </row>
    <row r="7120" spans="2:4" x14ac:dyDescent="0.25">
      <c r="B7120" s="627"/>
      <c r="C7120" s="627"/>
      <c r="D7120" s="627"/>
    </row>
    <row r="7121" spans="2:4" x14ac:dyDescent="0.25">
      <c r="B7121" s="627"/>
      <c r="C7121" s="627"/>
      <c r="D7121" s="627"/>
    </row>
    <row r="7122" spans="2:4" x14ac:dyDescent="0.25">
      <c r="B7122" s="627"/>
      <c r="C7122" s="627"/>
      <c r="D7122" s="627"/>
    </row>
    <row r="7123" spans="2:4" x14ac:dyDescent="0.25">
      <c r="B7123" s="627"/>
      <c r="C7123" s="627"/>
      <c r="D7123" s="627"/>
    </row>
    <row r="7124" spans="2:4" x14ac:dyDescent="0.25">
      <c r="B7124" s="627"/>
      <c r="C7124" s="627"/>
      <c r="D7124" s="627"/>
    </row>
    <row r="7125" spans="2:4" x14ac:dyDescent="0.25">
      <c r="B7125" s="627"/>
      <c r="C7125" s="627"/>
      <c r="D7125" s="627"/>
    </row>
    <row r="7126" spans="2:4" x14ac:dyDescent="0.25">
      <c r="B7126" s="627"/>
      <c r="C7126" s="627"/>
      <c r="D7126" s="627"/>
    </row>
    <row r="7127" spans="2:4" x14ac:dyDescent="0.25">
      <c r="B7127" s="627"/>
      <c r="C7127" s="627"/>
      <c r="D7127" s="627"/>
    </row>
    <row r="7128" spans="2:4" x14ac:dyDescent="0.25">
      <c r="B7128" s="627"/>
      <c r="C7128" s="627"/>
      <c r="D7128" s="627"/>
    </row>
    <row r="7129" spans="2:4" x14ac:dyDescent="0.25">
      <c r="B7129" s="627"/>
      <c r="C7129" s="627"/>
      <c r="D7129" s="627"/>
    </row>
    <row r="7130" spans="2:4" x14ac:dyDescent="0.25">
      <c r="B7130" s="627"/>
      <c r="C7130" s="627"/>
      <c r="D7130" s="627"/>
    </row>
    <row r="7131" spans="2:4" x14ac:dyDescent="0.25">
      <c r="B7131" s="627"/>
      <c r="C7131" s="627"/>
      <c r="D7131" s="627"/>
    </row>
    <row r="7132" spans="2:4" x14ac:dyDescent="0.25">
      <c r="B7132" s="627"/>
      <c r="C7132" s="627"/>
      <c r="D7132" s="627"/>
    </row>
    <row r="7133" spans="2:4" x14ac:dyDescent="0.25">
      <c r="B7133" s="627"/>
      <c r="C7133" s="627"/>
      <c r="D7133" s="627"/>
    </row>
    <row r="7134" spans="2:4" x14ac:dyDescent="0.25">
      <c r="B7134" s="627"/>
      <c r="C7134" s="627"/>
      <c r="D7134" s="627"/>
    </row>
    <row r="7135" spans="2:4" x14ac:dyDescent="0.25">
      <c r="B7135" s="627"/>
      <c r="C7135" s="627"/>
      <c r="D7135" s="627"/>
    </row>
    <row r="7136" spans="2:4" x14ac:dyDescent="0.25">
      <c r="B7136" s="627"/>
      <c r="C7136" s="627"/>
      <c r="D7136" s="627"/>
    </row>
    <row r="7137" spans="2:4" x14ac:dyDescent="0.25">
      <c r="B7137" s="627"/>
      <c r="C7137" s="627"/>
      <c r="D7137" s="627"/>
    </row>
    <row r="7138" spans="2:4" x14ac:dyDescent="0.25">
      <c r="B7138" s="627"/>
      <c r="C7138" s="627"/>
      <c r="D7138" s="627"/>
    </row>
    <row r="7139" spans="2:4" x14ac:dyDescent="0.25">
      <c r="B7139" s="627"/>
      <c r="C7139" s="627"/>
      <c r="D7139" s="627"/>
    </row>
    <row r="7140" spans="2:4" x14ac:dyDescent="0.25">
      <c r="B7140" s="627"/>
      <c r="C7140" s="627"/>
      <c r="D7140" s="627"/>
    </row>
    <row r="7141" spans="2:4" x14ac:dyDescent="0.25">
      <c r="B7141" s="627"/>
      <c r="C7141" s="627"/>
      <c r="D7141" s="627"/>
    </row>
    <row r="7142" spans="2:4" x14ac:dyDescent="0.25">
      <c r="B7142" s="627"/>
      <c r="C7142" s="627"/>
      <c r="D7142" s="627"/>
    </row>
    <row r="7143" spans="2:4" x14ac:dyDescent="0.25">
      <c r="B7143" s="627"/>
      <c r="C7143" s="627"/>
      <c r="D7143" s="627"/>
    </row>
    <row r="7144" spans="2:4" x14ac:dyDescent="0.25">
      <c r="B7144" s="627"/>
      <c r="C7144" s="627"/>
      <c r="D7144" s="627"/>
    </row>
    <row r="7145" spans="2:4" x14ac:dyDescent="0.25">
      <c r="B7145" s="627"/>
      <c r="C7145" s="627"/>
      <c r="D7145" s="627"/>
    </row>
    <row r="7146" spans="2:4" x14ac:dyDescent="0.25">
      <c r="B7146" s="627"/>
      <c r="C7146" s="627"/>
      <c r="D7146" s="627"/>
    </row>
    <row r="7147" spans="2:4" x14ac:dyDescent="0.25">
      <c r="B7147" s="627"/>
      <c r="C7147" s="627"/>
      <c r="D7147" s="627"/>
    </row>
    <row r="7148" spans="2:4" x14ac:dyDescent="0.25">
      <c r="B7148" s="627"/>
      <c r="C7148" s="627"/>
      <c r="D7148" s="627"/>
    </row>
    <row r="7149" spans="2:4" x14ac:dyDescent="0.25">
      <c r="B7149" s="627"/>
      <c r="C7149" s="627"/>
      <c r="D7149" s="627"/>
    </row>
    <row r="7150" spans="2:4" x14ac:dyDescent="0.25">
      <c r="B7150" s="627"/>
      <c r="C7150" s="627"/>
      <c r="D7150" s="627"/>
    </row>
    <row r="7151" spans="2:4" x14ac:dyDescent="0.25">
      <c r="B7151" s="627"/>
      <c r="C7151" s="627"/>
      <c r="D7151" s="627"/>
    </row>
    <row r="7152" spans="2:4" x14ac:dyDescent="0.25">
      <c r="B7152" s="627"/>
      <c r="C7152" s="627"/>
      <c r="D7152" s="627"/>
    </row>
    <row r="7153" spans="2:4" x14ac:dyDescent="0.25">
      <c r="B7153" s="627"/>
      <c r="C7153" s="627"/>
      <c r="D7153" s="627"/>
    </row>
    <row r="7154" spans="2:4" x14ac:dyDescent="0.25">
      <c r="B7154" s="627"/>
      <c r="C7154" s="627"/>
      <c r="D7154" s="627"/>
    </row>
    <row r="7155" spans="2:4" x14ac:dyDescent="0.25">
      <c r="B7155" s="627"/>
      <c r="C7155" s="627"/>
      <c r="D7155" s="627"/>
    </row>
    <row r="7156" spans="2:4" x14ac:dyDescent="0.25">
      <c r="B7156" s="627"/>
      <c r="C7156" s="627"/>
      <c r="D7156" s="627"/>
    </row>
    <row r="7157" spans="2:4" x14ac:dyDescent="0.25">
      <c r="B7157" s="627"/>
      <c r="C7157" s="627"/>
      <c r="D7157" s="627"/>
    </row>
    <row r="7158" spans="2:4" x14ac:dyDescent="0.25">
      <c r="B7158" s="627"/>
      <c r="C7158" s="627"/>
      <c r="D7158" s="627"/>
    </row>
    <row r="7159" spans="2:4" x14ac:dyDescent="0.25">
      <c r="B7159" s="627"/>
      <c r="C7159" s="627"/>
      <c r="D7159" s="627"/>
    </row>
    <row r="7160" spans="2:4" x14ac:dyDescent="0.25">
      <c r="B7160" s="627"/>
      <c r="C7160" s="627"/>
      <c r="D7160" s="627"/>
    </row>
    <row r="7161" spans="2:4" x14ac:dyDescent="0.25">
      <c r="B7161" s="627"/>
      <c r="C7161" s="627"/>
      <c r="D7161" s="627"/>
    </row>
    <row r="7162" spans="2:4" x14ac:dyDescent="0.25">
      <c r="B7162" s="627"/>
      <c r="C7162" s="627"/>
      <c r="D7162" s="627"/>
    </row>
    <row r="7163" spans="2:4" x14ac:dyDescent="0.25">
      <c r="B7163" s="627"/>
      <c r="C7163" s="627"/>
      <c r="D7163" s="627"/>
    </row>
    <row r="7164" spans="2:4" x14ac:dyDescent="0.25">
      <c r="B7164" s="627"/>
      <c r="C7164" s="627"/>
      <c r="D7164" s="627"/>
    </row>
    <row r="7165" spans="2:4" x14ac:dyDescent="0.25">
      <c r="B7165" s="627"/>
      <c r="C7165" s="627"/>
      <c r="D7165" s="627"/>
    </row>
    <row r="7166" spans="2:4" x14ac:dyDescent="0.25">
      <c r="B7166" s="627"/>
      <c r="C7166" s="627"/>
      <c r="D7166" s="627"/>
    </row>
    <row r="7167" spans="2:4" x14ac:dyDescent="0.25">
      <c r="B7167" s="627"/>
      <c r="C7167" s="627"/>
      <c r="D7167" s="627"/>
    </row>
    <row r="7168" spans="2:4" x14ac:dyDescent="0.25">
      <c r="B7168" s="627"/>
      <c r="C7168" s="627"/>
      <c r="D7168" s="627"/>
    </row>
    <row r="7169" spans="2:4" x14ac:dyDescent="0.25">
      <c r="B7169" s="627"/>
      <c r="C7169" s="627"/>
      <c r="D7169" s="627"/>
    </row>
    <row r="7170" spans="2:4" x14ac:dyDescent="0.25">
      <c r="B7170" s="627"/>
      <c r="C7170" s="627"/>
      <c r="D7170" s="627"/>
    </row>
    <row r="7171" spans="2:4" x14ac:dyDescent="0.25">
      <c r="B7171" s="627"/>
      <c r="C7171" s="627"/>
      <c r="D7171" s="627"/>
    </row>
    <row r="7172" spans="2:4" x14ac:dyDescent="0.25">
      <c r="B7172" s="627"/>
      <c r="C7172" s="627"/>
      <c r="D7172" s="627"/>
    </row>
    <row r="7173" spans="2:4" x14ac:dyDescent="0.25">
      <c r="B7173" s="627"/>
      <c r="C7173" s="627"/>
      <c r="D7173" s="627"/>
    </row>
    <row r="7174" spans="2:4" x14ac:dyDescent="0.25">
      <c r="B7174" s="627"/>
      <c r="C7174" s="627"/>
      <c r="D7174" s="627"/>
    </row>
    <row r="7175" spans="2:4" x14ac:dyDescent="0.25">
      <c r="B7175" s="627"/>
      <c r="C7175" s="627"/>
      <c r="D7175" s="627"/>
    </row>
    <row r="7176" spans="2:4" x14ac:dyDescent="0.25">
      <c r="B7176" s="627"/>
      <c r="C7176" s="627"/>
      <c r="D7176" s="627"/>
    </row>
    <row r="7177" spans="2:4" x14ac:dyDescent="0.25">
      <c r="B7177" s="627"/>
      <c r="C7177" s="627"/>
      <c r="D7177" s="627"/>
    </row>
    <row r="7178" spans="2:4" x14ac:dyDescent="0.25">
      <c r="B7178" s="627"/>
      <c r="C7178" s="627"/>
      <c r="D7178" s="627"/>
    </row>
    <row r="7179" spans="2:4" x14ac:dyDescent="0.25">
      <c r="B7179" s="627"/>
      <c r="C7179" s="627"/>
      <c r="D7179" s="627"/>
    </row>
    <row r="7180" spans="2:4" x14ac:dyDescent="0.25">
      <c r="B7180" s="627"/>
      <c r="C7180" s="627"/>
      <c r="D7180" s="627"/>
    </row>
    <row r="7181" spans="2:4" x14ac:dyDescent="0.25">
      <c r="B7181" s="627"/>
      <c r="C7181" s="627"/>
      <c r="D7181" s="627"/>
    </row>
    <row r="7182" spans="2:4" x14ac:dyDescent="0.25">
      <c r="B7182" s="627"/>
      <c r="C7182" s="627"/>
      <c r="D7182" s="627"/>
    </row>
    <row r="7183" spans="2:4" x14ac:dyDescent="0.25">
      <c r="B7183" s="627"/>
      <c r="C7183" s="627"/>
      <c r="D7183" s="627"/>
    </row>
    <row r="7184" spans="2:4" x14ac:dyDescent="0.25">
      <c r="B7184" s="627"/>
      <c r="C7184" s="627"/>
      <c r="D7184" s="627"/>
    </row>
    <row r="7185" spans="2:4" x14ac:dyDescent="0.25">
      <c r="B7185" s="627"/>
      <c r="C7185" s="627"/>
      <c r="D7185" s="627"/>
    </row>
    <row r="7186" spans="2:4" x14ac:dyDescent="0.25">
      <c r="B7186" s="627"/>
      <c r="C7186" s="627"/>
      <c r="D7186" s="627"/>
    </row>
    <row r="7187" spans="2:4" x14ac:dyDescent="0.25">
      <c r="B7187" s="627"/>
      <c r="C7187" s="627"/>
      <c r="D7187" s="627"/>
    </row>
    <row r="7188" spans="2:4" x14ac:dyDescent="0.25">
      <c r="B7188" s="627"/>
      <c r="C7188" s="627"/>
      <c r="D7188" s="627"/>
    </row>
    <row r="7189" spans="2:4" x14ac:dyDescent="0.25">
      <c r="B7189" s="627"/>
      <c r="C7189" s="627"/>
      <c r="D7189" s="627"/>
    </row>
    <row r="7190" spans="2:4" x14ac:dyDescent="0.25">
      <c r="B7190" s="627"/>
      <c r="C7190" s="627"/>
      <c r="D7190" s="627"/>
    </row>
    <row r="7191" spans="2:4" x14ac:dyDescent="0.25">
      <c r="B7191" s="627"/>
      <c r="C7191" s="627"/>
      <c r="D7191" s="627"/>
    </row>
    <row r="7192" spans="2:4" x14ac:dyDescent="0.25">
      <c r="B7192" s="627"/>
      <c r="C7192" s="627"/>
      <c r="D7192" s="627"/>
    </row>
    <row r="7193" spans="2:4" x14ac:dyDescent="0.25">
      <c r="B7193" s="627"/>
      <c r="C7193" s="627"/>
      <c r="D7193" s="627"/>
    </row>
    <row r="7194" spans="2:4" x14ac:dyDescent="0.25">
      <c r="B7194" s="627"/>
      <c r="C7194" s="627"/>
      <c r="D7194" s="627"/>
    </row>
    <row r="7195" spans="2:4" x14ac:dyDescent="0.25">
      <c r="B7195" s="627"/>
      <c r="C7195" s="627"/>
      <c r="D7195" s="627"/>
    </row>
    <row r="7196" spans="2:4" x14ac:dyDescent="0.25">
      <c r="B7196" s="627"/>
      <c r="C7196" s="627"/>
      <c r="D7196" s="627"/>
    </row>
    <row r="7197" spans="2:4" x14ac:dyDescent="0.25">
      <c r="B7197" s="627"/>
      <c r="C7197" s="627"/>
      <c r="D7197" s="627"/>
    </row>
    <row r="7198" spans="2:4" x14ac:dyDescent="0.25">
      <c r="B7198" s="627"/>
      <c r="C7198" s="627"/>
      <c r="D7198" s="627"/>
    </row>
    <row r="7199" spans="2:4" x14ac:dyDescent="0.25">
      <c r="B7199" s="627"/>
      <c r="C7199" s="627"/>
      <c r="D7199" s="627"/>
    </row>
    <row r="7200" spans="2:4" x14ac:dyDescent="0.25">
      <c r="B7200" s="627"/>
      <c r="C7200" s="627"/>
      <c r="D7200" s="627"/>
    </row>
    <row r="7201" spans="2:4" x14ac:dyDescent="0.25">
      <c r="B7201" s="627"/>
      <c r="C7201" s="627"/>
      <c r="D7201" s="627"/>
    </row>
    <row r="7202" spans="2:4" x14ac:dyDescent="0.25">
      <c r="B7202" s="627"/>
      <c r="C7202" s="627"/>
      <c r="D7202" s="627"/>
    </row>
    <row r="7203" spans="2:4" x14ac:dyDescent="0.25">
      <c r="B7203" s="627"/>
      <c r="C7203" s="627"/>
      <c r="D7203" s="627"/>
    </row>
    <row r="7204" spans="2:4" x14ac:dyDescent="0.25">
      <c r="B7204" s="627"/>
      <c r="C7204" s="627"/>
      <c r="D7204" s="627"/>
    </row>
    <row r="7205" spans="2:4" x14ac:dyDescent="0.25">
      <c r="B7205" s="627"/>
      <c r="C7205" s="627"/>
      <c r="D7205" s="627"/>
    </row>
    <row r="7206" spans="2:4" x14ac:dyDescent="0.25">
      <c r="B7206" s="627"/>
      <c r="C7206" s="627"/>
      <c r="D7206" s="627"/>
    </row>
    <row r="7207" spans="2:4" x14ac:dyDescent="0.25">
      <c r="B7207" s="627"/>
      <c r="C7207" s="627"/>
      <c r="D7207" s="627"/>
    </row>
    <row r="7208" spans="2:4" x14ac:dyDescent="0.25">
      <c r="B7208" s="627"/>
      <c r="C7208" s="627"/>
      <c r="D7208" s="627"/>
    </row>
    <row r="7209" spans="2:4" x14ac:dyDescent="0.25">
      <c r="B7209" s="627"/>
      <c r="C7209" s="627"/>
      <c r="D7209" s="627"/>
    </row>
    <row r="7210" spans="2:4" x14ac:dyDescent="0.25">
      <c r="B7210" s="627"/>
      <c r="C7210" s="627"/>
      <c r="D7210" s="627"/>
    </row>
    <row r="7211" spans="2:4" x14ac:dyDescent="0.25">
      <c r="B7211" s="627"/>
      <c r="C7211" s="627"/>
      <c r="D7211" s="627"/>
    </row>
    <row r="7212" spans="2:4" x14ac:dyDescent="0.25">
      <c r="B7212" s="627"/>
      <c r="C7212" s="627"/>
      <c r="D7212" s="627"/>
    </row>
    <row r="7213" spans="2:4" x14ac:dyDescent="0.25">
      <c r="B7213" s="627"/>
      <c r="C7213" s="627"/>
      <c r="D7213" s="627"/>
    </row>
    <row r="7214" spans="2:4" x14ac:dyDescent="0.25">
      <c r="B7214" s="627"/>
      <c r="C7214" s="627"/>
      <c r="D7214" s="627"/>
    </row>
    <row r="7215" spans="2:4" x14ac:dyDescent="0.25">
      <c r="B7215" s="627"/>
      <c r="C7215" s="627"/>
      <c r="D7215" s="627"/>
    </row>
    <row r="7216" spans="2:4" x14ac:dyDescent="0.25">
      <c r="B7216" s="627"/>
      <c r="C7216" s="627"/>
      <c r="D7216" s="627"/>
    </row>
    <row r="7217" spans="2:4" x14ac:dyDescent="0.25">
      <c r="B7217" s="627"/>
      <c r="C7217" s="627"/>
      <c r="D7217" s="627"/>
    </row>
    <row r="7218" spans="2:4" x14ac:dyDescent="0.25">
      <c r="B7218" s="627"/>
      <c r="C7218" s="627"/>
      <c r="D7218" s="627"/>
    </row>
    <row r="7219" spans="2:4" x14ac:dyDescent="0.25">
      <c r="B7219" s="627"/>
      <c r="C7219" s="627"/>
      <c r="D7219" s="627"/>
    </row>
    <row r="7220" spans="2:4" x14ac:dyDescent="0.25">
      <c r="B7220" s="627"/>
      <c r="C7220" s="627"/>
      <c r="D7220" s="627"/>
    </row>
    <row r="7221" spans="2:4" x14ac:dyDescent="0.25">
      <c r="B7221" s="627"/>
      <c r="C7221" s="627"/>
      <c r="D7221" s="627"/>
    </row>
    <row r="7222" spans="2:4" x14ac:dyDescent="0.25">
      <c r="B7222" s="627"/>
      <c r="C7222" s="627"/>
      <c r="D7222" s="627"/>
    </row>
    <row r="7223" spans="2:4" x14ac:dyDescent="0.25">
      <c r="B7223" s="627"/>
      <c r="C7223" s="627"/>
      <c r="D7223" s="627"/>
    </row>
    <row r="7224" spans="2:4" x14ac:dyDescent="0.25">
      <c r="B7224" s="627"/>
      <c r="C7224" s="627"/>
      <c r="D7224" s="627"/>
    </row>
    <row r="7225" spans="2:4" x14ac:dyDescent="0.25">
      <c r="B7225" s="627"/>
      <c r="C7225" s="627"/>
      <c r="D7225" s="627"/>
    </row>
    <row r="7226" spans="2:4" x14ac:dyDescent="0.25">
      <c r="B7226" s="627"/>
      <c r="C7226" s="627"/>
      <c r="D7226" s="627"/>
    </row>
    <row r="7227" spans="2:4" x14ac:dyDescent="0.25">
      <c r="B7227" s="627"/>
      <c r="C7227" s="627"/>
      <c r="D7227" s="627"/>
    </row>
    <row r="7228" spans="2:4" x14ac:dyDescent="0.25">
      <c r="B7228" s="627"/>
      <c r="C7228" s="627"/>
      <c r="D7228" s="627"/>
    </row>
    <row r="7229" spans="2:4" x14ac:dyDescent="0.25">
      <c r="B7229" s="627"/>
      <c r="C7229" s="627"/>
      <c r="D7229" s="627"/>
    </row>
    <row r="7230" spans="2:4" x14ac:dyDescent="0.25">
      <c r="B7230" s="627"/>
      <c r="C7230" s="627"/>
      <c r="D7230" s="627"/>
    </row>
    <row r="7231" spans="2:4" x14ac:dyDescent="0.25">
      <c r="B7231" s="627"/>
      <c r="C7231" s="627"/>
      <c r="D7231" s="627"/>
    </row>
    <row r="7232" spans="2:4" x14ac:dyDescent="0.25">
      <c r="B7232" s="627"/>
      <c r="C7232" s="627"/>
      <c r="D7232" s="627"/>
    </row>
    <row r="7233" spans="2:4" x14ac:dyDescent="0.25">
      <c r="B7233" s="627"/>
      <c r="C7233" s="627"/>
      <c r="D7233" s="627"/>
    </row>
    <row r="7234" spans="2:4" x14ac:dyDescent="0.25">
      <c r="B7234" s="627"/>
      <c r="C7234" s="627"/>
      <c r="D7234" s="627"/>
    </row>
    <row r="7235" spans="2:4" x14ac:dyDescent="0.25">
      <c r="B7235" s="627"/>
      <c r="C7235" s="627"/>
      <c r="D7235" s="627"/>
    </row>
    <row r="7236" spans="2:4" x14ac:dyDescent="0.25">
      <c r="B7236" s="627"/>
      <c r="C7236" s="627"/>
      <c r="D7236" s="627"/>
    </row>
    <row r="7237" spans="2:4" x14ac:dyDescent="0.25">
      <c r="B7237" s="627"/>
      <c r="C7237" s="627"/>
      <c r="D7237" s="627"/>
    </row>
    <row r="7238" spans="2:4" x14ac:dyDescent="0.25">
      <c r="B7238" s="627"/>
      <c r="C7238" s="627"/>
      <c r="D7238" s="627"/>
    </row>
    <row r="7239" spans="2:4" x14ac:dyDescent="0.25">
      <c r="B7239" s="627"/>
      <c r="C7239" s="627"/>
      <c r="D7239" s="627"/>
    </row>
    <row r="7240" spans="2:4" x14ac:dyDescent="0.25">
      <c r="B7240" s="627"/>
      <c r="C7240" s="627"/>
      <c r="D7240" s="627"/>
    </row>
    <row r="7241" spans="2:4" x14ac:dyDescent="0.25">
      <c r="B7241" s="627"/>
      <c r="C7241" s="627"/>
      <c r="D7241" s="627"/>
    </row>
    <row r="7242" spans="2:4" x14ac:dyDescent="0.25">
      <c r="B7242" s="627"/>
      <c r="C7242" s="627"/>
      <c r="D7242" s="627"/>
    </row>
    <row r="7243" spans="2:4" x14ac:dyDescent="0.25">
      <c r="B7243" s="627"/>
      <c r="C7243" s="627"/>
      <c r="D7243" s="627"/>
    </row>
    <row r="7244" spans="2:4" x14ac:dyDescent="0.25">
      <c r="B7244" s="627"/>
      <c r="C7244" s="627"/>
      <c r="D7244" s="627"/>
    </row>
    <row r="7245" spans="2:4" x14ac:dyDescent="0.25">
      <c r="B7245" s="627"/>
      <c r="C7245" s="627"/>
      <c r="D7245" s="627"/>
    </row>
    <row r="7246" spans="2:4" x14ac:dyDescent="0.25">
      <c r="B7246" s="627"/>
      <c r="C7246" s="627"/>
      <c r="D7246" s="627"/>
    </row>
    <row r="7247" spans="2:4" x14ac:dyDescent="0.25">
      <c r="B7247" s="627"/>
      <c r="C7247" s="627"/>
      <c r="D7247" s="627"/>
    </row>
    <row r="7248" spans="2:4" x14ac:dyDescent="0.25">
      <c r="B7248" s="627"/>
      <c r="C7248" s="627"/>
      <c r="D7248" s="627"/>
    </row>
    <row r="7249" spans="2:4" x14ac:dyDescent="0.25">
      <c r="B7249" s="627"/>
      <c r="C7249" s="627"/>
      <c r="D7249" s="627"/>
    </row>
    <row r="7250" spans="2:4" x14ac:dyDescent="0.25">
      <c r="B7250" s="627"/>
      <c r="C7250" s="627"/>
      <c r="D7250" s="627"/>
    </row>
    <row r="7251" spans="2:4" x14ac:dyDescent="0.25">
      <c r="B7251" s="627"/>
      <c r="C7251" s="627"/>
      <c r="D7251" s="627"/>
    </row>
    <row r="7252" spans="2:4" x14ac:dyDescent="0.25">
      <c r="B7252" s="627"/>
      <c r="C7252" s="627"/>
      <c r="D7252" s="627"/>
    </row>
    <row r="7253" spans="2:4" x14ac:dyDescent="0.25">
      <c r="B7253" s="627"/>
      <c r="C7253" s="627"/>
      <c r="D7253" s="627"/>
    </row>
    <row r="7254" spans="2:4" x14ac:dyDescent="0.25">
      <c r="B7254" s="627"/>
      <c r="C7254" s="627"/>
      <c r="D7254" s="627"/>
    </row>
    <row r="7255" spans="2:4" x14ac:dyDescent="0.25">
      <c r="B7255" s="627"/>
      <c r="C7255" s="627"/>
      <c r="D7255" s="627"/>
    </row>
    <row r="7256" spans="2:4" x14ac:dyDescent="0.25">
      <c r="B7256" s="627"/>
      <c r="C7256" s="627"/>
      <c r="D7256" s="627"/>
    </row>
    <row r="7257" spans="2:4" x14ac:dyDescent="0.25">
      <c r="B7257" s="627"/>
      <c r="C7257" s="627"/>
      <c r="D7257" s="627"/>
    </row>
    <row r="7258" spans="2:4" x14ac:dyDescent="0.25">
      <c r="B7258" s="627"/>
      <c r="C7258" s="627"/>
      <c r="D7258" s="627"/>
    </row>
    <row r="7259" spans="2:4" x14ac:dyDescent="0.25">
      <c r="B7259" s="627"/>
      <c r="C7259" s="627"/>
      <c r="D7259" s="627"/>
    </row>
    <row r="7260" spans="2:4" x14ac:dyDescent="0.25">
      <c r="B7260" s="627"/>
      <c r="C7260" s="627"/>
      <c r="D7260" s="627"/>
    </row>
    <row r="7261" spans="2:4" x14ac:dyDescent="0.25">
      <c r="B7261" s="627"/>
      <c r="C7261" s="627"/>
      <c r="D7261" s="627"/>
    </row>
    <row r="7262" spans="2:4" x14ac:dyDescent="0.25">
      <c r="B7262" s="627"/>
      <c r="C7262" s="627"/>
      <c r="D7262" s="627"/>
    </row>
    <row r="7263" spans="2:4" x14ac:dyDescent="0.25">
      <c r="B7263" s="627"/>
      <c r="C7263" s="627"/>
      <c r="D7263" s="627"/>
    </row>
    <row r="7264" spans="2:4" x14ac:dyDescent="0.25">
      <c r="B7264" s="627"/>
      <c r="C7264" s="627"/>
      <c r="D7264" s="627"/>
    </row>
    <row r="7265" spans="2:4" x14ac:dyDescent="0.25">
      <c r="B7265" s="627"/>
      <c r="C7265" s="627"/>
      <c r="D7265" s="627"/>
    </row>
    <row r="7266" spans="2:4" x14ac:dyDescent="0.25">
      <c r="B7266" s="627"/>
      <c r="C7266" s="627"/>
      <c r="D7266" s="627"/>
    </row>
    <row r="7267" spans="2:4" x14ac:dyDescent="0.25">
      <c r="B7267" s="627"/>
      <c r="C7267" s="627"/>
      <c r="D7267" s="627"/>
    </row>
    <row r="7268" spans="2:4" x14ac:dyDescent="0.25">
      <c r="B7268" s="627"/>
      <c r="C7268" s="627"/>
      <c r="D7268" s="627"/>
    </row>
    <row r="7269" spans="2:4" x14ac:dyDescent="0.25">
      <c r="B7269" s="627"/>
      <c r="C7269" s="627"/>
      <c r="D7269" s="627"/>
    </row>
    <row r="7270" spans="2:4" x14ac:dyDescent="0.25">
      <c r="B7270" s="627"/>
      <c r="C7270" s="627"/>
      <c r="D7270" s="627"/>
    </row>
    <row r="7271" spans="2:4" x14ac:dyDescent="0.25">
      <c r="B7271" s="627"/>
      <c r="C7271" s="627"/>
      <c r="D7271" s="627"/>
    </row>
    <row r="7272" spans="2:4" x14ac:dyDescent="0.25">
      <c r="B7272" s="627"/>
      <c r="C7272" s="627"/>
      <c r="D7272" s="627"/>
    </row>
    <row r="7273" spans="2:4" x14ac:dyDescent="0.25">
      <c r="B7273" s="627"/>
      <c r="C7273" s="627"/>
      <c r="D7273" s="627"/>
    </row>
    <row r="7274" spans="2:4" x14ac:dyDescent="0.25">
      <c r="B7274" s="627"/>
      <c r="C7274" s="627"/>
      <c r="D7274" s="627"/>
    </row>
    <row r="7275" spans="2:4" x14ac:dyDescent="0.25">
      <c r="B7275" s="627"/>
      <c r="C7275" s="627"/>
      <c r="D7275" s="627"/>
    </row>
    <row r="7276" spans="2:4" x14ac:dyDescent="0.25">
      <c r="B7276" s="627"/>
      <c r="C7276" s="627"/>
      <c r="D7276" s="627"/>
    </row>
    <row r="7277" spans="2:4" x14ac:dyDescent="0.25">
      <c r="B7277" s="627"/>
      <c r="C7277" s="627"/>
      <c r="D7277" s="627"/>
    </row>
    <row r="7278" spans="2:4" x14ac:dyDescent="0.25">
      <c r="B7278" s="627"/>
      <c r="C7278" s="627"/>
      <c r="D7278" s="627"/>
    </row>
    <row r="7279" spans="2:4" x14ac:dyDescent="0.25">
      <c r="B7279" s="627"/>
      <c r="C7279" s="627"/>
      <c r="D7279" s="627"/>
    </row>
    <row r="7280" spans="2:4" x14ac:dyDescent="0.25">
      <c r="B7280" s="627"/>
      <c r="C7280" s="627"/>
      <c r="D7280" s="627"/>
    </row>
    <row r="7281" spans="2:4" x14ac:dyDescent="0.25">
      <c r="B7281" s="627"/>
      <c r="C7281" s="627"/>
      <c r="D7281" s="627"/>
    </row>
    <row r="7282" spans="2:4" x14ac:dyDescent="0.25">
      <c r="B7282" s="627"/>
      <c r="C7282" s="627"/>
      <c r="D7282" s="627"/>
    </row>
    <row r="7283" spans="2:4" x14ac:dyDescent="0.25">
      <c r="B7283" s="627"/>
      <c r="C7283" s="627"/>
      <c r="D7283" s="627"/>
    </row>
    <row r="7284" spans="2:4" x14ac:dyDescent="0.25">
      <c r="B7284" s="627"/>
      <c r="C7284" s="627"/>
      <c r="D7284" s="627"/>
    </row>
    <row r="7285" spans="2:4" x14ac:dyDescent="0.25">
      <c r="B7285" s="627"/>
      <c r="C7285" s="627"/>
      <c r="D7285" s="627"/>
    </row>
    <row r="7286" spans="2:4" x14ac:dyDescent="0.25">
      <c r="B7286" s="627"/>
      <c r="C7286" s="627"/>
      <c r="D7286" s="627"/>
    </row>
    <row r="7287" spans="2:4" x14ac:dyDescent="0.25">
      <c r="B7287" s="627"/>
      <c r="C7287" s="627"/>
      <c r="D7287" s="627"/>
    </row>
    <row r="7288" spans="2:4" x14ac:dyDescent="0.25">
      <c r="B7288" s="627"/>
      <c r="C7288" s="627"/>
      <c r="D7288" s="627"/>
    </row>
    <row r="7289" spans="2:4" x14ac:dyDescent="0.25">
      <c r="B7289" s="627"/>
      <c r="C7289" s="627"/>
      <c r="D7289" s="627"/>
    </row>
    <row r="7290" spans="2:4" x14ac:dyDescent="0.25">
      <c r="B7290" s="627"/>
      <c r="C7290" s="627"/>
      <c r="D7290" s="627"/>
    </row>
    <row r="7291" spans="2:4" x14ac:dyDescent="0.25">
      <c r="B7291" s="627"/>
      <c r="C7291" s="627"/>
      <c r="D7291" s="627"/>
    </row>
    <row r="7292" spans="2:4" x14ac:dyDescent="0.25">
      <c r="B7292" s="627"/>
      <c r="C7292" s="627"/>
      <c r="D7292" s="627"/>
    </row>
    <row r="7293" spans="2:4" x14ac:dyDescent="0.25">
      <c r="B7293" s="627"/>
      <c r="C7293" s="627"/>
      <c r="D7293" s="627"/>
    </row>
    <row r="7294" spans="2:4" x14ac:dyDescent="0.25">
      <c r="B7294" s="627"/>
      <c r="C7294" s="627"/>
      <c r="D7294" s="627"/>
    </row>
    <row r="7295" spans="2:4" x14ac:dyDescent="0.25">
      <c r="B7295" s="627"/>
      <c r="C7295" s="627"/>
      <c r="D7295" s="627"/>
    </row>
    <row r="7296" spans="2:4" x14ac:dyDescent="0.25">
      <c r="B7296" s="627"/>
      <c r="C7296" s="627"/>
      <c r="D7296" s="627"/>
    </row>
    <row r="7297" spans="2:4" x14ac:dyDescent="0.25">
      <c r="B7297" s="627"/>
      <c r="C7297" s="627"/>
      <c r="D7297" s="627"/>
    </row>
    <row r="7298" spans="2:4" x14ac:dyDescent="0.25">
      <c r="B7298" s="627"/>
      <c r="C7298" s="627"/>
      <c r="D7298" s="627"/>
    </row>
    <row r="7299" spans="2:4" x14ac:dyDescent="0.25">
      <c r="B7299" s="627"/>
      <c r="C7299" s="627"/>
      <c r="D7299" s="627"/>
    </row>
    <row r="7300" spans="2:4" x14ac:dyDescent="0.25">
      <c r="B7300" s="627"/>
      <c r="C7300" s="627"/>
      <c r="D7300" s="627"/>
    </row>
    <row r="7301" spans="2:4" x14ac:dyDescent="0.25">
      <c r="B7301" s="627"/>
      <c r="C7301" s="627"/>
      <c r="D7301" s="627"/>
    </row>
    <row r="7302" spans="2:4" x14ac:dyDescent="0.25">
      <c r="B7302" s="627"/>
      <c r="C7302" s="627"/>
      <c r="D7302" s="627"/>
    </row>
    <row r="7303" spans="2:4" x14ac:dyDescent="0.25">
      <c r="B7303" s="627"/>
      <c r="C7303" s="627"/>
      <c r="D7303" s="627"/>
    </row>
    <row r="7304" spans="2:4" x14ac:dyDescent="0.25">
      <c r="B7304" s="627"/>
      <c r="C7304" s="627"/>
      <c r="D7304" s="627"/>
    </row>
    <row r="7305" spans="2:4" x14ac:dyDescent="0.25">
      <c r="B7305" s="627"/>
      <c r="C7305" s="627"/>
      <c r="D7305" s="627"/>
    </row>
    <row r="7306" spans="2:4" x14ac:dyDescent="0.25">
      <c r="B7306" s="627"/>
      <c r="C7306" s="627"/>
      <c r="D7306" s="627"/>
    </row>
    <row r="7307" spans="2:4" x14ac:dyDescent="0.25">
      <c r="B7307" s="627"/>
      <c r="C7307" s="627"/>
      <c r="D7307" s="627"/>
    </row>
    <row r="7308" spans="2:4" x14ac:dyDescent="0.25">
      <c r="B7308" s="627"/>
      <c r="C7308" s="627"/>
      <c r="D7308" s="627"/>
    </row>
    <row r="7309" spans="2:4" x14ac:dyDescent="0.25">
      <c r="B7309" s="627"/>
      <c r="C7309" s="627"/>
      <c r="D7309" s="627"/>
    </row>
    <row r="7310" spans="2:4" x14ac:dyDescent="0.25">
      <c r="B7310" s="627"/>
      <c r="C7310" s="627"/>
      <c r="D7310" s="627"/>
    </row>
    <row r="7311" spans="2:4" x14ac:dyDescent="0.25">
      <c r="B7311" s="627"/>
      <c r="C7311" s="627"/>
      <c r="D7311" s="627"/>
    </row>
    <row r="7312" spans="2:4" x14ac:dyDescent="0.25">
      <c r="B7312" s="627"/>
      <c r="C7312" s="627"/>
      <c r="D7312" s="627"/>
    </row>
    <row r="7313" spans="2:4" x14ac:dyDescent="0.25">
      <c r="B7313" s="627"/>
      <c r="C7313" s="627"/>
      <c r="D7313" s="627"/>
    </row>
    <row r="7314" spans="2:4" x14ac:dyDescent="0.25">
      <c r="B7314" s="627"/>
      <c r="C7314" s="627"/>
      <c r="D7314" s="627"/>
    </row>
    <row r="7315" spans="2:4" x14ac:dyDescent="0.25">
      <c r="B7315" s="627"/>
      <c r="C7315" s="627"/>
      <c r="D7315" s="627"/>
    </row>
    <row r="7316" spans="2:4" x14ac:dyDescent="0.25">
      <c r="B7316" s="627"/>
      <c r="C7316" s="627"/>
      <c r="D7316" s="627"/>
    </row>
    <row r="7317" spans="2:4" x14ac:dyDescent="0.25">
      <c r="B7317" s="627"/>
      <c r="C7317" s="627"/>
      <c r="D7317" s="627"/>
    </row>
    <row r="7318" spans="2:4" x14ac:dyDescent="0.25">
      <c r="B7318" s="627"/>
      <c r="C7318" s="627"/>
      <c r="D7318" s="627"/>
    </row>
    <row r="7319" spans="2:4" x14ac:dyDescent="0.25">
      <c r="B7319" s="627"/>
      <c r="C7319" s="627"/>
      <c r="D7319" s="627"/>
    </row>
    <row r="7320" spans="2:4" x14ac:dyDescent="0.25">
      <c r="B7320" s="627"/>
      <c r="C7320" s="627"/>
      <c r="D7320" s="627"/>
    </row>
    <row r="7321" spans="2:4" x14ac:dyDescent="0.25">
      <c r="B7321" s="627"/>
      <c r="C7321" s="627"/>
      <c r="D7321" s="627"/>
    </row>
    <row r="7322" spans="2:4" x14ac:dyDescent="0.25">
      <c r="B7322" s="627"/>
      <c r="C7322" s="627"/>
      <c r="D7322" s="627"/>
    </row>
    <row r="7323" spans="2:4" x14ac:dyDescent="0.25">
      <c r="B7323" s="627"/>
      <c r="C7323" s="627"/>
      <c r="D7323" s="627"/>
    </row>
    <row r="7324" spans="2:4" x14ac:dyDescent="0.25">
      <c r="B7324" s="627"/>
      <c r="C7324" s="627"/>
      <c r="D7324" s="627"/>
    </row>
    <row r="7325" spans="2:4" x14ac:dyDescent="0.25">
      <c r="B7325" s="627"/>
      <c r="C7325" s="627"/>
      <c r="D7325" s="627"/>
    </row>
    <row r="7326" spans="2:4" x14ac:dyDescent="0.25">
      <c r="B7326" s="627"/>
      <c r="C7326" s="627"/>
      <c r="D7326" s="627"/>
    </row>
    <row r="7327" spans="2:4" x14ac:dyDescent="0.25">
      <c r="B7327" s="627"/>
      <c r="C7327" s="627"/>
      <c r="D7327" s="627"/>
    </row>
    <row r="7328" spans="2:4" x14ac:dyDescent="0.25">
      <c r="B7328" s="627"/>
      <c r="C7328" s="627"/>
      <c r="D7328" s="627"/>
    </row>
    <row r="7329" spans="2:4" x14ac:dyDescent="0.25">
      <c r="B7329" s="627"/>
      <c r="C7329" s="627"/>
      <c r="D7329" s="627"/>
    </row>
    <row r="7330" spans="2:4" x14ac:dyDescent="0.25">
      <c r="B7330" s="627"/>
      <c r="C7330" s="627"/>
      <c r="D7330" s="627"/>
    </row>
    <row r="7331" spans="2:4" x14ac:dyDescent="0.25">
      <c r="B7331" s="627"/>
      <c r="C7331" s="627"/>
      <c r="D7331" s="627"/>
    </row>
    <row r="7332" spans="2:4" x14ac:dyDescent="0.25">
      <c r="B7332" s="627"/>
      <c r="C7332" s="627"/>
      <c r="D7332" s="627"/>
    </row>
    <row r="7333" spans="2:4" x14ac:dyDescent="0.25">
      <c r="B7333" s="627"/>
      <c r="C7333" s="627"/>
      <c r="D7333" s="627"/>
    </row>
    <row r="7334" spans="2:4" x14ac:dyDescent="0.25">
      <c r="B7334" s="627"/>
      <c r="C7334" s="627"/>
      <c r="D7334" s="627"/>
    </row>
    <row r="7335" spans="2:4" x14ac:dyDescent="0.25">
      <c r="B7335" s="627"/>
      <c r="C7335" s="627"/>
      <c r="D7335" s="627"/>
    </row>
    <row r="7336" spans="2:4" x14ac:dyDescent="0.25">
      <c r="B7336" s="627"/>
      <c r="C7336" s="627"/>
      <c r="D7336" s="627"/>
    </row>
    <row r="7337" spans="2:4" x14ac:dyDescent="0.25">
      <c r="B7337" s="627"/>
      <c r="C7337" s="627"/>
      <c r="D7337" s="627"/>
    </row>
    <row r="7338" spans="2:4" x14ac:dyDescent="0.25">
      <c r="B7338" s="627"/>
      <c r="C7338" s="627"/>
      <c r="D7338" s="627"/>
    </row>
    <row r="7339" spans="2:4" x14ac:dyDescent="0.25">
      <c r="B7339" s="627"/>
      <c r="C7339" s="627"/>
      <c r="D7339" s="627"/>
    </row>
    <row r="7340" spans="2:4" x14ac:dyDescent="0.25">
      <c r="B7340" s="627"/>
      <c r="C7340" s="627"/>
      <c r="D7340" s="627"/>
    </row>
    <row r="7341" spans="2:4" x14ac:dyDescent="0.25">
      <c r="B7341" s="627"/>
      <c r="C7341" s="627"/>
      <c r="D7341" s="627"/>
    </row>
    <row r="7342" spans="2:4" x14ac:dyDescent="0.25">
      <c r="B7342" s="627"/>
      <c r="C7342" s="627"/>
      <c r="D7342" s="627"/>
    </row>
    <row r="7343" spans="2:4" x14ac:dyDescent="0.25">
      <c r="B7343" s="627"/>
      <c r="C7343" s="627"/>
      <c r="D7343" s="627"/>
    </row>
    <row r="7344" spans="2:4" x14ac:dyDescent="0.25">
      <c r="B7344" s="627"/>
      <c r="C7344" s="627"/>
      <c r="D7344" s="627"/>
    </row>
    <row r="7345" spans="2:4" x14ac:dyDescent="0.25">
      <c r="B7345" s="627"/>
      <c r="C7345" s="627"/>
      <c r="D7345" s="627"/>
    </row>
    <row r="7346" spans="2:4" x14ac:dyDescent="0.25">
      <c r="B7346" s="627"/>
      <c r="C7346" s="627"/>
      <c r="D7346" s="627"/>
    </row>
    <row r="7347" spans="2:4" x14ac:dyDescent="0.25">
      <c r="B7347" s="627"/>
      <c r="C7347" s="627"/>
      <c r="D7347" s="627"/>
    </row>
    <row r="7348" spans="2:4" x14ac:dyDescent="0.25">
      <c r="B7348" s="627"/>
      <c r="C7348" s="627"/>
      <c r="D7348" s="627"/>
    </row>
    <row r="7349" spans="2:4" x14ac:dyDescent="0.25">
      <c r="B7349" s="627"/>
      <c r="C7349" s="627"/>
      <c r="D7349" s="627"/>
    </row>
    <row r="7350" spans="2:4" x14ac:dyDescent="0.25">
      <c r="B7350" s="627"/>
      <c r="C7350" s="627"/>
      <c r="D7350" s="627"/>
    </row>
    <row r="7351" spans="2:4" x14ac:dyDescent="0.25">
      <c r="B7351" s="627"/>
      <c r="C7351" s="627"/>
      <c r="D7351" s="627"/>
    </row>
    <row r="7352" spans="2:4" x14ac:dyDescent="0.25">
      <c r="B7352" s="627"/>
      <c r="C7352" s="627"/>
      <c r="D7352" s="627"/>
    </row>
    <row r="7353" spans="2:4" x14ac:dyDescent="0.25">
      <c r="B7353" s="627"/>
      <c r="C7353" s="627"/>
      <c r="D7353" s="627"/>
    </row>
    <row r="7354" spans="2:4" x14ac:dyDescent="0.25">
      <c r="B7354" s="627"/>
      <c r="C7354" s="627"/>
      <c r="D7354" s="627"/>
    </row>
    <row r="7355" spans="2:4" x14ac:dyDescent="0.25">
      <c r="B7355" s="627"/>
      <c r="C7355" s="627"/>
      <c r="D7355" s="627"/>
    </row>
    <row r="7356" spans="2:4" x14ac:dyDescent="0.25">
      <c r="B7356" s="627"/>
      <c r="C7356" s="627"/>
      <c r="D7356" s="627"/>
    </row>
    <row r="7357" spans="2:4" x14ac:dyDescent="0.25">
      <c r="B7357" s="627"/>
      <c r="C7357" s="627"/>
      <c r="D7357" s="627"/>
    </row>
    <row r="7358" spans="2:4" x14ac:dyDescent="0.25">
      <c r="B7358" s="627"/>
      <c r="C7358" s="627"/>
      <c r="D7358" s="627"/>
    </row>
    <row r="7359" spans="2:4" x14ac:dyDescent="0.25">
      <c r="B7359" s="627"/>
      <c r="C7359" s="627"/>
      <c r="D7359" s="627"/>
    </row>
    <row r="7360" spans="2:4" x14ac:dyDescent="0.25">
      <c r="B7360" s="627"/>
      <c r="C7360" s="627"/>
      <c r="D7360" s="627"/>
    </row>
    <row r="7361" spans="2:4" x14ac:dyDescent="0.25">
      <c r="B7361" s="627"/>
      <c r="C7361" s="627"/>
      <c r="D7361" s="627"/>
    </row>
    <row r="7362" spans="2:4" x14ac:dyDescent="0.25">
      <c r="B7362" s="627"/>
      <c r="C7362" s="627"/>
      <c r="D7362" s="627"/>
    </row>
    <row r="7363" spans="2:4" x14ac:dyDescent="0.25">
      <c r="B7363" s="627"/>
      <c r="C7363" s="627"/>
      <c r="D7363" s="627"/>
    </row>
    <row r="7364" spans="2:4" x14ac:dyDescent="0.25">
      <c r="B7364" s="627"/>
      <c r="C7364" s="627"/>
      <c r="D7364" s="627"/>
    </row>
    <row r="7365" spans="2:4" x14ac:dyDescent="0.25">
      <c r="B7365" s="627"/>
      <c r="C7365" s="627"/>
      <c r="D7365" s="627"/>
    </row>
    <row r="7366" spans="2:4" x14ac:dyDescent="0.25">
      <c r="B7366" s="627"/>
      <c r="C7366" s="627"/>
      <c r="D7366" s="627"/>
    </row>
    <row r="7367" spans="2:4" x14ac:dyDescent="0.25">
      <c r="B7367" s="627"/>
      <c r="C7367" s="627"/>
      <c r="D7367" s="627"/>
    </row>
    <row r="7368" spans="2:4" x14ac:dyDescent="0.25">
      <c r="B7368" s="627"/>
      <c r="C7368" s="627"/>
      <c r="D7368" s="627"/>
    </row>
    <row r="7369" spans="2:4" x14ac:dyDescent="0.25">
      <c r="B7369" s="627"/>
      <c r="C7369" s="627"/>
      <c r="D7369" s="627"/>
    </row>
    <row r="7370" spans="2:4" x14ac:dyDescent="0.25">
      <c r="B7370" s="627"/>
      <c r="C7370" s="627"/>
      <c r="D7370" s="627"/>
    </row>
    <row r="7371" spans="2:4" x14ac:dyDescent="0.25">
      <c r="B7371" s="627"/>
      <c r="C7371" s="627"/>
      <c r="D7371" s="627"/>
    </row>
    <row r="7372" spans="2:4" x14ac:dyDescent="0.25">
      <c r="B7372" s="627"/>
      <c r="C7372" s="627"/>
      <c r="D7372" s="627"/>
    </row>
    <row r="7373" spans="2:4" x14ac:dyDescent="0.25">
      <c r="B7373" s="627"/>
      <c r="C7373" s="627"/>
      <c r="D7373" s="627"/>
    </row>
    <row r="7374" spans="2:4" x14ac:dyDescent="0.25">
      <c r="B7374" s="627"/>
      <c r="C7374" s="627"/>
      <c r="D7374" s="627"/>
    </row>
    <row r="7375" spans="2:4" x14ac:dyDescent="0.25">
      <c r="B7375" s="627"/>
      <c r="C7375" s="627"/>
      <c r="D7375" s="627"/>
    </row>
    <row r="7376" spans="2:4" x14ac:dyDescent="0.25">
      <c r="B7376" s="627"/>
      <c r="C7376" s="627"/>
      <c r="D7376" s="627"/>
    </row>
    <row r="7377" spans="2:4" x14ac:dyDescent="0.25">
      <c r="B7377" s="627"/>
      <c r="C7377" s="627"/>
      <c r="D7377" s="627"/>
    </row>
    <row r="7378" spans="2:4" x14ac:dyDescent="0.25">
      <c r="B7378" s="627"/>
      <c r="C7378" s="627"/>
      <c r="D7378" s="627"/>
    </row>
    <row r="7379" spans="2:4" x14ac:dyDescent="0.25">
      <c r="B7379" s="627"/>
      <c r="C7379" s="627"/>
      <c r="D7379" s="627"/>
    </row>
    <row r="7380" spans="2:4" x14ac:dyDescent="0.25">
      <c r="B7380" s="627"/>
      <c r="C7380" s="627"/>
      <c r="D7380" s="627"/>
    </row>
    <row r="7381" spans="2:4" x14ac:dyDescent="0.25">
      <c r="B7381" s="627"/>
      <c r="C7381" s="627"/>
      <c r="D7381" s="627"/>
    </row>
    <row r="7382" spans="2:4" x14ac:dyDescent="0.25">
      <c r="B7382" s="627"/>
      <c r="C7382" s="627"/>
      <c r="D7382" s="627"/>
    </row>
    <row r="7383" spans="2:4" x14ac:dyDescent="0.25">
      <c r="B7383" s="627"/>
      <c r="C7383" s="627"/>
      <c r="D7383" s="627"/>
    </row>
    <row r="7384" spans="2:4" x14ac:dyDescent="0.25">
      <c r="B7384" s="627"/>
      <c r="C7384" s="627"/>
      <c r="D7384" s="627"/>
    </row>
    <row r="7385" spans="2:4" x14ac:dyDescent="0.25">
      <c r="B7385" s="627"/>
      <c r="C7385" s="627"/>
      <c r="D7385" s="627"/>
    </row>
    <row r="7386" spans="2:4" x14ac:dyDescent="0.25">
      <c r="B7386" s="627"/>
      <c r="C7386" s="627"/>
      <c r="D7386" s="627"/>
    </row>
    <row r="7387" spans="2:4" x14ac:dyDescent="0.25">
      <c r="B7387" s="627"/>
      <c r="C7387" s="627"/>
      <c r="D7387" s="627"/>
    </row>
    <row r="7388" spans="2:4" x14ac:dyDescent="0.25">
      <c r="B7388" s="627"/>
      <c r="C7388" s="627"/>
      <c r="D7388" s="627"/>
    </row>
    <row r="7389" spans="2:4" x14ac:dyDescent="0.25">
      <c r="B7389" s="627"/>
      <c r="C7389" s="627"/>
      <c r="D7389" s="627"/>
    </row>
    <row r="7390" spans="2:4" x14ac:dyDescent="0.25">
      <c r="B7390" s="627"/>
      <c r="C7390" s="627"/>
      <c r="D7390" s="627"/>
    </row>
    <row r="7391" spans="2:4" x14ac:dyDescent="0.25">
      <c r="B7391" s="627"/>
      <c r="C7391" s="627"/>
      <c r="D7391" s="627"/>
    </row>
    <row r="7392" spans="2:4" x14ac:dyDescent="0.25">
      <c r="B7392" s="627"/>
      <c r="C7392" s="627"/>
      <c r="D7392" s="627"/>
    </row>
    <row r="7393" spans="2:4" x14ac:dyDescent="0.25">
      <c r="B7393" s="627"/>
      <c r="C7393" s="627"/>
      <c r="D7393" s="627"/>
    </row>
    <row r="7394" spans="2:4" x14ac:dyDescent="0.25">
      <c r="B7394" s="627"/>
      <c r="C7394" s="627"/>
      <c r="D7394" s="627"/>
    </row>
    <row r="7395" spans="2:4" x14ac:dyDescent="0.25">
      <c r="B7395" s="627"/>
      <c r="C7395" s="627"/>
      <c r="D7395" s="627"/>
    </row>
    <row r="7396" spans="2:4" x14ac:dyDescent="0.25">
      <c r="B7396" s="627"/>
      <c r="C7396" s="627"/>
      <c r="D7396" s="627"/>
    </row>
    <row r="7397" spans="2:4" x14ac:dyDescent="0.25">
      <c r="B7397" s="627"/>
      <c r="C7397" s="627"/>
      <c r="D7397" s="627"/>
    </row>
    <row r="7398" spans="2:4" x14ac:dyDescent="0.25">
      <c r="B7398" s="627"/>
      <c r="C7398" s="627"/>
      <c r="D7398" s="627"/>
    </row>
    <row r="7399" spans="2:4" x14ac:dyDescent="0.25">
      <c r="B7399" s="627"/>
      <c r="C7399" s="627"/>
      <c r="D7399" s="627"/>
    </row>
    <row r="7400" spans="2:4" x14ac:dyDescent="0.25">
      <c r="B7400" s="627"/>
      <c r="C7400" s="627"/>
      <c r="D7400" s="627"/>
    </row>
    <row r="7401" spans="2:4" x14ac:dyDescent="0.25">
      <c r="B7401" s="627"/>
      <c r="C7401" s="627"/>
      <c r="D7401" s="627"/>
    </row>
    <row r="7402" spans="2:4" x14ac:dyDescent="0.25">
      <c r="B7402" s="627"/>
      <c r="C7402" s="627"/>
      <c r="D7402" s="627"/>
    </row>
    <row r="7403" spans="2:4" x14ac:dyDescent="0.25">
      <c r="B7403" s="627"/>
      <c r="C7403" s="627"/>
      <c r="D7403" s="627"/>
    </row>
    <row r="7404" spans="2:4" x14ac:dyDescent="0.25">
      <c r="B7404" s="627"/>
      <c r="C7404" s="627"/>
      <c r="D7404" s="627"/>
    </row>
    <row r="7405" spans="2:4" x14ac:dyDescent="0.25">
      <c r="B7405" s="627"/>
      <c r="C7405" s="627"/>
      <c r="D7405" s="627"/>
    </row>
    <row r="7406" spans="2:4" x14ac:dyDescent="0.25">
      <c r="B7406" s="627"/>
      <c r="C7406" s="627"/>
      <c r="D7406" s="627"/>
    </row>
    <row r="7407" spans="2:4" x14ac:dyDescent="0.25">
      <c r="B7407" s="627"/>
      <c r="C7407" s="627"/>
      <c r="D7407" s="627"/>
    </row>
    <row r="7408" spans="2:4" x14ac:dyDescent="0.25">
      <c r="B7408" s="627"/>
      <c r="C7408" s="627"/>
      <c r="D7408" s="627"/>
    </row>
    <row r="7409" spans="2:4" x14ac:dyDescent="0.25">
      <c r="B7409" s="627"/>
      <c r="C7409" s="627"/>
      <c r="D7409" s="627"/>
    </row>
    <row r="7410" spans="2:4" x14ac:dyDescent="0.25">
      <c r="B7410" s="627"/>
      <c r="C7410" s="627"/>
      <c r="D7410" s="627"/>
    </row>
    <row r="7411" spans="2:4" x14ac:dyDescent="0.25">
      <c r="B7411" s="627"/>
      <c r="C7411" s="627"/>
      <c r="D7411" s="627"/>
    </row>
    <row r="7412" spans="2:4" x14ac:dyDescent="0.25">
      <c r="B7412" s="627"/>
      <c r="C7412" s="627"/>
      <c r="D7412" s="627"/>
    </row>
    <row r="7413" spans="2:4" x14ac:dyDescent="0.25">
      <c r="B7413" s="627"/>
      <c r="C7413" s="627"/>
      <c r="D7413" s="627"/>
    </row>
    <row r="7414" spans="2:4" x14ac:dyDescent="0.25">
      <c r="B7414" s="627"/>
      <c r="C7414" s="627"/>
      <c r="D7414" s="627"/>
    </row>
    <row r="7415" spans="2:4" x14ac:dyDescent="0.25">
      <c r="B7415" s="627"/>
      <c r="C7415" s="627"/>
      <c r="D7415" s="627"/>
    </row>
    <row r="7416" spans="2:4" x14ac:dyDescent="0.25">
      <c r="B7416" s="627"/>
      <c r="C7416" s="627"/>
      <c r="D7416" s="627"/>
    </row>
    <row r="7417" spans="2:4" x14ac:dyDescent="0.25">
      <c r="B7417" s="627"/>
      <c r="C7417" s="627"/>
      <c r="D7417" s="627"/>
    </row>
    <row r="7418" spans="2:4" x14ac:dyDescent="0.25">
      <c r="B7418" s="627"/>
      <c r="C7418" s="627"/>
      <c r="D7418" s="627"/>
    </row>
    <row r="7419" spans="2:4" x14ac:dyDescent="0.25">
      <c r="B7419" s="627"/>
      <c r="C7419" s="627"/>
      <c r="D7419" s="627"/>
    </row>
    <row r="7420" spans="2:4" x14ac:dyDescent="0.25">
      <c r="B7420" s="627"/>
      <c r="C7420" s="627"/>
      <c r="D7420" s="627"/>
    </row>
    <row r="7421" spans="2:4" x14ac:dyDescent="0.25">
      <c r="B7421" s="627"/>
      <c r="C7421" s="627"/>
      <c r="D7421" s="627"/>
    </row>
    <row r="7422" spans="2:4" x14ac:dyDescent="0.25">
      <c r="B7422" s="627"/>
      <c r="C7422" s="627"/>
      <c r="D7422" s="627"/>
    </row>
    <row r="7423" spans="2:4" x14ac:dyDescent="0.25">
      <c r="B7423" s="627"/>
      <c r="C7423" s="627"/>
      <c r="D7423" s="627"/>
    </row>
    <row r="7424" spans="2:4" x14ac:dyDescent="0.25">
      <c r="B7424" s="627"/>
      <c r="C7424" s="627"/>
      <c r="D7424" s="627"/>
    </row>
    <row r="7425" spans="2:4" x14ac:dyDescent="0.25">
      <c r="B7425" s="627"/>
      <c r="C7425" s="627"/>
      <c r="D7425" s="627"/>
    </row>
    <row r="7426" spans="2:4" x14ac:dyDescent="0.25">
      <c r="B7426" s="627"/>
      <c r="C7426" s="627"/>
      <c r="D7426" s="627"/>
    </row>
    <row r="7427" spans="2:4" x14ac:dyDescent="0.25">
      <c r="B7427" s="627"/>
      <c r="C7427" s="627"/>
      <c r="D7427" s="627"/>
    </row>
    <row r="7428" spans="2:4" x14ac:dyDescent="0.25">
      <c r="B7428" s="627"/>
      <c r="C7428" s="627"/>
      <c r="D7428" s="627"/>
    </row>
    <row r="7429" spans="2:4" x14ac:dyDescent="0.25">
      <c r="B7429" s="627"/>
      <c r="C7429" s="627"/>
      <c r="D7429" s="627"/>
    </row>
    <row r="7430" spans="2:4" x14ac:dyDescent="0.25">
      <c r="B7430" s="627"/>
      <c r="C7430" s="627"/>
      <c r="D7430" s="627"/>
    </row>
    <row r="7431" spans="2:4" x14ac:dyDescent="0.25">
      <c r="B7431" s="627"/>
      <c r="C7431" s="627"/>
      <c r="D7431" s="627"/>
    </row>
    <row r="7432" spans="2:4" x14ac:dyDescent="0.25">
      <c r="B7432" s="627"/>
      <c r="C7432" s="627"/>
      <c r="D7432" s="627"/>
    </row>
    <row r="7433" spans="2:4" x14ac:dyDescent="0.25">
      <c r="B7433" s="627"/>
      <c r="C7433" s="627"/>
      <c r="D7433" s="627"/>
    </row>
    <row r="7434" spans="2:4" x14ac:dyDescent="0.25">
      <c r="B7434" s="627"/>
      <c r="C7434" s="627"/>
      <c r="D7434" s="627"/>
    </row>
    <row r="7435" spans="2:4" x14ac:dyDescent="0.25">
      <c r="B7435" s="627"/>
      <c r="C7435" s="627"/>
      <c r="D7435" s="627"/>
    </row>
    <row r="7436" spans="2:4" x14ac:dyDescent="0.25">
      <c r="B7436" s="627"/>
      <c r="C7436" s="627"/>
      <c r="D7436" s="627"/>
    </row>
    <row r="7437" spans="2:4" x14ac:dyDescent="0.25">
      <c r="B7437" s="627"/>
      <c r="C7437" s="627"/>
      <c r="D7437" s="627"/>
    </row>
    <row r="7438" spans="2:4" x14ac:dyDescent="0.25">
      <c r="B7438" s="627"/>
      <c r="C7438" s="627"/>
      <c r="D7438" s="627"/>
    </row>
    <row r="7439" spans="2:4" x14ac:dyDescent="0.25">
      <c r="B7439" s="627"/>
      <c r="C7439" s="627"/>
      <c r="D7439" s="627"/>
    </row>
    <row r="7440" spans="2:4" x14ac:dyDescent="0.25">
      <c r="B7440" s="627"/>
      <c r="C7440" s="627"/>
      <c r="D7440" s="627"/>
    </row>
    <row r="7441" spans="2:4" x14ac:dyDescent="0.25">
      <c r="B7441" s="627"/>
      <c r="C7441" s="627"/>
      <c r="D7441" s="627"/>
    </row>
    <row r="7442" spans="2:4" x14ac:dyDescent="0.25">
      <c r="B7442" s="627"/>
      <c r="C7442" s="627"/>
      <c r="D7442" s="627"/>
    </row>
    <row r="7443" spans="2:4" x14ac:dyDescent="0.25">
      <c r="B7443" s="627"/>
      <c r="C7443" s="627"/>
      <c r="D7443" s="627"/>
    </row>
    <row r="7444" spans="2:4" x14ac:dyDescent="0.25">
      <c r="B7444" s="627"/>
      <c r="C7444" s="627"/>
      <c r="D7444" s="627"/>
    </row>
    <row r="7445" spans="2:4" x14ac:dyDescent="0.25">
      <c r="B7445" s="627"/>
      <c r="C7445" s="627"/>
      <c r="D7445" s="627"/>
    </row>
    <row r="7446" spans="2:4" x14ac:dyDescent="0.25">
      <c r="B7446" s="627"/>
      <c r="C7446" s="627"/>
      <c r="D7446" s="627"/>
    </row>
    <row r="7447" spans="2:4" x14ac:dyDescent="0.25">
      <c r="B7447" s="627"/>
      <c r="C7447" s="627"/>
      <c r="D7447" s="627"/>
    </row>
    <row r="7448" spans="2:4" x14ac:dyDescent="0.25">
      <c r="B7448" s="627"/>
      <c r="C7448" s="627"/>
      <c r="D7448" s="627"/>
    </row>
    <row r="7449" spans="2:4" x14ac:dyDescent="0.25">
      <c r="B7449" s="627"/>
      <c r="C7449" s="627"/>
      <c r="D7449" s="627"/>
    </row>
    <row r="7450" spans="2:4" x14ac:dyDescent="0.25">
      <c r="B7450" s="627"/>
      <c r="C7450" s="627"/>
      <c r="D7450" s="627"/>
    </row>
    <row r="7451" spans="2:4" x14ac:dyDescent="0.25">
      <c r="B7451" s="627"/>
      <c r="C7451" s="627"/>
      <c r="D7451" s="627"/>
    </row>
    <row r="7452" spans="2:4" x14ac:dyDescent="0.25">
      <c r="B7452" s="627"/>
      <c r="C7452" s="627"/>
      <c r="D7452" s="627"/>
    </row>
    <row r="7453" spans="2:4" x14ac:dyDescent="0.25">
      <c r="B7453" s="627"/>
      <c r="C7453" s="627"/>
      <c r="D7453" s="627"/>
    </row>
    <row r="7454" spans="2:4" x14ac:dyDescent="0.25">
      <c r="B7454" s="627"/>
      <c r="C7454" s="627"/>
      <c r="D7454" s="627"/>
    </row>
    <row r="7455" spans="2:4" x14ac:dyDescent="0.25">
      <c r="B7455" s="627"/>
      <c r="C7455" s="627"/>
      <c r="D7455" s="627"/>
    </row>
    <row r="7456" spans="2:4" x14ac:dyDescent="0.25">
      <c r="B7456" s="627"/>
      <c r="C7456" s="627"/>
      <c r="D7456" s="627"/>
    </row>
    <row r="7457" spans="2:4" x14ac:dyDescent="0.25">
      <c r="B7457" s="627"/>
      <c r="C7457" s="627"/>
      <c r="D7457" s="627"/>
    </row>
    <row r="7458" spans="2:4" x14ac:dyDescent="0.25">
      <c r="B7458" s="627"/>
      <c r="C7458" s="627"/>
      <c r="D7458" s="627"/>
    </row>
    <row r="7459" spans="2:4" x14ac:dyDescent="0.25">
      <c r="B7459" s="627"/>
      <c r="C7459" s="627"/>
      <c r="D7459" s="627"/>
    </row>
    <row r="7460" spans="2:4" x14ac:dyDescent="0.25">
      <c r="B7460" s="627"/>
      <c r="C7460" s="627"/>
      <c r="D7460" s="627"/>
    </row>
    <row r="7461" spans="2:4" x14ac:dyDescent="0.25">
      <c r="B7461" s="627"/>
      <c r="C7461" s="627"/>
      <c r="D7461" s="627"/>
    </row>
    <row r="7462" spans="2:4" x14ac:dyDescent="0.25">
      <c r="B7462" s="627"/>
      <c r="C7462" s="627"/>
      <c r="D7462" s="627"/>
    </row>
    <row r="7463" spans="2:4" x14ac:dyDescent="0.25">
      <c r="B7463" s="627"/>
      <c r="C7463" s="627"/>
      <c r="D7463" s="627"/>
    </row>
    <row r="7464" spans="2:4" x14ac:dyDescent="0.25">
      <c r="B7464" s="627"/>
      <c r="C7464" s="627"/>
      <c r="D7464" s="627"/>
    </row>
    <row r="7465" spans="2:4" x14ac:dyDescent="0.25">
      <c r="B7465" s="627"/>
      <c r="C7465" s="627"/>
      <c r="D7465" s="627"/>
    </row>
    <row r="7466" spans="2:4" x14ac:dyDescent="0.25">
      <c r="B7466" s="627"/>
      <c r="C7466" s="627"/>
      <c r="D7466" s="627"/>
    </row>
    <row r="7467" spans="2:4" x14ac:dyDescent="0.25">
      <c r="B7467" s="627"/>
      <c r="C7467" s="627"/>
      <c r="D7467" s="627"/>
    </row>
    <row r="7468" spans="2:4" x14ac:dyDescent="0.25">
      <c r="B7468" s="627"/>
      <c r="C7468" s="627"/>
      <c r="D7468" s="627"/>
    </row>
    <row r="7469" spans="2:4" x14ac:dyDescent="0.25">
      <c r="B7469" s="627"/>
      <c r="C7469" s="627"/>
      <c r="D7469" s="627"/>
    </row>
    <row r="7470" spans="2:4" x14ac:dyDescent="0.25">
      <c r="B7470" s="627"/>
      <c r="C7470" s="627"/>
      <c r="D7470" s="627"/>
    </row>
    <row r="7471" spans="2:4" x14ac:dyDescent="0.25">
      <c r="B7471" s="627"/>
      <c r="C7471" s="627"/>
      <c r="D7471" s="627"/>
    </row>
    <row r="7472" spans="2:4" x14ac:dyDescent="0.25">
      <c r="B7472" s="627"/>
      <c r="C7472" s="627"/>
      <c r="D7472" s="627"/>
    </row>
    <row r="7473" spans="2:4" x14ac:dyDescent="0.25">
      <c r="B7473" s="627"/>
      <c r="C7473" s="627"/>
      <c r="D7473" s="627"/>
    </row>
    <row r="7474" spans="2:4" x14ac:dyDescent="0.25">
      <c r="B7474" s="627"/>
      <c r="C7474" s="627"/>
      <c r="D7474" s="627"/>
    </row>
    <row r="7475" spans="2:4" x14ac:dyDescent="0.25">
      <c r="B7475" s="627"/>
      <c r="C7475" s="627"/>
      <c r="D7475" s="627"/>
    </row>
    <row r="7476" spans="2:4" x14ac:dyDescent="0.25">
      <c r="B7476" s="627"/>
      <c r="C7476" s="627"/>
      <c r="D7476" s="627"/>
    </row>
    <row r="7477" spans="2:4" x14ac:dyDescent="0.25">
      <c r="B7477" s="627"/>
      <c r="C7477" s="627"/>
      <c r="D7477" s="627"/>
    </row>
    <row r="7478" spans="2:4" x14ac:dyDescent="0.25">
      <c r="B7478" s="627"/>
      <c r="C7478" s="627"/>
      <c r="D7478" s="627"/>
    </row>
    <row r="7479" spans="2:4" x14ac:dyDescent="0.25">
      <c r="B7479" s="627"/>
      <c r="C7479" s="627"/>
      <c r="D7479" s="627"/>
    </row>
    <row r="7480" spans="2:4" x14ac:dyDescent="0.25">
      <c r="B7480" s="627"/>
      <c r="C7480" s="627"/>
      <c r="D7480" s="627"/>
    </row>
    <row r="7481" spans="2:4" x14ac:dyDescent="0.25">
      <c r="B7481" s="627"/>
      <c r="C7481" s="627"/>
      <c r="D7481" s="627"/>
    </row>
    <row r="7482" spans="2:4" x14ac:dyDescent="0.25">
      <c r="B7482" s="627"/>
      <c r="C7482" s="627"/>
      <c r="D7482" s="627"/>
    </row>
    <row r="7483" spans="2:4" x14ac:dyDescent="0.25">
      <c r="B7483" s="627"/>
      <c r="C7483" s="627"/>
      <c r="D7483" s="627"/>
    </row>
    <row r="7484" spans="2:4" x14ac:dyDescent="0.25">
      <c r="B7484" s="627"/>
      <c r="C7484" s="627"/>
      <c r="D7484" s="627"/>
    </row>
    <row r="7485" spans="2:4" x14ac:dyDescent="0.25">
      <c r="B7485" s="627"/>
      <c r="C7485" s="627"/>
      <c r="D7485" s="627"/>
    </row>
    <row r="7486" spans="2:4" x14ac:dyDescent="0.25">
      <c r="B7486" s="627"/>
      <c r="C7486" s="627"/>
      <c r="D7486" s="627"/>
    </row>
    <row r="7487" spans="2:4" x14ac:dyDescent="0.25">
      <c r="B7487" s="627"/>
      <c r="C7487" s="627"/>
      <c r="D7487" s="627"/>
    </row>
    <row r="7488" spans="2:4" x14ac:dyDescent="0.25">
      <c r="B7488" s="627"/>
      <c r="C7488" s="627"/>
      <c r="D7488" s="627"/>
    </row>
    <row r="7489" spans="2:4" x14ac:dyDescent="0.25">
      <c r="B7489" s="627"/>
      <c r="C7489" s="627"/>
      <c r="D7489" s="627"/>
    </row>
    <row r="7490" spans="2:4" x14ac:dyDescent="0.25">
      <c r="B7490" s="627"/>
      <c r="C7490" s="627"/>
      <c r="D7490" s="627"/>
    </row>
    <row r="7491" spans="2:4" x14ac:dyDescent="0.25">
      <c r="B7491" s="627"/>
      <c r="C7491" s="627"/>
      <c r="D7491" s="627"/>
    </row>
    <row r="7492" spans="2:4" x14ac:dyDescent="0.25">
      <c r="B7492" s="627"/>
      <c r="C7492" s="627"/>
      <c r="D7492" s="627"/>
    </row>
    <row r="7493" spans="2:4" x14ac:dyDescent="0.25">
      <c r="B7493" s="627"/>
      <c r="C7493" s="627"/>
      <c r="D7493" s="627"/>
    </row>
    <row r="7494" spans="2:4" x14ac:dyDescent="0.25">
      <c r="B7494" s="627"/>
      <c r="C7494" s="627"/>
      <c r="D7494" s="627"/>
    </row>
    <row r="7495" spans="2:4" x14ac:dyDescent="0.25">
      <c r="B7495" s="627"/>
      <c r="C7495" s="627"/>
      <c r="D7495" s="627"/>
    </row>
    <row r="7496" spans="2:4" x14ac:dyDescent="0.25">
      <c r="B7496" s="627"/>
      <c r="C7496" s="627"/>
      <c r="D7496" s="627"/>
    </row>
    <row r="7497" spans="2:4" x14ac:dyDescent="0.25">
      <c r="B7497" s="627"/>
      <c r="C7497" s="627"/>
      <c r="D7497" s="627"/>
    </row>
    <row r="7498" spans="2:4" x14ac:dyDescent="0.25">
      <c r="B7498" s="627"/>
      <c r="C7498" s="627"/>
      <c r="D7498" s="627"/>
    </row>
    <row r="7499" spans="2:4" x14ac:dyDescent="0.25">
      <c r="B7499" s="627"/>
      <c r="C7499" s="627"/>
      <c r="D7499" s="627"/>
    </row>
    <row r="7500" spans="2:4" x14ac:dyDescent="0.25">
      <c r="B7500" s="627"/>
      <c r="C7500" s="627"/>
      <c r="D7500" s="627"/>
    </row>
    <row r="7501" spans="2:4" x14ac:dyDescent="0.25">
      <c r="B7501" s="627"/>
      <c r="C7501" s="627"/>
      <c r="D7501" s="627"/>
    </row>
    <row r="7502" spans="2:4" x14ac:dyDescent="0.25">
      <c r="B7502" s="627"/>
      <c r="C7502" s="627"/>
      <c r="D7502" s="627"/>
    </row>
    <row r="7503" spans="2:4" x14ac:dyDescent="0.25">
      <c r="B7503" s="627"/>
      <c r="C7503" s="627"/>
      <c r="D7503" s="627"/>
    </row>
    <row r="7504" spans="2:4" x14ac:dyDescent="0.25">
      <c r="B7504" s="627"/>
      <c r="C7504" s="627"/>
      <c r="D7504" s="627"/>
    </row>
    <row r="7505" spans="2:4" x14ac:dyDescent="0.25">
      <c r="B7505" s="627"/>
      <c r="C7505" s="627"/>
      <c r="D7505" s="627"/>
    </row>
    <row r="7506" spans="2:4" x14ac:dyDescent="0.25">
      <c r="B7506" s="627"/>
      <c r="C7506" s="627"/>
      <c r="D7506" s="627"/>
    </row>
    <row r="7507" spans="2:4" x14ac:dyDescent="0.25">
      <c r="B7507" s="627"/>
      <c r="C7507" s="627"/>
      <c r="D7507" s="627"/>
    </row>
    <row r="7508" spans="2:4" x14ac:dyDescent="0.25">
      <c r="B7508" s="627"/>
      <c r="C7508" s="627"/>
      <c r="D7508" s="627"/>
    </row>
    <row r="7509" spans="2:4" x14ac:dyDescent="0.25">
      <c r="B7509" s="627"/>
      <c r="C7509" s="627"/>
      <c r="D7509" s="627"/>
    </row>
    <row r="7510" spans="2:4" x14ac:dyDescent="0.25">
      <c r="B7510" s="627"/>
      <c r="C7510" s="627"/>
      <c r="D7510" s="627"/>
    </row>
    <row r="7511" spans="2:4" x14ac:dyDescent="0.25">
      <c r="B7511" s="627"/>
      <c r="C7511" s="627"/>
      <c r="D7511" s="627"/>
    </row>
    <row r="7512" spans="2:4" x14ac:dyDescent="0.25">
      <c r="B7512" s="627"/>
      <c r="C7512" s="627"/>
      <c r="D7512" s="627"/>
    </row>
    <row r="7513" spans="2:4" x14ac:dyDescent="0.25">
      <c r="B7513" s="627"/>
      <c r="C7513" s="627"/>
      <c r="D7513" s="627"/>
    </row>
    <row r="7514" spans="2:4" x14ac:dyDescent="0.25">
      <c r="B7514" s="627"/>
      <c r="C7514" s="627"/>
      <c r="D7514" s="627"/>
    </row>
    <row r="7515" spans="2:4" x14ac:dyDescent="0.25">
      <c r="B7515" s="627"/>
      <c r="C7515" s="627"/>
      <c r="D7515" s="627"/>
    </row>
    <row r="7516" spans="2:4" x14ac:dyDescent="0.25">
      <c r="B7516" s="627"/>
      <c r="C7516" s="627"/>
      <c r="D7516" s="627"/>
    </row>
    <row r="7517" spans="2:4" x14ac:dyDescent="0.25">
      <c r="B7517" s="627"/>
      <c r="C7517" s="627"/>
      <c r="D7517" s="627"/>
    </row>
    <row r="7518" spans="2:4" x14ac:dyDescent="0.25">
      <c r="B7518" s="627"/>
      <c r="C7518" s="627"/>
      <c r="D7518" s="627"/>
    </row>
    <row r="7519" spans="2:4" x14ac:dyDescent="0.25">
      <c r="B7519" s="627"/>
      <c r="C7519" s="627"/>
      <c r="D7519" s="627"/>
    </row>
    <row r="7520" spans="2:4" x14ac:dyDescent="0.25">
      <c r="B7520" s="627"/>
      <c r="C7520" s="627"/>
      <c r="D7520" s="627"/>
    </row>
    <row r="7521" spans="2:4" x14ac:dyDescent="0.25">
      <c r="B7521" s="627"/>
      <c r="C7521" s="627"/>
      <c r="D7521" s="627"/>
    </row>
    <row r="7522" spans="2:4" x14ac:dyDescent="0.25">
      <c r="B7522" s="627"/>
      <c r="C7522" s="627"/>
      <c r="D7522" s="627"/>
    </row>
    <row r="7523" spans="2:4" x14ac:dyDescent="0.25">
      <c r="B7523" s="627"/>
      <c r="C7523" s="627"/>
      <c r="D7523" s="627"/>
    </row>
    <row r="7524" spans="2:4" x14ac:dyDescent="0.25">
      <c r="B7524" s="627"/>
      <c r="C7524" s="627"/>
      <c r="D7524" s="627"/>
    </row>
    <row r="7525" spans="2:4" x14ac:dyDescent="0.25">
      <c r="B7525" s="627"/>
      <c r="C7525" s="627"/>
      <c r="D7525" s="627"/>
    </row>
    <row r="7526" spans="2:4" x14ac:dyDescent="0.25">
      <c r="B7526" s="627"/>
      <c r="C7526" s="627"/>
      <c r="D7526" s="627"/>
    </row>
    <row r="7527" spans="2:4" x14ac:dyDescent="0.25">
      <c r="B7527" s="627"/>
      <c r="C7527" s="627"/>
      <c r="D7527" s="627"/>
    </row>
    <row r="7528" spans="2:4" x14ac:dyDescent="0.25">
      <c r="B7528" s="627"/>
      <c r="C7528" s="627"/>
      <c r="D7528" s="627"/>
    </row>
    <row r="7529" spans="2:4" x14ac:dyDescent="0.25">
      <c r="B7529" s="627"/>
      <c r="C7529" s="627"/>
      <c r="D7529" s="627"/>
    </row>
    <row r="7530" spans="2:4" x14ac:dyDescent="0.25">
      <c r="B7530" s="627"/>
      <c r="C7530" s="627"/>
      <c r="D7530" s="627"/>
    </row>
    <row r="7531" spans="2:4" x14ac:dyDescent="0.25">
      <c r="B7531" s="627"/>
      <c r="C7531" s="627"/>
      <c r="D7531" s="627"/>
    </row>
    <row r="7532" spans="2:4" x14ac:dyDescent="0.25">
      <c r="B7532" s="627"/>
      <c r="C7532" s="627"/>
      <c r="D7532" s="627"/>
    </row>
    <row r="7533" spans="2:4" x14ac:dyDescent="0.25">
      <c r="B7533" s="627"/>
      <c r="C7533" s="627"/>
      <c r="D7533" s="627"/>
    </row>
    <row r="7534" spans="2:4" x14ac:dyDescent="0.25">
      <c r="B7534" s="627"/>
      <c r="C7534" s="627"/>
      <c r="D7534" s="627"/>
    </row>
    <row r="7535" spans="2:4" x14ac:dyDescent="0.25">
      <c r="B7535" s="627"/>
      <c r="C7535" s="627"/>
      <c r="D7535" s="627"/>
    </row>
    <row r="7536" spans="2:4" x14ac:dyDescent="0.25">
      <c r="B7536" s="627"/>
      <c r="C7536" s="627"/>
      <c r="D7536" s="627"/>
    </row>
    <row r="7537" spans="2:4" x14ac:dyDescent="0.25">
      <c r="B7537" s="627"/>
      <c r="C7537" s="627"/>
      <c r="D7537" s="627"/>
    </row>
    <row r="7538" spans="2:4" x14ac:dyDescent="0.25">
      <c r="B7538" s="627"/>
      <c r="C7538" s="627"/>
      <c r="D7538" s="627"/>
    </row>
    <row r="7539" spans="2:4" x14ac:dyDescent="0.25">
      <c r="B7539" s="627"/>
      <c r="C7539" s="627"/>
      <c r="D7539" s="627"/>
    </row>
    <row r="7540" spans="2:4" x14ac:dyDescent="0.25">
      <c r="B7540" s="627"/>
      <c r="C7540" s="627"/>
      <c r="D7540" s="627"/>
    </row>
    <row r="7541" spans="2:4" x14ac:dyDescent="0.25">
      <c r="B7541" s="627"/>
      <c r="C7541" s="627"/>
      <c r="D7541" s="627"/>
    </row>
    <row r="7542" spans="2:4" x14ac:dyDescent="0.25">
      <c r="B7542" s="627"/>
      <c r="C7542" s="627"/>
      <c r="D7542" s="627"/>
    </row>
    <row r="7543" spans="2:4" x14ac:dyDescent="0.25">
      <c r="B7543" s="627"/>
      <c r="C7543" s="627"/>
      <c r="D7543" s="627"/>
    </row>
    <row r="7544" spans="2:4" x14ac:dyDescent="0.25">
      <c r="B7544" s="627"/>
      <c r="C7544" s="627"/>
      <c r="D7544" s="627"/>
    </row>
    <row r="7545" spans="2:4" x14ac:dyDescent="0.25">
      <c r="B7545" s="627"/>
      <c r="C7545" s="627"/>
      <c r="D7545" s="627"/>
    </row>
    <row r="7546" spans="2:4" x14ac:dyDescent="0.25">
      <c r="B7546" s="627"/>
      <c r="C7546" s="627"/>
      <c r="D7546" s="627"/>
    </row>
    <row r="7547" spans="2:4" x14ac:dyDescent="0.25">
      <c r="B7547" s="627"/>
      <c r="C7547" s="627"/>
      <c r="D7547" s="627"/>
    </row>
    <row r="7548" spans="2:4" x14ac:dyDescent="0.25">
      <c r="B7548" s="627"/>
      <c r="C7548" s="627"/>
      <c r="D7548" s="627"/>
    </row>
    <row r="7549" spans="2:4" x14ac:dyDescent="0.25">
      <c r="B7549" s="627"/>
      <c r="C7549" s="627"/>
      <c r="D7549" s="627"/>
    </row>
    <row r="7550" spans="2:4" x14ac:dyDescent="0.25">
      <c r="B7550" s="627"/>
      <c r="C7550" s="627"/>
      <c r="D7550" s="627"/>
    </row>
    <row r="7551" spans="2:4" x14ac:dyDescent="0.25">
      <c r="B7551" s="627"/>
      <c r="C7551" s="627"/>
      <c r="D7551" s="627"/>
    </row>
    <row r="7552" spans="2:4" x14ac:dyDescent="0.25">
      <c r="B7552" s="627"/>
      <c r="C7552" s="627"/>
      <c r="D7552" s="627"/>
    </row>
    <row r="7553" spans="2:4" x14ac:dyDescent="0.25">
      <c r="B7553" s="627"/>
      <c r="C7553" s="627"/>
      <c r="D7553" s="627"/>
    </row>
    <row r="7554" spans="2:4" x14ac:dyDescent="0.25">
      <c r="B7554" s="627"/>
      <c r="C7554" s="627"/>
      <c r="D7554" s="627"/>
    </row>
    <row r="7555" spans="2:4" x14ac:dyDescent="0.25">
      <c r="B7555" s="627"/>
      <c r="C7555" s="627"/>
      <c r="D7555" s="627"/>
    </row>
    <row r="7556" spans="2:4" x14ac:dyDescent="0.25">
      <c r="B7556" s="627"/>
      <c r="C7556" s="627"/>
      <c r="D7556" s="627"/>
    </row>
    <row r="7557" spans="2:4" x14ac:dyDescent="0.25">
      <c r="B7557" s="627"/>
      <c r="C7557" s="627"/>
      <c r="D7557" s="627"/>
    </row>
    <row r="7558" spans="2:4" x14ac:dyDescent="0.25">
      <c r="B7558" s="627"/>
      <c r="C7558" s="627"/>
      <c r="D7558" s="627"/>
    </row>
    <row r="7559" spans="2:4" x14ac:dyDescent="0.25">
      <c r="B7559" s="627"/>
      <c r="C7559" s="627"/>
      <c r="D7559" s="627"/>
    </row>
    <row r="7560" spans="2:4" x14ac:dyDescent="0.25">
      <c r="B7560" s="627"/>
      <c r="C7560" s="627"/>
      <c r="D7560" s="627"/>
    </row>
    <row r="7561" spans="2:4" x14ac:dyDescent="0.25">
      <c r="B7561" s="627"/>
      <c r="C7561" s="627"/>
      <c r="D7561" s="627"/>
    </row>
    <row r="7562" spans="2:4" x14ac:dyDescent="0.25">
      <c r="B7562" s="627"/>
      <c r="C7562" s="627"/>
      <c r="D7562" s="627"/>
    </row>
    <row r="7563" spans="2:4" x14ac:dyDescent="0.25">
      <c r="B7563" s="627"/>
      <c r="C7563" s="627"/>
      <c r="D7563" s="627"/>
    </row>
    <row r="7564" spans="2:4" x14ac:dyDescent="0.25">
      <c r="B7564" s="627"/>
      <c r="C7564" s="627"/>
      <c r="D7564" s="627"/>
    </row>
    <row r="7565" spans="2:4" x14ac:dyDescent="0.25">
      <c r="B7565" s="627"/>
      <c r="C7565" s="627"/>
      <c r="D7565" s="627"/>
    </row>
    <row r="7566" spans="2:4" x14ac:dyDescent="0.25">
      <c r="B7566" s="627"/>
      <c r="C7566" s="627"/>
      <c r="D7566" s="627"/>
    </row>
    <row r="7567" spans="2:4" x14ac:dyDescent="0.25">
      <c r="B7567" s="627"/>
      <c r="C7567" s="627"/>
      <c r="D7567" s="627"/>
    </row>
    <row r="7568" spans="2:4" x14ac:dyDescent="0.25">
      <c r="B7568" s="627"/>
      <c r="C7568" s="627"/>
      <c r="D7568" s="627"/>
    </row>
    <row r="7569" spans="2:4" x14ac:dyDescent="0.25">
      <c r="B7569" s="627"/>
      <c r="C7569" s="627"/>
      <c r="D7569" s="627"/>
    </row>
    <row r="7570" spans="2:4" x14ac:dyDescent="0.25">
      <c r="B7570" s="627"/>
      <c r="C7570" s="627"/>
      <c r="D7570" s="627"/>
    </row>
    <row r="7571" spans="2:4" x14ac:dyDescent="0.25">
      <c r="B7571" s="627"/>
      <c r="C7571" s="627"/>
      <c r="D7571" s="627"/>
    </row>
    <row r="7572" spans="2:4" x14ac:dyDescent="0.25">
      <c r="B7572" s="627"/>
      <c r="C7572" s="627"/>
      <c r="D7572" s="627"/>
    </row>
    <row r="7573" spans="2:4" x14ac:dyDescent="0.25">
      <c r="B7573" s="627"/>
      <c r="C7573" s="627"/>
      <c r="D7573" s="627"/>
    </row>
    <row r="7574" spans="2:4" x14ac:dyDescent="0.25">
      <c r="B7574" s="627"/>
      <c r="C7574" s="627"/>
      <c r="D7574" s="627"/>
    </row>
    <row r="7575" spans="2:4" x14ac:dyDescent="0.25">
      <c r="B7575" s="627"/>
      <c r="C7575" s="627"/>
      <c r="D7575" s="627"/>
    </row>
    <row r="7576" spans="2:4" x14ac:dyDescent="0.25">
      <c r="B7576" s="627"/>
      <c r="C7576" s="627"/>
      <c r="D7576" s="627"/>
    </row>
    <row r="7577" spans="2:4" x14ac:dyDescent="0.25">
      <c r="B7577" s="627"/>
      <c r="C7577" s="627"/>
      <c r="D7577" s="627"/>
    </row>
    <row r="7578" spans="2:4" x14ac:dyDescent="0.25">
      <c r="B7578" s="627"/>
      <c r="C7578" s="627"/>
      <c r="D7578" s="627"/>
    </row>
    <row r="7579" spans="2:4" x14ac:dyDescent="0.25">
      <c r="B7579" s="627"/>
      <c r="C7579" s="627"/>
      <c r="D7579" s="627"/>
    </row>
    <row r="7580" spans="2:4" x14ac:dyDescent="0.25">
      <c r="B7580" s="627"/>
      <c r="C7580" s="627"/>
      <c r="D7580" s="627"/>
    </row>
    <row r="7581" spans="2:4" x14ac:dyDescent="0.25">
      <c r="B7581" s="627"/>
      <c r="C7581" s="627"/>
      <c r="D7581" s="627"/>
    </row>
    <row r="7582" spans="2:4" x14ac:dyDescent="0.25">
      <c r="B7582" s="627"/>
      <c r="C7582" s="627"/>
      <c r="D7582" s="627"/>
    </row>
    <row r="7583" spans="2:4" x14ac:dyDescent="0.25">
      <c r="B7583" s="627"/>
      <c r="C7583" s="627"/>
      <c r="D7583" s="627"/>
    </row>
    <row r="7584" spans="2:4" x14ac:dyDescent="0.25">
      <c r="B7584" s="627"/>
      <c r="C7584" s="627"/>
      <c r="D7584" s="627"/>
    </row>
    <row r="7585" spans="2:4" x14ac:dyDescent="0.25">
      <c r="B7585" s="627"/>
      <c r="C7585" s="627"/>
      <c r="D7585" s="627"/>
    </row>
    <row r="7586" spans="2:4" x14ac:dyDescent="0.25">
      <c r="B7586" s="627"/>
      <c r="C7586" s="627"/>
      <c r="D7586" s="627"/>
    </row>
    <row r="7587" spans="2:4" x14ac:dyDescent="0.25">
      <c r="B7587" s="627"/>
      <c r="C7587" s="627"/>
      <c r="D7587" s="627"/>
    </row>
    <row r="7588" spans="2:4" x14ac:dyDescent="0.25">
      <c r="B7588" s="627"/>
      <c r="C7588" s="627"/>
      <c r="D7588" s="627"/>
    </row>
    <row r="7589" spans="2:4" x14ac:dyDescent="0.25">
      <c r="B7589" s="627"/>
      <c r="C7589" s="627"/>
      <c r="D7589" s="627"/>
    </row>
    <row r="7590" spans="2:4" x14ac:dyDescent="0.25">
      <c r="B7590" s="627"/>
      <c r="C7590" s="627"/>
      <c r="D7590" s="627"/>
    </row>
    <row r="7591" spans="2:4" x14ac:dyDescent="0.25">
      <c r="B7591" s="627"/>
      <c r="C7591" s="627"/>
      <c r="D7591" s="627"/>
    </row>
    <row r="7592" spans="2:4" x14ac:dyDescent="0.25">
      <c r="B7592" s="627"/>
      <c r="C7592" s="627"/>
      <c r="D7592" s="627"/>
    </row>
    <row r="7593" spans="2:4" x14ac:dyDescent="0.25">
      <c r="B7593" s="627"/>
      <c r="C7593" s="627"/>
      <c r="D7593" s="627"/>
    </row>
    <row r="7594" spans="2:4" x14ac:dyDescent="0.25">
      <c r="B7594" s="627"/>
      <c r="C7594" s="627"/>
      <c r="D7594" s="627"/>
    </row>
    <row r="7595" spans="2:4" x14ac:dyDescent="0.25">
      <c r="B7595" s="627"/>
      <c r="C7595" s="627"/>
      <c r="D7595" s="627"/>
    </row>
    <row r="7596" spans="2:4" x14ac:dyDescent="0.25">
      <c r="B7596" s="627"/>
      <c r="C7596" s="627"/>
      <c r="D7596" s="627"/>
    </row>
    <row r="7597" spans="2:4" x14ac:dyDescent="0.25">
      <c r="B7597" s="627"/>
      <c r="C7597" s="627"/>
      <c r="D7597" s="627"/>
    </row>
    <row r="7598" spans="2:4" x14ac:dyDescent="0.25">
      <c r="B7598" s="627"/>
      <c r="C7598" s="627"/>
      <c r="D7598" s="627"/>
    </row>
    <row r="7599" spans="2:4" x14ac:dyDescent="0.25">
      <c r="B7599" s="627"/>
      <c r="C7599" s="627"/>
      <c r="D7599" s="627"/>
    </row>
    <row r="7600" spans="2:4" x14ac:dyDescent="0.25">
      <c r="B7600" s="627"/>
      <c r="C7600" s="627"/>
      <c r="D7600" s="627"/>
    </row>
    <row r="7601" spans="2:4" x14ac:dyDescent="0.25">
      <c r="B7601" s="627"/>
      <c r="C7601" s="627"/>
      <c r="D7601" s="627"/>
    </row>
    <row r="7602" spans="2:4" x14ac:dyDescent="0.25">
      <c r="B7602" s="627"/>
      <c r="C7602" s="627"/>
      <c r="D7602" s="627"/>
    </row>
    <row r="7603" spans="2:4" x14ac:dyDescent="0.25">
      <c r="B7603" s="627"/>
      <c r="C7603" s="627"/>
      <c r="D7603" s="627"/>
    </row>
    <row r="7604" spans="2:4" x14ac:dyDescent="0.25">
      <c r="B7604" s="627"/>
      <c r="C7604" s="627"/>
      <c r="D7604" s="627"/>
    </row>
    <row r="7605" spans="2:4" x14ac:dyDescent="0.25">
      <c r="B7605" s="627"/>
      <c r="C7605" s="627"/>
      <c r="D7605" s="627"/>
    </row>
    <row r="7606" spans="2:4" x14ac:dyDescent="0.25">
      <c r="B7606" s="627"/>
      <c r="C7606" s="627"/>
      <c r="D7606" s="627"/>
    </row>
    <row r="7607" spans="2:4" x14ac:dyDescent="0.25">
      <c r="B7607" s="627"/>
      <c r="C7607" s="627"/>
      <c r="D7607" s="627"/>
    </row>
    <row r="7608" spans="2:4" x14ac:dyDescent="0.25">
      <c r="B7608" s="627"/>
      <c r="C7608" s="627"/>
      <c r="D7608" s="627"/>
    </row>
    <row r="7609" spans="2:4" x14ac:dyDescent="0.25">
      <c r="B7609" s="627"/>
      <c r="C7609" s="627"/>
      <c r="D7609" s="627"/>
    </row>
    <row r="7610" spans="2:4" x14ac:dyDescent="0.25">
      <c r="B7610" s="627"/>
      <c r="C7610" s="627"/>
      <c r="D7610" s="627"/>
    </row>
    <row r="7611" spans="2:4" x14ac:dyDescent="0.25">
      <c r="B7611" s="627"/>
      <c r="C7611" s="627"/>
      <c r="D7611" s="627"/>
    </row>
    <row r="7612" spans="2:4" x14ac:dyDescent="0.25">
      <c r="B7612" s="627"/>
      <c r="C7612" s="627"/>
      <c r="D7612" s="627"/>
    </row>
    <row r="7613" spans="2:4" x14ac:dyDescent="0.25">
      <c r="B7613" s="627"/>
      <c r="C7613" s="627"/>
      <c r="D7613" s="627"/>
    </row>
    <row r="7614" spans="2:4" x14ac:dyDescent="0.25">
      <c r="B7614" s="627"/>
      <c r="C7614" s="627"/>
      <c r="D7614" s="627"/>
    </row>
    <row r="7615" spans="2:4" x14ac:dyDescent="0.25">
      <c r="B7615" s="627"/>
      <c r="C7615" s="627"/>
      <c r="D7615" s="627"/>
    </row>
    <row r="7616" spans="2:4" x14ac:dyDescent="0.25">
      <c r="B7616" s="627"/>
      <c r="C7616" s="627"/>
      <c r="D7616" s="627"/>
    </row>
    <row r="7617" spans="2:4" x14ac:dyDescent="0.25">
      <c r="B7617" s="627"/>
      <c r="C7617" s="627"/>
      <c r="D7617" s="627"/>
    </row>
    <row r="7618" spans="2:4" x14ac:dyDescent="0.25">
      <c r="B7618" s="627"/>
      <c r="C7618" s="627"/>
      <c r="D7618" s="627"/>
    </row>
    <row r="7619" spans="2:4" x14ac:dyDescent="0.25">
      <c r="B7619" s="627"/>
      <c r="C7619" s="627"/>
      <c r="D7619" s="627"/>
    </row>
    <row r="7620" spans="2:4" x14ac:dyDescent="0.25">
      <c r="B7620" s="627"/>
      <c r="C7620" s="627"/>
      <c r="D7620" s="627"/>
    </row>
    <row r="7621" spans="2:4" x14ac:dyDescent="0.25">
      <c r="B7621" s="627"/>
      <c r="C7621" s="627"/>
      <c r="D7621" s="627"/>
    </row>
    <row r="7622" spans="2:4" x14ac:dyDescent="0.25">
      <c r="B7622" s="627"/>
      <c r="C7622" s="627"/>
      <c r="D7622" s="627"/>
    </row>
    <row r="7623" spans="2:4" x14ac:dyDescent="0.25">
      <c r="B7623" s="627"/>
      <c r="C7623" s="627"/>
      <c r="D7623" s="627"/>
    </row>
    <row r="7624" spans="2:4" x14ac:dyDescent="0.25">
      <c r="B7624" s="627"/>
      <c r="C7624" s="627"/>
      <c r="D7624" s="627"/>
    </row>
    <row r="7625" spans="2:4" x14ac:dyDescent="0.25">
      <c r="B7625" s="627"/>
      <c r="C7625" s="627"/>
      <c r="D7625" s="627"/>
    </row>
    <row r="7626" spans="2:4" x14ac:dyDescent="0.25">
      <c r="B7626" s="627"/>
      <c r="C7626" s="627"/>
      <c r="D7626" s="627"/>
    </row>
    <row r="7627" spans="2:4" x14ac:dyDescent="0.25">
      <c r="B7627" s="627"/>
      <c r="C7627" s="627"/>
      <c r="D7627" s="627"/>
    </row>
    <row r="7628" spans="2:4" x14ac:dyDescent="0.25">
      <c r="B7628" s="627"/>
      <c r="C7628" s="627"/>
      <c r="D7628" s="627"/>
    </row>
    <row r="7629" spans="2:4" x14ac:dyDescent="0.25">
      <c r="B7629" s="627"/>
      <c r="C7629" s="627"/>
      <c r="D7629" s="627"/>
    </row>
    <row r="7630" spans="2:4" x14ac:dyDescent="0.25">
      <c r="B7630" s="627"/>
      <c r="C7630" s="627"/>
      <c r="D7630" s="627"/>
    </row>
    <row r="7631" spans="2:4" x14ac:dyDescent="0.25">
      <c r="B7631" s="627"/>
      <c r="C7631" s="627"/>
      <c r="D7631" s="627"/>
    </row>
    <row r="7632" spans="2:4" x14ac:dyDescent="0.25">
      <c r="B7632" s="627"/>
      <c r="C7632" s="627"/>
      <c r="D7632" s="627"/>
    </row>
    <row r="7633" spans="2:4" x14ac:dyDescent="0.25">
      <c r="B7633" s="627"/>
      <c r="C7633" s="627"/>
      <c r="D7633" s="627"/>
    </row>
    <row r="7634" spans="2:4" x14ac:dyDescent="0.25">
      <c r="B7634" s="627"/>
      <c r="C7634" s="627"/>
      <c r="D7634" s="627"/>
    </row>
    <row r="7635" spans="2:4" x14ac:dyDescent="0.25">
      <c r="B7635" s="627"/>
      <c r="C7635" s="627"/>
      <c r="D7635" s="627"/>
    </row>
    <row r="7636" spans="2:4" x14ac:dyDescent="0.25">
      <c r="B7636" s="627"/>
      <c r="C7636" s="627"/>
      <c r="D7636" s="627"/>
    </row>
    <row r="7637" spans="2:4" x14ac:dyDescent="0.25">
      <c r="B7637" s="627"/>
      <c r="C7637" s="627"/>
      <c r="D7637" s="627"/>
    </row>
    <row r="7638" spans="2:4" x14ac:dyDescent="0.25">
      <c r="B7638" s="627"/>
      <c r="C7638" s="627"/>
      <c r="D7638" s="627"/>
    </row>
    <row r="7639" spans="2:4" x14ac:dyDescent="0.25">
      <c r="B7639" s="627"/>
      <c r="C7639" s="627"/>
      <c r="D7639" s="627"/>
    </row>
    <row r="7640" spans="2:4" x14ac:dyDescent="0.25">
      <c r="B7640" s="627"/>
      <c r="C7640" s="627"/>
      <c r="D7640" s="627"/>
    </row>
    <row r="7641" spans="2:4" x14ac:dyDescent="0.25">
      <c r="B7641" s="627"/>
      <c r="C7641" s="627"/>
      <c r="D7641" s="627"/>
    </row>
    <row r="7642" spans="2:4" x14ac:dyDescent="0.25">
      <c r="B7642" s="627"/>
      <c r="C7642" s="627"/>
      <c r="D7642" s="627"/>
    </row>
    <row r="7643" spans="2:4" x14ac:dyDescent="0.25">
      <c r="B7643" s="627"/>
      <c r="C7643" s="627"/>
      <c r="D7643" s="627"/>
    </row>
    <row r="7644" spans="2:4" x14ac:dyDescent="0.25">
      <c r="B7644" s="627"/>
      <c r="C7644" s="627"/>
      <c r="D7644" s="627"/>
    </row>
    <row r="7645" spans="2:4" x14ac:dyDescent="0.25">
      <c r="B7645" s="627"/>
      <c r="C7645" s="627"/>
      <c r="D7645" s="627"/>
    </row>
    <row r="7646" spans="2:4" x14ac:dyDescent="0.25">
      <c r="B7646" s="627"/>
      <c r="C7646" s="627"/>
      <c r="D7646" s="627"/>
    </row>
    <row r="7647" spans="2:4" x14ac:dyDescent="0.25">
      <c r="B7647" s="627"/>
      <c r="C7647" s="627"/>
      <c r="D7647" s="627"/>
    </row>
    <row r="7648" spans="2:4" x14ac:dyDescent="0.25">
      <c r="B7648" s="627"/>
      <c r="C7648" s="627"/>
      <c r="D7648" s="627"/>
    </row>
    <row r="7649" spans="2:4" x14ac:dyDescent="0.25">
      <c r="B7649" s="627"/>
      <c r="C7649" s="627"/>
      <c r="D7649" s="627"/>
    </row>
    <row r="7650" spans="2:4" x14ac:dyDescent="0.25">
      <c r="B7650" s="627"/>
      <c r="C7650" s="627"/>
      <c r="D7650" s="627"/>
    </row>
    <row r="7651" spans="2:4" x14ac:dyDescent="0.25">
      <c r="B7651" s="627"/>
      <c r="C7651" s="627"/>
      <c r="D7651" s="627"/>
    </row>
    <row r="7652" spans="2:4" x14ac:dyDescent="0.25">
      <c r="B7652" s="627"/>
      <c r="C7652" s="627"/>
      <c r="D7652" s="627"/>
    </row>
    <row r="7653" spans="2:4" x14ac:dyDescent="0.25">
      <c r="B7653" s="627"/>
      <c r="C7653" s="627"/>
      <c r="D7653" s="627"/>
    </row>
    <row r="7654" spans="2:4" x14ac:dyDescent="0.25">
      <c r="B7654" s="627"/>
      <c r="C7654" s="627"/>
      <c r="D7654" s="627"/>
    </row>
    <row r="7655" spans="2:4" x14ac:dyDescent="0.25">
      <c r="B7655" s="627"/>
      <c r="C7655" s="627"/>
      <c r="D7655" s="627"/>
    </row>
    <row r="7656" spans="2:4" x14ac:dyDescent="0.25">
      <c r="B7656" s="627"/>
      <c r="C7656" s="627"/>
      <c r="D7656" s="627"/>
    </row>
    <row r="7657" spans="2:4" x14ac:dyDescent="0.25">
      <c r="B7657" s="627"/>
      <c r="C7657" s="627"/>
      <c r="D7657" s="627"/>
    </row>
    <row r="7658" spans="2:4" x14ac:dyDescent="0.25">
      <c r="B7658" s="627"/>
      <c r="C7658" s="627"/>
      <c r="D7658" s="627"/>
    </row>
    <row r="7659" spans="2:4" x14ac:dyDescent="0.25">
      <c r="B7659" s="627"/>
      <c r="C7659" s="627"/>
      <c r="D7659" s="627"/>
    </row>
    <row r="7660" spans="2:4" x14ac:dyDescent="0.25">
      <c r="B7660" s="627"/>
      <c r="C7660" s="627"/>
      <c r="D7660" s="627"/>
    </row>
    <row r="7661" spans="2:4" x14ac:dyDescent="0.25">
      <c r="B7661" s="627"/>
      <c r="C7661" s="627"/>
      <c r="D7661" s="627"/>
    </row>
    <row r="7662" spans="2:4" x14ac:dyDescent="0.25">
      <c r="B7662" s="627"/>
      <c r="C7662" s="627"/>
      <c r="D7662" s="627"/>
    </row>
    <row r="7663" spans="2:4" x14ac:dyDescent="0.25">
      <c r="B7663" s="627"/>
      <c r="C7663" s="627"/>
      <c r="D7663" s="627"/>
    </row>
    <row r="7664" spans="2:4" x14ac:dyDescent="0.25">
      <c r="B7664" s="627"/>
      <c r="C7664" s="627"/>
      <c r="D7664" s="627"/>
    </row>
    <row r="7665" spans="2:4" x14ac:dyDescent="0.25">
      <c r="B7665" s="627"/>
      <c r="C7665" s="627"/>
      <c r="D7665" s="627"/>
    </row>
    <row r="7666" spans="2:4" x14ac:dyDescent="0.25">
      <c r="B7666" s="627"/>
      <c r="C7666" s="627"/>
      <c r="D7666" s="627"/>
    </row>
    <row r="7667" spans="2:4" x14ac:dyDescent="0.25">
      <c r="B7667" s="627"/>
      <c r="C7667" s="627"/>
      <c r="D7667" s="627"/>
    </row>
    <row r="7668" spans="2:4" x14ac:dyDescent="0.25">
      <c r="B7668" s="627"/>
      <c r="C7668" s="627"/>
      <c r="D7668" s="627"/>
    </row>
    <row r="7669" spans="2:4" x14ac:dyDescent="0.25">
      <c r="B7669" s="627"/>
      <c r="C7669" s="627"/>
      <c r="D7669" s="627"/>
    </row>
    <row r="7670" spans="2:4" x14ac:dyDescent="0.25">
      <c r="B7670" s="627"/>
      <c r="C7670" s="627"/>
      <c r="D7670" s="627"/>
    </row>
    <row r="7671" spans="2:4" x14ac:dyDescent="0.25">
      <c r="B7671" s="627"/>
      <c r="C7671" s="627"/>
      <c r="D7671" s="627"/>
    </row>
    <row r="7672" spans="2:4" x14ac:dyDescent="0.25">
      <c r="B7672" s="627"/>
      <c r="C7672" s="627"/>
      <c r="D7672" s="627"/>
    </row>
    <row r="7673" spans="2:4" x14ac:dyDescent="0.25">
      <c r="B7673" s="627"/>
      <c r="C7673" s="627"/>
      <c r="D7673" s="627"/>
    </row>
    <row r="7674" spans="2:4" x14ac:dyDescent="0.25">
      <c r="B7674" s="627"/>
      <c r="C7674" s="627"/>
      <c r="D7674" s="627"/>
    </row>
    <row r="7675" spans="2:4" x14ac:dyDescent="0.25">
      <c r="B7675" s="627"/>
      <c r="C7675" s="627"/>
      <c r="D7675" s="627"/>
    </row>
    <row r="7676" spans="2:4" x14ac:dyDescent="0.25">
      <c r="B7676" s="627"/>
      <c r="C7676" s="627"/>
      <c r="D7676" s="627"/>
    </row>
    <row r="7677" spans="2:4" x14ac:dyDescent="0.25">
      <c r="B7677" s="627"/>
      <c r="C7677" s="627"/>
      <c r="D7677" s="627"/>
    </row>
    <row r="7678" spans="2:4" x14ac:dyDescent="0.25">
      <c r="B7678" s="627"/>
      <c r="C7678" s="627"/>
      <c r="D7678" s="627"/>
    </row>
    <row r="7679" spans="2:4" x14ac:dyDescent="0.25">
      <c r="B7679" s="627"/>
      <c r="C7679" s="627"/>
      <c r="D7679" s="627"/>
    </row>
    <row r="7680" spans="2:4" x14ac:dyDescent="0.25">
      <c r="B7680" s="627"/>
      <c r="C7680" s="627"/>
      <c r="D7680" s="627"/>
    </row>
    <row r="7681" spans="2:4" x14ac:dyDescent="0.25">
      <c r="B7681" s="627"/>
      <c r="C7681" s="627"/>
      <c r="D7681" s="627"/>
    </row>
    <row r="7682" spans="2:4" x14ac:dyDescent="0.25">
      <c r="B7682" s="627"/>
      <c r="C7682" s="627"/>
      <c r="D7682" s="627"/>
    </row>
    <row r="7683" spans="2:4" x14ac:dyDescent="0.25">
      <c r="B7683" s="627"/>
      <c r="C7683" s="627"/>
      <c r="D7683" s="627"/>
    </row>
    <row r="7684" spans="2:4" x14ac:dyDescent="0.25">
      <c r="B7684" s="627"/>
      <c r="C7684" s="627"/>
      <c r="D7684" s="627"/>
    </row>
    <row r="7685" spans="2:4" x14ac:dyDescent="0.25">
      <c r="B7685" s="627"/>
      <c r="C7685" s="627"/>
      <c r="D7685" s="627"/>
    </row>
    <row r="7686" spans="2:4" x14ac:dyDescent="0.25">
      <c r="B7686" s="627"/>
      <c r="C7686" s="627"/>
      <c r="D7686" s="627"/>
    </row>
    <row r="7687" spans="2:4" x14ac:dyDescent="0.25">
      <c r="B7687" s="627"/>
      <c r="C7687" s="627"/>
      <c r="D7687" s="627"/>
    </row>
    <row r="7688" spans="2:4" x14ac:dyDescent="0.25">
      <c r="B7688" s="627"/>
      <c r="C7688" s="627"/>
      <c r="D7688" s="627"/>
    </row>
    <row r="7689" spans="2:4" x14ac:dyDescent="0.25">
      <c r="B7689" s="627"/>
      <c r="C7689" s="627"/>
      <c r="D7689" s="627"/>
    </row>
    <row r="7690" spans="2:4" x14ac:dyDescent="0.25">
      <c r="B7690" s="627"/>
      <c r="C7690" s="627"/>
      <c r="D7690" s="627"/>
    </row>
    <row r="7691" spans="2:4" x14ac:dyDescent="0.25">
      <c r="B7691" s="627"/>
      <c r="C7691" s="627"/>
      <c r="D7691" s="627"/>
    </row>
    <row r="7692" spans="2:4" x14ac:dyDescent="0.25">
      <c r="B7692" s="627"/>
      <c r="C7692" s="627"/>
      <c r="D7692" s="627"/>
    </row>
    <row r="7693" spans="2:4" x14ac:dyDescent="0.25">
      <c r="B7693" s="627"/>
      <c r="C7693" s="627"/>
      <c r="D7693" s="627"/>
    </row>
    <row r="7694" spans="2:4" x14ac:dyDescent="0.25">
      <c r="B7694" s="627"/>
      <c r="C7694" s="627"/>
      <c r="D7694" s="627"/>
    </row>
    <row r="7695" spans="2:4" x14ac:dyDescent="0.25">
      <c r="B7695" s="627"/>
      <c r="C7695" s="627"/>
      <c r="D7695" s="627"/>
    </row>
    <row r="7696" spans="2:4" x14ac:dyDescent="0.25">
      <c r="B7696" s="627"/>
      <c r="C7696" s="627"/>
      <c r="D7696" s="627"/>
    </row>
    <row r="7697" spans="2:4" x14ac:dyDescent="0.25">
      <c r="B7697" s="627"/>
      <c r="C7697" s="627"/>
      <c r="D7697" s="627"/>
    </row>
    <row r="7698" spans="2:4" x14ac:dyDescent="0.25">
      <c r="B7698" s="627"/>
      <c r="C7698" s="627"/>
      <c r="D7698" s="627"/>
    </row>
    <row r="7699" spans="2:4" x14ac:dyDescent="0.25">
      <c r="B7699" s="627"/>
      <c r="C7699" s="627"/>
      <c r="D7699" s="627"/>
    </row>
    <row r="7700" spans="2:4" x14ac:dyDescent="0.25">
      <c r="B7700" s="627"/>
      <c r="C7700" s="627"/>
      <c r="D7700" s="627"/>
    </row>
    <row r="7701" spans="2:4" x14ac:dyDescent="0.25">
      <c r="B7701" s="627"/>
      <c r="C7701" s="627"/>
      <c r="D7701" s="627"/>
    </row>
    <row r="7702" spans="2:4" x14ac:dyDescent="0.25">
      <c r="B7702" s="627"/>
      <c r="C7702" s="627"/>
      <c r="D7702" s="627"/>
    </row>
    <row r="7703" spans="2:4" x14ac:dyDescent="0.25">
      <c r="B7703" s="627"/>
      <c r="C7703" s="627"/>
      <c r="D7703" s="627"/>
    </row>
    <row r="7704" spans="2:4" x14ac:dyDescent="0.25">
      <c r="B7704" s="627"/>
      <c r="C7704" s="627"/>
      <c r="D7704" s="627"/>
    </row>
    <row r="7705" spans="2:4" x14ac:dyDescent="0.25">
      <c r="B7705" s="627"/>
      <c r="C7705" s="627"/>
      <c r="D7705" s="627"/>
    </row>
    <row r="7706" spans="2:4" x14ac:dyDescent="0.25">
      <c r="B7706" s="627"/>
      <c r="C7706" s="627"/>
      <c r="D7706" s="627"/>
    </row>
    <row r="7707" spans="2:4" x14ac:dyDescent="0.25">
      <c r="B7707" s="627"/>
      <c r="C7707" s="627"/>
      <c r="D7707" s="627"/>
    </row>
    <row r="7708" spans="2:4" x14ac:dyDescent="0.25">
      <c r="B7708" s="627"/>
      <c r="C7708" s="627"/>
      <c r="D7708" s="627"/>
    </row>
    <row r="7709" spans="2:4" x14ac:dyDescent="0.25">
      <c r="B7709" s="627"/>
      <c r="C7709" s="627"/>
      <c r="D7709" s="627"/>
    </row>
    <row r="7710" spans="2:4" x14ac:dyDescent="0.25">
      <c r="B7710" s="627"/>
      <c r="C7710" s="627"/>
      <c r="D7710" s="627"/>
    </row>
    <row r="7711" spans="2:4" x14ac:dyDescent="0.25">
      <c r="B7711" s="627"/>
      <c r="C7711" s="627"/>
      <c r="D7711" s="627"/>
    </row>
    <row r="7712" spans="2:4" x14ac:dyDescent="0.25">
      <c r="B7712" s="627"/>
      <c r="C7712" s="627"/>
      <c r="D7712" s="627"/>
    </row>
    <row r="7713" spans="2:4" x14ac:dyDescent="0.25">
      <c r="B7713" s="627"/>
      <c r="C7713" s="627"/>
      <c r="D7713" s="627"/>
    </row>
    <row r="7714" spans="2:4" x14ac:dyDescent="0.25">
      <c r="B7714" s="627"/>
      <c r="C7714" s="627"/>
      <c r="D7714" s="627"/>
    </row>
    <row r="7715" spans="2:4" x14ac:dyDescent="0.25">
      <c r="B7715" s="627"/>
      <c r="C7715" s="627"/>
      <c r="D7715" s="627"/>
    </row>
    <row r="7716" spans="2:4" x14ac:dyDescent="0.25">
      <c r="B7716" s="627"/>
      <c r="C7716" s="627"/>
      <c r="D7716" s="627"/>
    </row>
    <row r="7717" spans="2:4" x14ac:dyDescent="0.25">
      <c r="B7717" s="627"/>
      <c r="C7717" s="627"/>
      <c r="D7717" s="627"/>
    </row>
    <row r="7718" spans="2:4" x14ac:dyDescent="0.25">
      <c r="B7718" s="627"/>
      <c r="C7718" s="627"/>
      <c r="D7718" s="627"/>
    </row>
    <row r="7719" spans="2:4" x14ac:dyDescent="0.25">
      <c r="B7719" s="627"/>
      <c r="C7719" s="627"/>
      <c r="D7719" s="627"/>
    </row>
    <row r="7720" spans="2:4" x14ac:dyDescent="0.25">
      <c r="B7720" s="627"/>
      <c r="C7720" s="627"/>
      <c r="D7720" s="627"/>
    </row>
    <row r="7721" spans="2:4" x14ac:dyDescent="0.25">
      <c r="B7721" s="627"/>
      <c r="C7721" s="627"/>
      <c r="D7721" s="627"/>
    </row>
    <row r="7722" spans="2:4" x14ac:dyDescent="0.25">
      <c r="B7722" s="627"/>
      <c r="C7722" s="627"/>
      <c r="D7722" s="627"/>
    </row>
    <row r="7723" spans="2:4" x14ac:dyDescent="0.25">
      <c r="B7723" s="627"/>
      <c r="C7723" s="627"/>
      <c r="D7723" s="627"/>
    </row>
    <row r="7724" spans="2:4" x14ac:dyDescent="0.25">
      <c r="B7724" s="627"/>
      <c r="C7724" s="627"/>
      <c r="D7724" s="627"/>
    </row>
    <row r="7725" spans="2:4" x14ac:dyDescent="0.25">
      <c r="B7725" s="627"/>
      <c r="C7725" s="627"/>
      <c r="D7725" s="627"/>
    </row>
    <row r="7726" spans="2:4" x14ac:dyDescent="0.25">
      <c r="B7726" s="627"/>
      <c r="C7726" s="627"/>
      <c r="D7726" s="627"/>
    </row>
    <row r="7727" spans="2:4" x14ac:dyDescent="0.25">
      <c r="B7727" s="627"/>
      <c r="C7727" s="627"/>
      <c r="D7727" s="627"/>
    </row>
    <row r="7728" spans="2:4" x14ac:dyDescent="0.25">
      <c r="B7728" s="627"/>
      <c r="C7728" s="627"/>
      <c r="D7728" s="627"/>
    </row>
    <row r="7729" spans="2:4" x14ac:dyDescent="0.25">
      <c r="B7729" s="627"/>
      <c r="C7729" s="627"/>
      <c r="D7729" s="627"/>
    </row>
    <row r="7730" spans="2:4" x14ac:dyDescent="0.25">
      <c r="B7730" s="627"/>
      <c r="C7730" s="627"/>
      <c r="D7730" s="627"/>
    </row>
    <row r="7731" spans="2:4" x14ac:dyDescent="0.25">
      <c r="B7731" s="627"/>
      <c r="C7731" s="627"/>
      <c r="D7731" s="627"/>
    </row>
    <row r="7732" spans="2:4" x14ac:dyDescent="0.25">
      <c r="B7732" s="627"/>
      <c r="C7732" s="627"/>
      <c r="D7732" s="627"/>
    </row>
    <row r="7733" spans="2:4" x14ac:dyDescent="0.25">
      <c r="B7733" s="627"/>
      <c r="C7733" s="627"/>
      <c r="D7733" s="627"/>
    </row>
    <row r="7734" spans="2:4" x14ac:dyDescent="0.25">
      <c r="B7734" s="627"/>
      <c r="C7734" s="627"/>
      <c r="D7734" s="627"/>
    </row>
    <row r="7735" spans="2:4" x14ac:dyDescent="0.25">
      <c r="B7735" s="627"/>
      <c r="C7735" s="627"/>
      <c r="D7735" s="627"/>
    </row>
    <row r="7736" spans="2:4" x14ac:dyDescent="0.25">
      <c r="B7736" s="627"/>
      <c r="C7736" s="627"/>
      <c r="D7736" s="627"/>
    </row>
    <row r="7737" spans="2:4" x14ac:dyDescent="0.25">
      <c r="B7737" s="627"/>
      <c r="C7737" s="627"/>
      <c r="D7737" s="627"/>
    </row>
    <row r="7738" spans="2:4" x14ac:dyDescent="0.25">
      <c r="B7738" s="627"/>
      <c r="C7738" s="627"/>
      <c r="D7738" s="627"/>
    </row>
    <row r="7739" spans="2:4" x14ac:dyDescent="0.25">
      <c r="B7739" s="627"/>
      <c r="C7739" s="627"/>
      <c r="D7739" s="627"/>
    </row>
    <row r="7740" spans="2:4" x14ac:dyDescent="0.25">
      <c r="B7740" s="627"/>
      <c r="C7740" s="627"/>
      <c r="D7740" s="627"/>
    </row>
    <row r="7741" spans="2:4" x14ac:dyDescent="0.25">
      <c r="B7741" s="627"/>
      <c r="C7741" s="627"/>
      <c r="D7741" s="627"/>
    </row>
    <row r="7742" spans="2:4" x14ac:dyDescent="0.25">
      <c r="B7742" s="627"/>
      <c r="C7742" s="627"/>
      <c r="D7742" s="627"/>
    </row>
    <row r="7743" spans="2:4" x14ac:dyDescent="0.25">
      <c r="B7743" s="627"/>
      <c r="C7743" s="627"/>
      <c r="D7743" s="627"/>
    </row>
    <row r="7744" spans="2:4" x14ac:dyDescent="0.25">
      <c r="B7744" s="627"/>
      <c r="C7744" s="627"/>
      <c r="D7744" s="627"/>
    </row>
    <row r="7745" spans="2:4" x14ac:dyDescent="0.25">
      <c r="B7745" s="627"/>
      <c r="C7745" s="627"/>
      <c r="D7745" s="627"/>
    </row>
    <row r="7746" spans="2:4" x14ac:dyDescent="0.25">
      <c r="B7746" s="627"/>
      <c r="C7746" s="627"/>
      <c r="D7746" s="627"/>
    </row>
    <row r="7747" spans="2:4" x14ac:dyDescent="0.25">
      <c r="B7747" s="627"/>
      <c r="C7747" s="627"/>
      <c r="D7747" s="627"/>
    </row>
    <row r="7748" spans="2:4" x14ac:dyDescent="0.25">
      <c r="B7748" s="627"/>
      <c r="C7748" s="627"/>
      <c r="D7748" s="627"/>
    </row>
    <row r="7749" spans="2:4" x14ac:dyDescent="0.25">
      <c r="B7749" s="627"/>
      <c r="C7749" s="627"/>
      <c r="D7749" s="627"/>
    </row>
    <row r="7750" spans="2:4" x14ac:dyDescent="0.25">
      <c r="B7750" s="627"/>
      <c r="C7750" s="627"/>
      <c r="D7750" s="627"/>
    </row>
    <row r="7751" spans="2:4" x14ac:dyDescent="0.25">
      <c r="B7751" s="627"/>
      <c r="C7751" s="627"/>
      <c r="D7751" s="627"/>
    </row>
    <row r="7752" spans="2:4" x14ac:dyDescent="0.25">
      <c r="B7752" s="627"/>
      <c r="C7752" s="627"/>
      <c r="D7752" s="627"/>
    </row>
    <row r="7753" spans="2:4" x14ac:dyDescent="0.25">
      <c r="B7753" s="627"/>
      <c r="C7753" s="627"/>
      <c r="D7753" s="627"/>
    </row>
    <row r="7754" spans="2:4" x14ac:dyDescent="0.25">
      <c r="B7754" s="627"/>
      <c r="C7754" s="627"/>
      <c r="D7754" s="627"/>
    </row>
    <row r="7755" spans="2:4" x14ac:dyDescent="0.25">
      <c r="B7755" s="627"/>
      <c r="C7755" s="627"/>
      <c r="D7755" s="627"/>
    </row>
    <row r="7756" spans="2:4" x14ac:dyDescent="0.25">
      <c r="B7756" s="627"/>
      <c r="C7756" s="627"/>
      <c r="D7756" s="627"/>
    </row>
    <row r="7757" spans="2:4" x14ac:dyDescent="0.25">
      <c r="B7757" s="627"/>
      <c r="C7757" s="627"/>
      <c r="D7757" s="627"/>
    </row>
    <row r="7758" spans="2:4" x14ac:dyDescent="0.25">
      <c r="B7758" s="627"/>
      <c r="C7758" s="627"/>
      <c r="D7758" s="627"/>
    </row>
    <row r="7759" spans="2:4" x14ac:dyDescent="0.25">
      <c r="B7759" s="627"/>
      <c r="C7759" s="627"/>
      <c r="D7759" s="627"/>
    </row>
    <row r="7760" spans="2:4" x14ac:dyDescent="0.25">
      <c r="B7760" s="627"/>
      <c r="C7760" s="627"/>
      <c r="D7760" s="627"/>
    </row>
    <row r="7761" spans="2:4" x14ac:dyDescent="0.25">
      <c r="B7761" s="627"/>
      <c r="C7761" s="627"/>
      <c r="D7761" s="627"/>
    </row>
    <row r="7762" spans="2:4" x14ac:dyDescent="0.25">
      <c r="B7762" s="627"/>
      <c r="C7762" s="627"/>
      <c r="D7762" s="627"/>
    </row>
    <row r="7763" spans="2:4" x14ac:dyDescent="0.25">
      <c r="B7763" s="627"/>
      <c r="C7763" s="627"/>
      <c r="D7763" s="627"/>
    </row>
    <row r="7764" spans="2:4" x14ac:dyDescent="0.25">
      <c r="B7764" s="627"/>
      <c r="C7764" s="627"/>
      <c r="D7764" s="627"/>
    </row>
    <row r="7765" spans="2:4" x14ac:dyDescent="0.25">
      <c r="B7765" s="627"/>
      <c r="C7765" s="627"/>
      <c r="D7765" s="627"/>
    </row>
    <row r="7766" spans="2:4" x14ac:dyDescent="0.25">
      <c r="B7766" s="627"/>
      <c r="C7766" s="627"/>
      <c r="D7766" s="627"/>
    </row>
    <row r="7767" spans="2:4" x14ac:dyDescent="0.25">
      <c r="B7767" s="627"/>
      <c r="C7767" s="627"/>
      <c r="D7767" s="627"/>
    </row>
    <row r="7768" spans="2:4" x14ac:dyDescent="0.25">
      <c r="B7768" s="627"/>
      <c r="C7768" s="627"/>
      <c r="D7768" s="627"/>
    </row>
    <row r="7769" spans="2:4" x14ac:dyDescent="0.25">
      <c r="B7769" s="627"/>
      <c r="C7769" s="627"/>
      <c r="D7769" s="627"/>
    </row>
    <row r="7770" spans="2:4" x14ac:dyDescent="0.25">
      <c r="B7770" s="627"/>
      <c r="C7770" s="627"/>
      <c r="D7770" s="627"/>
    </row>
    <row r="7771" spans="2:4" x14ac:dyDescent="0.25">
      <c r="B7771" s="627"/>
      <c r="C7771" s="627"/>
      <c r="D7771" s="627"/>
    </row>
    <row r="7772" spans="2:4" x14ac:dyDescent="0.25">
      <c r="B7772" s="627"/>
      <c r="C7772" s="627"/>
      <c r="D7772" s="627"/>
    </row>
    <row r="7773" spans="2:4" x14ac:dyDescent="0.25">
      <c r="B7773" s="627"/>
      <c r="C7773" s="627"/>
      <c r="D7773" s="627"/>
    </row>
    <row r="7774" spans="2:4" x14ac:dyDescent="0.25">
      <c r="B7774" s="627"/>
      <c r="C7774" s="627"/>
      <c r="D7774" s="627"/>
    </row>
    <row r="7775" spans="2:4" x14ac:dyDescent="0.25">
      <c r="B7775" s="627"/>
      <c r="C7775" s="627"/>
      <c r="D7775" s="627"/>
    </row>
    <row r="7776" spans="2:4" x14ac:dyDescent="0.25">
      <c r="B7776" s="627"/>
      <c r="C7776" s="627"/>
      <c r="D7776" s="627"/>
    </row>
    <row r="7777" spans="2:4" x14ac:dyDescent="0.25">
      <c r="B7777" s="627"/>
      <c r="C7777" s="627"/>
      <c r="D7777" s="627"/>
    </row>
    <row r="7778" spans="2:4" x14ac:dyDescent="0.25">
      <c r="B7778" s="627"/>
      <c r="C7778" s="627"/>
      <c r="D7778" s="627"/>
    </row>
    <row r="7779" spans="2:4" x14ac:dyDescent="0.25">
      <c r="B7779" s="627"/>
      <c r="C7779" s="627"/>
      <c r="D7779" s="627"/>
    </row>
    <row r="7780" spans="2:4" x14ac:dyDescent="0.25">
      <c r="B7780" s="627"/>
      <c r="C7780" s="627"/>
      <c r="D7780" s="627"/>
    </row>
    <row r="7781" spans="2:4" x14ac:dyDescent="0.25">
      <c r="B7781" s="627"/>
      <c r="C7781" s="627"/>
      <c r="D7781" s="627"/>
    </row>
    <row r="7782" spans="2:4" x14ac:dyDescent="0.25">
      <c r="B7782" s="627"/>
      <c r="C7782" s="627"/>
      <c r="D7782" s="627"/>
    </row>
    <row r="7783" spans="2:4" x14ac:dyDescent="0.25">
      <c r="B7783" s="627"/>
      <c r="C7783" s="627"/>
      <c r="D7783" s="627"/>
    </row>
    <row r="7784" spans="2:4" x14ac:dyDescent="0.25">
      <c r="B7784" s="627"/>
      <c r="C7784" s="627"/>
      <c r="D7784" s="627"/>
    </row>
    <row r="7785" spans="2:4" x14ac:dyDescent="0.25">
      <c r="B7785" s="627"/>
      <c r="C7785" s="627"/>
      <c r="D7785" s="627"/>
    </row>
    <row r="7786" spans="2:4" x14ac:dyDescent="0.25">
      <c r="B7786" s="627"/>
      <c r="C7786" s="627"/>
      <c r="D7786" s="627"/>
    </row>
    <row r="7787" spans="2:4" x14ac:dyDescent="0.25">
      <c r="B7787" s="627"/>
      <c r="C7787" s="627"/>
      <c r="D7787" s="627"/>
    </row>
    <row r="7788" spans="2:4" x14ac:dyDescent="0.25">
      <c r="B7788" s="627"/>
      <c r="C7788" s="627"/>
      <c r="D7788" s="627"/>
    </row>
    <row r="7789" spans="2:4" x14ac:dyDescent="0.25">
      <c r="B7789" s="627"/>
      <c r="C7789" s="627"/>
      <c r="D7789" s="627"/>
    </row>
    <row r="7790" spans="2:4" x14ac:dyDescent="0.25">
      <c r="B7790" s="627"/>
      <c r="C7790" s="627"/>
      <c r="D7790" s="627"/>
    </row>
    <row r="7791" spans="2:4" x14ac:dyDescent="0.25">
      <c r="B7791" s="627"/>
      <c r="C7791" s="627"/>
      <c r="D7791" s="627"/>
    </row>
    <row r="7792" spans="2:4" x14ac:dyDescent="0.25">
      <c r="B7792" s="627"/>
      <c r="C7792" s="627"/>
      <c r="D7792" s="627"/>
    </row>
    <row r="7793" spans="2:4" x14ac:dyDescent="0.25">
      <c r="B7793" s="627"/>
      <c r="C7793" s="627"/>
      <c r="D7793" s="627"/>
    </row>
    <row r="7794" spans="2:4" x14ac:dyDescent="0.25">
      <c r="B7794" s="627"/>
      <c r="C7794" s="627"/>
      <c r="D7794" s="627"/>
    </row>
    <row r="7795" spans="2:4" x14ac:dyDescent="0.25">
      <c r="B7795" s="627"/>
      <c r="C7795" s="627"/>
      <c r="D7795" s="627"/>
    </row>
    <row r="7796" spans="2:4" x14ac:dyDescent="0.25">
      <c r="B7796" s="627"/>
      <c r="C7796" s="627"/>
      <c r="D7796" s="627"/>
    </row>
    <row r="7797" spans="2:4" x14ac:dyDescent="0.25">
      <c r="B7797" s="627"/>
      <c r="C7797" s="627"/>
      <c r="D7797" s="627"/>
    </row>
    <row r="7798" spans="2:4" x14ac:dyDescent="0.25">
      <c r="B7798" s="627"/>
      <c r="C7798" s="627"/>
      <c r="D7798" s="627"/>
    </row>
    <row r="7799" spans="2:4" x14ac:dyDescent="0.25">
      <c r="B7799" s="627"/>
      <c r="C7799" s="627"/>
      <c r="D7799" s="627"/>
    </row>
    <row r="7800" spans="2:4" x14ac:dyDescent="0.25">
      <c r="B7800" s="627"/>
      <c r="C7800" s="627"/>
      <c r="D7800" s="627"/>
    </row>
    <row r="7801" spans="2:4" x14ac:dyDescent="0.25">
      <c r="B7801" s="627"/>
      <c r="C7801" s="627"/>
      <c r="D7801" s="627"/>
    </row>
    <row r="7802" spans="2:4" x14ac:dyDescent="0.25">
      <c r="B7802" s="627"/>
      <c r="C7802" s="627"/>
      <c r="D7802" s="627"/>
    </row>
    <row r="7803" spans="2:4" x14ac:dyDescent="0.25">
      <c r="B7803" s="627"/>
      <c r="C7803" s="627"/>
      <c r="D7803" s="627"/>
    </row>
    <row r="7804" spans="2:4" x14ac:dyDescent="0.25">
      <c r="B7804" s="627"/>
      <c r="C7804" s="627"/>
      <c r="D7804" s="627"/>
    </row>
    <row r="7805" spans="2:4" x14ac:dyDescent="0.25">
      <c r="B7805" s="627"/>
      <c r="C7805" s="627"/>
      <c r="D7805" s="627"/>
    </row>
    <row r="7806" spans="2:4" x14ac:dyDescent="0.25">
      <c r="B7806" s="627"/>
      <c r="C7806" s="627"/>
      <c r="D7806" s="627"/>
    </row>
    <row r="7807" spans="2:4" x14ac:dyDescent="0.25">
      <c r="B7807" s="627"/>
      <c r="C7807" s="627"/>
      <c r="D7807" s="627"/>
    </row>
    <row r="7808" spans="2:4" x14ac:dyDescent="0.25">
      <c r="B7808" s="627"/>
      <c r="C7808" s="627"/>
      <c r="D7808" s="627"/>
    </row>
    <row r="7809" spans="2:4" x14ac:dyDescent="0.25">
      <c r="B7809" s="627"/>
      <c r="C7809" s="627"/>
      <c r="D7809" s="627"/>
    </row>
    <row r="7810" spans="2:4" x14ac:dyDescent="0.25">
      <c r="B7810" s="627"/>
      <c r="C7810" s="627"/>
      <c r="D7810" s="627"/>
    </row>
    <row r="7811" spans="2:4" x14ac:dyDescent="0.25">
      <c r="B7811" s="627"/>
      <c r="C7811" s="627"/>
      <c r="D7811" s="627"/>
    </row>
    <row r="7812" spans="2:4" x14ac:dyDescent="0.25">
      <c r="B7812" s="627"/>
      <c r="C7812" s="627"/>
      <c r="D7812" s="627"/>
    </row>
    <row r="7813" spans="2:4" x14ac:dyDescent="0.25">
      <c r="B7813" s="627"/>
      <c r="C7813" s="627"/>
      <c r="D7813" s="627"/>
    </row>
    <row r="7814" spans="2:4" x14ac:dyDescent="0.25">
      <c r="B7814" s="627"/>
      <c r="C7814" s="627"/>
      <c r="D7814" s="627"/>
    </row>
    <row r="7815" spans="2:4" x14ac:dyDescent="0.25">
      <c r="B7815" s="627"/>
      <c r="C7815" s="627"/>
      <c r="D7815" s="627"/>
    </row>
    <row r="7816" spans="2:4" x14ac:dyDescent="0.25">
      <c r="B7816" s="627"/>
      <c r="C7816" s="627"/>
      <c r="D7816" s="627"/>
    </row>
    <row r="7817" spans="2:4" x14ac:dyDescent="0.25">
      <c r="B7817" s="627"/>
      <c r="C7817" s="627"/>
      <c r="D7817" s="627"/>
    </row>
    <row r="7818" spans="2:4" x14ac:dyDescent="0.25">
      <c r="B7818" s="627"/>
      <c r="C7818" s="627"/>
      <c r="D7818" s="627"/>
    </row>
    <row r="7819" spans="2:4" x14ac:dyDescent="0.25">
      <c r="B7819" s="627"/>
      <c r="C7819" s="627"/>
      <c r="D7819" s="627"/>
    </row>
    <row r="7820" spans="2:4" x14ac:dyDescent="0.25">
      <c r="B7820" s="627"/>
      <c r="C7820" s="627"/>
      <c r="D7820" s="627"/>
    </row>
    <row r="7821" spans="2:4" x14ac:dyDescent="0.25">
      <c r="B7821" s="627"/>
      <c r="C7821" s="627"/>
      <c r="D7821" s="627"/>
    </row>
    <row r="7822" spans="2:4" x14ac:dyDescent="0.25">
      <c r="B7822" s="627"/>
      <c r="C7822" s="627"/>
      <c r="D7822" s="627"/>
    </row>
    <row r="7823" spans="2:4" x14ac:dyDescent="0.25">
      <c r="B7823" s="627"/>
      <c r="C7823" s="627"/>
      <c r="D7823" s="627"/>
    </row>
    <row r="7824" spans="2:4" x14ac:dyDescent="0.25">
      <c r="B7824" s="627"/>
      <c r="C7824" s="627"/>
      <c r="D7824" s="627"/>
    </row>
    <row r="7825" spans="2:4" x14ac:dyDescent="0.25">
      <c r="B7825" s="627"/>
      <c r="C7825" s="627"/>
      <c r="D7825" s="627"/>
    </row>
    <row r="7826" spans="2:4" x14ac:dyDescent="0.25">
      <c r="B7826" s="627"/>
      <c r="C7826" s="627"/>
      <c r="D7826" s="627"/>
    </row>
    <row r="7827" spans="2:4" x14ac:dyDescent="0.25">
      <c r="B7827" s="627"/>
      <c r="C7827" s="627"/>
      <c r="D7827" s="627"/>
    </row>
    <row r="7828" spans="2:4" x14ac:dyDescent="0.25">
      <c r="B7828" s="627"/>
      <c r="C7828" s="627"/>
      <c r="D7828" s="627"/>
    </row>
    <row r="7829" spans="2:4" x14ac:dyDescent="0.25">
      <c r="B7829" s="627"/>
      <c r="C7829" s="627"/>
      <c r="D7829" s="627"/>
    </row>
    <row r="7830" spans="2:4" x14ac:dyDescent="0.25">
      <c r="B7830" s="627"/>
      <c r="C7830" s="627"/>
      <c r="D7830" s="627"/>
    </row>
    <row r="7831" spans="2:4" x14ac:dyDescent="0.25">
      <c r="B7831" s="627"/>
      <c r="C7831" s="627"/>
      <c r="D7831" s="627"/>
    </row>
    <row r="7832" spans="2:4" x14ac:dyDescent="0.25">
      <c r="B7832" s="627"/>
      <c r="C7832" s="627"/>
      <c r="D7832" s="627"/>
    </row>
    <row r="7833" spans="2:4" x14ac:dyDescent="0.25">
      <c r="B7833" s="627"/>
      <c r="C7833" s="627"/>
      <c r="D7833" s="627"/>
    </row>
    <row r="7834" spans="2:4" x14ac:dyDescent="0.25">
      <c r="B7834" s="627"/>
      <c r="C7834" s="627"/>
      <c r="D7834" s="627"/>
    </row>
    <row r="7835" spans="2:4" x14ac:dyDescent="0.25">
      <c r="B7835" s="627"/>
      <c r="C7835" s="627"/>
      <c r="D7835" s="627"/>
    </row>
    <row r="7836" spans="2:4" x14ac:dyDescent="0.25">
      <c r="B7836" s="627"/>
      <c r="C7836" s="627"/>
      <c r="D7836" s="627"/>
    </row>
    <row r="7837" spans="2:4" x14ac:dyDescent="0.25">
      <c r="B7837" s="627"/>
      <c r="C7837" s="627"/>
      <c r="D7837" s="627"/>
    </row>
    <row r="7838" spans="2:4" x14ac:dyDescent="0.25">
      <c r="B7838" s="627"/>
      <c r="C7838" s="627"/>
      <c r="D7838" s="627"/>
    </row>
    <row r="7839" spans="2:4" x14ac:dyDescent="0.25">
      <c r="B7839" s="627"/>
      <c r="C7839" s="627"/>
      <c r="D7839" s="627"/>
    </row>
    <row r="7840" spans="2:4" x14ac:dyDescent="0.25">
      <c r="B7840" s="627"/>
      <c r="C7840" s="627"/>
      <c r="D7840" s="627"/>
    </row>
    <row r="7841" spans="2:4" x14ac:dyDescent="0.25">
      <c r="B7841" s="627"/>
      <c r="C7841" s="627"/>
      <c r="D7841" s="627"/>
    </row>
    <row r="7842" spans="2:4" x14ac:dyDescent="0.25">
      <c r="B7842" s="627"/>
      <c r="C7842" s="627"/>
      <c r="D7842" s="627"/>
    </row>
    <row r="7843" spans="2:4" x14ac:dyDescent="0.25">
      <c r="B7843" s="627"/>
      <c r="C7843" s="627"/>
      <c r="D7843" s="627"/>
    </row>
    <row r="7844" spans="2:4" x14ac:dyDescent="0.25">
      <c r="B7844" s="627"/>
      <c r="C7844" s="627"/>
      <c r="D7844" s="627"/>
    </row>
    <row r="7845" spans="2:4" x14ac:dyDescent="0.25">
      <c r="B7845" s="627"/>
      <c r="C7845" s="627"/>
      <c r="D7845" s="627"/>
    </row>
    <row r="7846" spans="2:4" x14ac:dyDescent="0.25">
      <c r="B7846" s="627"/>
      <c r="C7846" s="627"/>
      <c r="D7846" s="627"/>
    </row>
    <row r="7847" spans="2:4" x14ac:dyDescent="0.25">
      <c r="B7847" s="627"/>
      <c r="C7847" s="627"/>
      <c r="D7847" s="627"/>
    </row>
    <row r="7848" spans="2:4" x14ac:dyDescent="0.25">
      <c r="B7848" s="627"/>
      <c r="C7848" s="627"/>
      <c r="D7848" s="627"/>
    </row>
    <row r="7849" spans="2:4" x14ac:dyDescent="0.25">
      <c r="B7849" s="627"/>
      <c r="C7849" s="627"/>
      <c r="D7849" s="627"/>
    </row>
    <row r="7850" spans="2:4" x14ac:dyDescent="0.25">
      <c r="B7850" s="627"/>
      <c r="C7850" s="627"/>
      <c r="D7850" s="627"/>
    </row>
    <row r="7851" spans="2:4" x14ac:dyDescent="0.25">
      <c r="B7851" s="627"/>
      <c r="C7851" s="627"/>
      <c r="D7851" s="627"/>
    </row>
    <row r="7852" spans="2:4" x14ac:dyDescent="0.25">
      <c r="B7852" s="627"/>
      <c r="C7852" s="627"/>
      <c r="D7852" s="627"/>
    </row>
    <row r="7853" spans="2:4" x14ac:dyDescent="0.25">
      <c r="B7853" s="627"/>
      <c r="C7853" s="627"/>
      <c r="D7853" s="627"/>
    </row>
    <row r="7854" spans="2:4" x14ac:dyDescent="0.25">
      <c r="B7854" s="627"/>
      <c r="C7854" s="627"/>
      <c r="D7854" s="627"/>
    </row>
    <row r="7855" spans="2:4" x14ac:dyDescent="0.25">
      <c r="B7855" s="627"/>
      <c r="C7855" s="627"/>
      <c r="D7855" s="627"/>
    </row>
    <row r="7856" spans="2:4" x14ac:dyDescent="0.25">
      <c r="B7856" s="627"/>
      <c r="C7856" s="627"/>
      <c r="D7856" s="627"/>
    </row>
    <row r="7857" spans="2:4" x14ac:dyDescent="0.25">
      <c r="B7857" s="627"/>
      <c r="C7857" s="627"/>
      <c r="D7857" s="627"/>
    </row>
    <row r="7858" spans="2:4" x14ac:dyDescent="0.25">
      <c r="B7858" s="627"/>
      <c r="C7858" s="627"/>
      <c r="D7858" s="627"/>
    </row>
    <row r="7859" spans="2:4" x14ac:dyDescent="0.25">
      <c r="B7859" s="627"/>
      <c r="C7859" s="627"/>
      <c r="D7859" s="627"/>
    </row>
    <row r="7860" spans="2:4" x14ac:dyDescent="0.25">
      <c r="B7860" s="627"/>
      <c r="C7860" s="627"/>
      <c r="D7860" s="627"/>
    </row>
    <row r="7861" spans="2:4" x14ac:dyDescent="0.25">
      <c r="B7861" s="627"/>
      <c r="C7861" s="627"/>
      <c r="D7861" s="627"/>
    </row>
    <row r="7862" spans="2:4" x14ac:dyDescent="0.25">
      <c r="B7862" s="627"/>
      <c r="C7862" s="627"/>
      <c r="D7862" s="627"/>
    </row>
    <row r="7863" spans="2:4" x14ac:dyDescent="0.25">
      <c r="B7863" s="627"/>
      <c r="C7863" s="627"/>
      <c r="D7863" s="627"/>
    </row>
    <row r="7864" spans="2:4" x14ac:dyDescent="0.25">
      <c r="B7864" s="627"/>
      <c r="C7864" s="627"/>
      <c r="D7864" s="627"/>
    </row>
    <row r="7865" spans="2:4" x14ac:dyDescent="0.25">
      <c r="B7865" s="627"/>
      <c r="C7865" s="627"/>
      <c r="D7865" s="627"/>
    </row>
    <row r="7866" spans="2:4" x14ac:dyDescent="0.25">
      <c r="B7866" s="627"/>
      <c r="C7866" s="627"/>
      <c r="D7866" s="627"/>
    </row>
    <row r="7867" spans="2:4" x14ac:dyDescent="0.25">
      <c r="B7867" s="627"/>
      <c r="C7867" s="627"/>
      <c r="D7867" s="627"/>
    </row>
    <row r="7868" spans="2:4" x14ac:dyDescent="0.25">
      <c r="B7868" s="627"/>
      <c r="C7868" s="627"/>
      <c r="D7868" s="627"/>
    </row>
    <row r="7869" spans="2:4" x14ac:dyDescent="0.25">
      <c r="B7869" s="627"/>
      <c r="C7869" s="627"/>
      <c r="D7869" s="627"/>
    </row>
    <row r="7870" spans="2:4" x14ac:dyDescent="0.25">
      <c r="B7870" s="627"/>
      <c r="C7870" s="627"/>
      <c r="D7870" s="627"/>
    </row>
    <row r="7871" spans="2:4" x14ac:dyDescent="0.25">
      <c r="B7871" s="627"/>
      <c r="C7871" s="627"/>
      <c r="D7871" s="627"/>
    </row>
    <row r="7872" spans="2:4" x14ac:dyDescent="0.25">
      <c r="B7872" s="627"/>
      <c r="C7872" s="627"/>
      <c r="D7872" s="627"/>
    </row>
    <row r="7873" spans="2:4" x14ac:dyDescent="0.25">
      <c r="B7873" s="627"/>
      <c r="C7873" s="627"/>
      <c r="D7873" s="627"/>
    </row>
    <row r="7874" spans="2:4" x14ac:dyDescent="0.25">
      <c r="B7874" s="627"/>
      <c r="C7874" s="627"/>
      <c r="D7874" s="627"/>
    </row>
    <row r="7875" spans="2:4" x14ac:dyDescent="0.25">
      <c r="B7875" s="627"/>
      <c r="C7875" s="627"/>
      <c r="D7875" s="627"/>
    </row>
    <row r="7876" spans="2:4" x14ac:dyDescent="0.25">
      <c r="B7876" s="627"/>
      <c r="C7876" s="627"/>
      <c r="D7876" s="627"/>
    </row>
    <row r="7877" spans="2:4" x14ac:dyDescent="0.25">
      <c r="B7877" s="627"/>
      <c r="C7877" s="627"/>
      <c r="D7877" s="627"/>
    </row>
    <row r="7878" spans="2:4" x14ac:dyDescent="0.25">
      <c r="B7878" s="627"/>
      <c r="C7878" s="627"/>
      <c r="D7878" s="627"/>
    </row>
    <row r="7879" spans="2:4" x14ac:dyDescent="0.25">
      <c r="B7879" s="627"/>
      <c r="C7879" s="627"/>
      <c r="D7879" s="627"/>
    </row>
    <row r="7880" spans="2:4" x14ac:dyDescent="0.25">
      <c r="B7880" s="627"/>
      <c r="C7880" s="627"/>
      <c r="D7880" s="627"/>
    </row>
    <row r="7881" spans="2:4" x14ac:dyDescent="0.25">
      <c r="B7881" s="627"/>
      <c r="C7881" s="627"/>
      <c r="D7881" s="627"/>
    </row>
    <row r="7882" spans="2:4" x14ac:dyDescent="0.25">
      <c r="B7882" s="627"/>
      <c r="C7882" s="627"/>
      <c r="D7882" s="627"/>
    </row>
    <row r="7883" spans="2:4" x14ac:dyDescent="0.25">
      <c r="B7883" s="627"/>
      <c r="C7883" s="627"/>
      <c r="D7883" s="627"/>
    </row>
    <row r="7884" spans="2:4" x14ac:dyDescent="0.25">
      <c r="B7884" s="627"/>
      <c r="C7884" s="627"/>
      <c r="D7884" s="627"/>
    </row>
    <row r="7885" spans="2:4" x14ac:dyDescent="0.25">
      <c r="B7885" s="627"/>
      <c r="C7885" s="627"/>
      <c r="D7885" s="627"/>
    </row>
    <row r="7886" spans="2:4" x14ac:dyDescent="0.25">
      <c r="B7886" s="627"/>
      <c r="C7886" s="627"/>
      <c r="D7886" s="627"/>
    </row>
    <row r="7887" spans="2:4" x14ac:dyDescent="0.25">
      <c r="B7887" s="627"/>
      <c r="C7887" s="627"/>
      <c r="D7887" s="627"/>
    </row>
    <row r="7888" spans="2:4" x14ac:dyDescent="0.25">
      <c r="B7888" s="627"/>
      <c r="C7888" s="627"/>
      <c r="D7888" s="627"/>
    </row>
    <row r="7889" spans="2:4" x14ac:dyDescent="0.25">
      <c r="B7889" s="627"/>
      <c r="C7889" s="627"/>
      <c r="D7889" s="627"/>
    </row>
    <row r="7890" spans="2:4" x14ac:dyDescent="0.25">
      <c r="B7890" s="627"/>
      <c r="C7890" s="627"/>
      <c r="D7890" s="627"/>
    </row>
    <row r="7891" spans="2:4" x14ac:dyDescent="0.25">
      <c r="B7891" s="627"/>
      <c r="C7891" s="627"/>
      <c r="D7891" s="627"/>
    </row>
    <row r="7892" spans="2:4" x14ac:dyDescent="0.25">
      <c r="B7892" s="627"/>
      <c r="C7892" s="627"/>
      <c r="D7892" s="627"/>
    </row>
    <row r="7893" spans="2:4" x14ac:dyDescent="0.25">
      <c r="B7893" s="627"/>
      <c r="C7893" s="627"/>
      <c r="D7893" s="627"/>
    </row>
    <row r="7894" spans="2:4" x14ac:dyDescent="0.25">
      <c r="B7894" s="627"/>
      <c r="C7894" s="627"/>
      <c r="D7894" s="627"/>
    </row>
    <row r="7895" spans="2:4" x14ac:dyDescent="0.25">
      <c r="B7895" s="627"/>
      <c r="C7895" s="627"/>
      <c r="D7895" s="627"/>
    </row>
    <row r="7896" spans="2:4" x14ac:dyDescent="0.25">
      <c r="B7896" s="627"/>
      <c r="C7896" s="627"/>
      <c r="D7896" s="627"/>
    </row>
    <row r="7897" spans="2:4" x14ac:dyDescent="0.25">
      <c r="B7897" s="627"/>
      <c r="C7897" s="627"/>
      <c r="D7897" s="627"/>
    </row>
    <row r="7898" spans="2:4" x14ac:dyDescent="0.25">
      <c r="B7898" s="627"/>
      <c r="C7898" s="627"/>
      <c r="D7898" s="627"/>
    </row>
    <row r="7899" spans="2:4" x14ac:dyDescent="0.25">
      <c r="B7899" s="627"/>
      <c r="C7899" s="627"/>
      <c r="D7899" s="627"/>
    </row>
    <row r="7900" spans="2:4" x14ac:dyDescent="0.25">
      <c r="B7900" s="627"/>
      <c r="C7900" s="627"/>
      <c r="D7900" s="627"/>
    </row>
    <row r="7901" spans="2:4" x14ac:dyDescent="0.25">
      <c r="B7901" s="627"/>
      <c r="C7901" s="627"/>
      <c r="D7901" s="627"/>
    </row>
    <row r="7902" spans="2:4" x14ac:dyDescent="0.25">
      <c r="B7902" s="627"/>
      <c r="C7902" s="627"/>
      <c r="D7902" s="627"/>
    </row>
    <row r="7903" spans="2:4" x14ac:dyDescent="0.25">
      <c r="B7903" s="627"/>
      <c r="C7903" s="627"/>
      <c r="D7903" s="627"/>
    </row>
    <row r="7904" spans="2:4" x14ac:dyDescent="0.25">
      <c r="B7904" s="627"/>
      <c r="C7904" s="627"/>
      <c r="D7904" s="627"/>
    </row>
    <row r="7905" spans="2:4" x14ac:dyDescent="0.25">
      <c r="B7905" s="627"/>
      <c r="C7905" s="627"/>
      <c r="D7905" s="627"/>
    </row>
    <row r="7906" spans="2:4" x14ac:dyDescent="0.25">
      <c r="B7906" s="627"/>
      <c r="C7906" s="627"/>
      <c r="D7906" s="627"/>
    </row>
    <row r="7907" spans="2:4" x14ac:dyDescent="0.25">
      <c r="B7907" s="627"/>
      <c r="C7907" s="627"/>
      <c r="D7907" s="627"/>
    </row>
    <row r="7908" spans="2:4" x14ac:dyDescent="0.25">
      <c r="B7908" s="627"/>
      <c r="C7908" s="627"/>
      <c r="D7908" s="627"/>
    </row>
    <row r="7909" spans="2:4" x14ac:dyDescent="0.25">
      <c r="B7909" s="627"/>
      <c r="C7909" s="627"/>
      <c r="D7909" s="627"/>
    </row>
    <row r="7910" spans="2:4" x14ac:dyDescent="0.25">
      <c r="B7910" s="627"/>
      <c r="C7910" s="627"/>
      <c r="D7910" s="627"/>
    </row>
    <row r="7911" spans="2:4" x14ac:dyDescent="0.25">
      <c r="B7911" s="627"/>
      <c r="C7911" s="627"/>
      <c r="D7911" s="627"/>
    </row>
    <row r="7912" spans="2:4" x14ac:dyDescent="0.25">
      <c r="B7912" s="627"/>
      <c r="C7912" s="627"/>
      <c r="D7912" s="627"/>
    </row>
    <row r="7913" spans="2:4" x14ac:dyDescent="0.25">
      <c r="B7913" s="627"/>
      <c r="C7913" s="627"/>
      <c r="D7913" s="627"/>
    </row>
    <row r="7914" spans="2:4" x14ac:dyDescent="0.25">
      <c r="B7914" s="627"/>
      <c r="C7914" s="627"/>
      <c r="D7914" s="627"/>
    </row>
    <row r="7915" spans="2:4" x14ac:dyDescent="0.25">
      <c r="B7915" s="627"/>
      <c r="C7915" s="627"/>
      <c r="D7915" s="627"/>
    </row>
    <row r="7916" spans="2:4" x14ac:dyDescent="0.25">
      <c r="B7916" s="627"/>
      <c r="C7916" s="627"/>
      <c r="D7916" s="627"/>
    </row>
    <row r="7917" spans="2:4" x14ac:dyDescent="0.25">
      <c r="B7917" s="627"/>
      <c r="C7917" s="627"/>
      <c r="D7917" s="627"/>
    </row>
    <row r="7918" spans="2:4" x14ac:dyDescent="0.25">
      <c r="B7918" s="627"/>
      <c r="C7918" s="627"/>
      <c r="D7918" s="627"/>
    </row>
    <row r="7919" spans="2:4" x14ac:dyDescent="0.25">
      <c r="B7919" s="627"/>
      <c r="C7919" s="627"/>
      <c r="D7919" s="627"/>
    </row>
    <row r="7920" spans="2:4" x14ac:dyDescent="0.25">
      <c r="B7920" s="627"/>
      <c r="C7920" s="627"/>
      <c r="D7920" s="627"/>
    </row>
    <row r="7921" spans="2:4" x14ac:dyDescent="0.25">
      <c r="B7921" s="627"/>
      <c r="C7921" s="627"/>
      <c r="D7921" s="627"/>
    </row>
    <row r="7922" spans="2:4" x14ac:dyDescent="0.25">
      <c r="B7922" s="627"/>
      <c r="C7922" s="627"/>
      <c r="D7922" s="627"/>
    </row>
    <row r="7923" spans="2:4" x14ac:dyDescent="0.25">
      <c r="B7923" s="627"/>
      <c r="C7923" s="627"/>
      <c r="D7923" s="627"/>
    </row>
    <row r="7924" spans="2:4" x14ac:dyDescent="0.25">
      <c r="B7924" s="627"/>
      <c r="C7924" s="627"/>
      <c r="D7924" s="627"/>
    </row>
    <row r="7925" spans="2:4" x14ac:dyDescent="0.25">
      <c r="B7925" s="627"/>
      <c r="C7925" s="627"/>
      <c r="D7925" s="627"/>
    </row>
    <row r="7926" spans="2:4" x14ac:dyDescent="0.25">
      <c r="B7926" s="627"/>
      <c r="C7926" s="627"/>
      <c r="D7926" s="627"/>
    </row>
    <row r="7927" spans="2:4" x14ac:dyDescent="0.25">
      <c r="B7927" s="627"/>
      <c r="C7927" s="627"/>
      <c r="D7927" s="627"/>
    </row>
    <row r="7928" spans="2:4" x14ac:dyDescent="0.25">
      <c r="B7928" s="627"/>
      <c r="C7928" s="627"/>
      <c r="D7928" s="627"/>
    </row>
    <row r="7929" spans="2:4" x14ac:dyDescent="0.25">
      <c r="B7929" s="627"/>
      <c r="C7929" s="627"/>
      <c r="D7929" s="627"/>
    </row>
    <row r="7930" spans="2:4" x14ac:dyDescent="0.25">
      <c r="B7930" s="627"/>
      <c r="C7930" s="627"/>
      <c r="D7930" s="627"/>
    </row>
    <row r="7931" spans="2:4" x14ac:dyDescent="0.25">
      <c r="B7931" s="627"/>
      <c r="C7931" s="627"/>
      <c r="D7931" s="627"/>
    </row>
    <row r="7932" spans="2:4" x14ac:dyDescent="0.25">
      <c r="B7932" s="627"/>
      <c r="C7932" s="627"/>
      <c r="D7932" s="627"/>
    </row>
    <row r="7933" spans="2:4" x14ac:dyDescent="0.25">
      <c r="B7933" s="627"/>
      <c r="C7933" s="627"/>
      <c r="D7933" s="627"/>
    </row>
    <row r="7934" spans="2:4" x14ac:dyDescent="0.25">
      <c r="B7934" s="627"/>
      <c r="C7934" s="627"/>
      <c r="D7934" s="627"/>
    </row>
    <row r="7935" spans="2:4" x14ac:dyDescent="0.25">
      <c r="B7935" s="627"/>
      <c r="C7935" s="627"/>
      <c r="D7935" s="627"/>
    </row>
    <row r="7936" spans="2:4" x14ac:dyDescent="0.25">
      <c r="B7936" s="627"/>
      <c r="C7936" s="627"/>
      <c r="D7936" s="627"/>
    </row>
    <row r="7937" spans="2:4" x14ac:dyDescent="0.25">
      <c r="B7937" s="627"/>
      <c r="C7937" s="627"/>
      <c r="D7937" s="627"/>
    </row>
    <row r="7938" spans="2:4" x14ac:dyDescent="0.25">
      <c r="B7938" s="627"/>
      <c r="C7938" s="627"/>
      <c r="D7938" s="627"/>
    </row>
    <row r="7939" spans="2:4" x14ac:dyDescent="0.25">
      <c r="B7939" s="627"/>
      <c r="C7939" s="627"/>
      <c r="D7939" s="627"/>
    </row>
    <row r="7940" spans="2:4" x14ac:dyDescent="0.25">
      <c r="B7940" s="627"/>
      <c r="C7940" s="627"/>
      <c r="D7940" s="627"/>
    </row>
    <row r="7941" spans="2:4" x14ac:dyDescent="0.25">
      <c r="B7941" s="627"/>
      <c r="C7941" s="627"/>
      <c r="D7941" s="627"/>
    </row>
    <row r="7942" spans="2:4" x14ac:dyDescent="0.25">
      <c r="B7942" s="627"/>
      <c r="C7942" s="627"/>
      <c r="D7942" s="627"/>
    </row>
    <row r="7943" spans="2:4" x14ac:dyDescent="0.25">
      <c r="B7943" s="627"/>
      <c r="C7943" s="627"/>
      <c r="D7943" s="627"/>
    </row>
    <row r="7944" spans="2:4" x14ac:dyDescent="0.25">
      <c r="B7944" s="627"/>
      <c r="C7944" s="627"/>
      <c r="D7944" s="627"/>
    </row>
    <row r="7945" spans="2:4" x14ac:dyDescent="0.25">
      <c r="B7945" s="627"/>
      <c r="C7945" s="627"/>
      <c r="D7945" s="627"/>
    </row>
    <row r="7946" spans="2:4" x14ac:dyDescent="0.25">
      <c r="B7946" s="627"/>
      <c r="C7946" s="627"/>
      <c r="D7946" s="627"/>
    </row>
    <row r="7947" spans="2:4" x14ac:dyDescent="0.25">
      <c r="B7947" s="627"/>
      <c r="C7947" s="627"/>
      <c r="D7947" s="627"/>
    </row>
    <row r="7948" spans="2:4" x14ac:dyDescent="0.25">
      <c r="B7948" s="627"/>
      <c r="C7948" s="627"/>
      <c r="D7948" s="627"/>
    </row>
    <row r="7949" spans="2:4" x14ac:dyDescent="0.25">
      <c r="B7949" s="627"/>
      <c r="C7949" s="627"/>
      <c r="D7949" s="627"/>
    </row>
    <row r="7950" spans="2:4" x14ac:dyDescent="0.25">
      <c r="B7950" s="627"/>
      <c r="C7950" s="627"/>
      <c r="D7950" s="627"/>
    </row>
    <row r="7951" spans="2:4" x14ac:dyDescent="0.25">
      <c r="B7951" s="627"/>
      <c r="C7951" s="627"/>
      <c r="D7951" s="627"/>
    </row>
    <row r="7952" spans="2:4" x14ac:dyDescent="0.25">
      <c r="B7952" s="627"/>
      <c r="C7952" s="627"/>
      <c r="D7952" s="627"/>
    </row>
    <row r="7953" spans="2:4" x14ac:dyDescent="0.25">
      <c r="B7953" s="627"/>
      <c r="C7953" s="627"/>
      <c r="D7953" s="627"/>
    </row>
    <row r="7954" spans="2:4" x14ac:dyDescent="0.25">
      <c r="B7954" s="627"/>
      <c r="C7954" s="627"/>
      <c r="D7954" s="627"/>
    </row>
    <row r="7955" spans="2:4" x14ac:dyDescent="0.25">
      <c r="B7955" s="627"/>
      <c r="C7955" s="627"/>
      <c r="D7955" s="627"/>
    </row>
    <row r="7956" spans="2:4" x14ac:dyDescent="0.25">
      <c r="B7956" s="627"/>
      <c r="C7956" s="627"/>
      <c r="D7956" s="627"/>
    </row>
    <row r="7957" spans="2:4" x14ac:dyDescent="0.25">
      <c r="B7957" s="627"/>
      <c r="C7957" s="627"/>
      <c r="D7957" s="627"/>
    </row>
    <row r="7958" spans="2:4" x14ac:dyDescent="0.25">
      <c r="B7958" s="627"/>
      <c r="C7958" s="627"/>
      <c r="D7958" s="627"/>
    </row>
    <row r="7959" spans="2:4" x14ac:dyDescent="0.25">
      <c r="B7959" s="627"/>
      <c r="C7959" s="627"/>
      <c r="D7959" s="627"/>
    </row>
    <row r="7960" spans="2:4" x14ac:dyDescent="0.25">
      <c r="B7960" s="627"/>
      <c r="C7960" s="627"/>
      <c r="D7960" s="627"/>
    </row>
    <row r="7961" spans="2:4" x14ac:dyDescent="0.25">
      <c r="B7961" s="627"/>
      <c r="C7961" s="627"/>
      <c r="D7961" s="627"/>
    </row>
    <row r="7962" spans="2:4" x14ac:dyDescent="0.25">
      <c r="B7962" s="627"/>
      <c r="C7962" s="627"/>
      <c r="D7962" s="627"/>
    </row>
    <row r="7963" spans="2:4" x14ac:dyDescent="0.25">
      <c r="B7963" s="627"/>
      <c r="C7963" s="627"/>
      <c r="D7963" s="627"/>
    </row>
    <row r="7964" spans="2:4" x14ac:dyDescent="0.25">
      <c r="B7964" s="627"/>
      <c r="C7964" s="627"/>
      <c r="D7964" s="627"/>
    </row>
    <row r="7965" spans="2:4" x14ac:dyDescent="0.25">
      <c r="B7965" s="627"/>
      <c r="C7965" s="627"/>
      <c r="D7965" s="627"/>
    </row>
    <row r="7966" spans="2:4" x14ac:dyDescent="0.25">
      <c r="B7966" s="627"/>
      <c r="C7966" s="627"/>
      <c r="D7966" s="627"/>
    </row>
    <row r="7967" spans="2:4" x14ac:dyDescent="0.25">
      <c r="B7967" s="627"/>
      <c r="C7967" s="627"/>
      <c r="D7967" s="627"/>
    </row>
    <row r="7968" spans="2:4" x14ac:dyDescent="0.25">
      <c r="B7968" s="627"/>
      <c r="C7968" s="627"/>
      <c r="D7968" s="627"/>
    </row>
    <row r="7969" spans="2:4" x14ac:dyDescent="0.25">
      <c r="B7969" s="627"/>
      <c r="C7969" s="627"/>
      <c r="D7969" s="627"/>
    </row>
    <row r="7970" spans="2:4" x14ac:dyDescent="0.25">
      <c r="B7970" s="627"/>
      <c r="C7970" s="627"/>
      <c r="D7970" s="627"/>
    </row>
    <row r="7971" spans="2:4" x14ac:dyDescent="0.25">
      <c r="B7971" s="627"/>
      <c r="C7971" s="627"/>
      <c r="D7971" s="627"/>
    </row>
    <row r="7972" spans="2:4" x14ac:dyDescent="0.25">
      <c r="B7972" s="627"/>
      <c r="C7972" s="627"/>
      <c r="D7972" s="627"/>
    </row>
    <row r="7973" spans="2:4" x14ac:dyDescent="0.25">
      <c r="B7973" s="627"/>
      <c r="C7973" s="627"/>
      <c r="D7973" s="627"/>
    </row>
    <row r="7974" spans="2:4" x14ac:dyDescent="0.25">
      <c r="B7974" s="627"/>
      <c r="C7974" s="627"/>
      <c r="D7974" s="627"/>
    </row>
    <row r="7975" spans="2:4" x14ac:dyDescent="0.25">
      <c r="B7975" s="627"/>
      <c r="C7975" s="627"/>
      <c r="D7975" s="627"/>
    </row>
    <row r="7976" spans="2:4" x14ac:dyDescent="0.25">
      <c r="B7976" s="627"/>
      <c r="C7976" s="627"/>
      <c r="D7976" s="627"/>
    </row>
    <row r="7977" spans="2:4" x14ac:dyDescent="0.25">
      <c r="B7977" s="627"/>
      <c r="C7977" s="627"/>
      <c r="D7977" s="627"/>
    </row>
    <row r="7978" spans="2:4" x14ac:dyDescent="0.25">
      <c r="B7978" s="627"/>
      <c r="C7978" s="627"/>
      <c r="D7978" s="627"/>
    </row>
    <row r="7979" spans="2:4" x14ac:dyDescent="0.25">
      <c r="B7979" s="627"/>
      <c r="C7979" s="627"/>
      <c r="D7979" s="627"/>
    </row>
    <row r="7980" spans="2:4" x14ac:dyDescent="0.25">
      <c r="B7980" s="627"/>
      <c r="C7980" s="627"/>
      <c r="D7980" s="627"/>
    </row>
    <row r="7981" spans="2:4" x14ac:dyDescent="0.25">
      <c r="B7981" s="627"/>
      <c r="C7981" s="627"/>
      <c r="D7981" s="627"/>
    </row>
    <row r="7982" spans="2:4" x14ac:dyDescent="0.25">
      <c r="B7982" s="627"/>
      <c r="C7982" s="627"/>
      <c r="D7982" s="627"/>
    </row>
    <row r="7983" spans="2:4" x14ac:dyDescent="0.25">
      <c r="B7983" s="627"/>
      <c r="C7983" s="627"/>
      <c r="D7983" s="627"/>
    </row>
    <row r="7984" spans="2:4" x14ac:dyDescent="0.25">
      <c r="B7984" s="627"/>
      <c r="C7984" s="627"/>
      <c r="D7984" s="627"/>
    </row>
    <row r="7985" spans="2:4" x14ac:dyDescent="0.25">
      <c r="B7985" s="627"/>
      <c r="C7985" s="627"/>
      <c r="D7985" s="627"/>
    </row>
    <row r="7986" spans="2:4" x14ac:dyDescent="0.25">
      <c r="B7986" s="627"/>
      <c r="C7986" s="627"/>
      <c r="D7986" s="627"/>
    </row>
    <row r="7987" spans="2:4" x14ac:dyDescent="0.25">
      <c r="B7987" s="627"/>
      <c r="C7987" s="627"/>
      <c r="D7987" s="627"/>
    </row>
    <row r="7988" spans="2:4" x14ac:dyDescent="0.25">
      <c r="B7988" s="627"/>
      <c r="C7988" s="627"/>
      <c r="D7988" s="627"/>
    </row>
    <row r="7989" spans="2:4" x14ac:dyDescent="0.25">
      <c r="B7989" s="627"/>
      <c r="C7989" s="627"/>
      <c r="D7989" s="627"/>
    </row>
    <row r="7990" spans="2:4" x14ac:dyDescent="0.25">
      <c r="B7990" s="627"/>
      <c r="C7990" s="627"/>
      <c r="D7990" s="627"/>
    </row>
    <row r="7991" spans="2:4" x14ac:dyDescent="0.25">
      <c r="B7991" s="627"/>
      <c r="C7991" s="627"/>
      <c r="D7991" s="627"/>
    </row>
    <row r="7992" spans="2:4" x14ac:dyDescent="0.25">
      <c r="B7992" s="627"/>
      <c r="C7992" s="627"/>
      <c r="D7992" s="627"/>
    </row>
    <row r="7993" spans="2:4" x14ac:dyDescent="0.25">
      <c r="B7993" s="627"/>
      <c r="C7993" s="627"/>
      <c r="D7993" s="627"/>
    </row>
    <row r="7994" spans="2:4" x14ac:dyDescent="0.25">
      <c r="B7994" s="627"/>
      <c r="C7994" s="627"/>
      <c r="D7994" s="627"/>
    </row>
    <row r="7995" spans="2:4" x14ac:dyDescent="0.25">
      <c r="B7995" s="627"/>
      <c r="C7995" s="627"/>
      <c r="D7995" s="627"/>
    </row>
    <row r="7996" spans="2:4" x14ac:dyDescent="0.25">
      <c r="B7996" s="627"/>
      <c r="C7996" s="627"/>
      <c r="D7996" s="627"/>
    </row>
    <row r="7997" spans="2:4" x14ac:dyDescent="0.25">
      <c r="B7997" s="627"/>
      <c r="C7997" s="627"/>
      <c r="D7997" s="627"/>
    </row>
    <row r="7998" spans="2:4" x14ac:dyDescent="0.25">
      <c r="B7998" s="627"/>
      <c r="C7998" s="627"/>
      <c r="D7998" s="627"/>
    </row>
    <row r="7999" spans="2:4" x14ac:dyDescent="0.25">
      <c r="B7999" s="627"/>
      <c r="C7999" s="627"/>
      <c r="D7999" s="627"/>
    </row>
    <row r="8000" spans="2:4" x14ac:dyDescent="0.25">
      <c r="B8000" s="627"/>
      <c r="C8000" s="627"/>
      <c r="D8000" s="627"/>
    </row>
    <row r="8001" spans="2:4" x14ac:dyDescent="0.25">
      <c r="B8001" s="627"/>
      <c r="C8001" s="627"/>
      <c r="D8001" s="627"/>
    </row>
    <row r="8002" spans="2:4" x14ac:dyDescent="0.25">
      <c r="B8002" s="627"/>
      <c r="C8002" s="627"/>
      <c r="D8002" s="627"/>
    </row>
    <row r="8003" spans="2:4" x14ac:dyDescent="0.25">
      <c r="B8003" s="627"/>
      <c r="C8003" s="627"/>
      <c r="D8003" s="627"/>
    </row>
    <row r="8004" spans="2:4" x14ac:dyDescent="0.25">
      <c r="B8004" s="627"/>
      <c r="C8004" s="627"/>
      <c r="D8004" s="627"/>
    </row>
    <row r="8005" spans="2:4" x14ac:dyDescent="0.25">
      <c r="B8005" s="627"/>
      <c r="C8005" s="627"/>
      <c r="D8005" s="627"/>
    </row>
    <row r="8006" spans="2:4" x14ac:dyDescent="0.25">
      <c r="B8006" s="627"/>
      <c r="C8006" s="627"/>
      <c r="D8006" s="627"/>
    </row>
    <row r="8007" spans="2:4" x14ac:dyDescent="0.25">
      <c r="B8007" s="627"/>
      <c r="C8007" s="627"/>
      <c r="D8007" s="627"/>
    </row>
    <row r="8008" spans="2:4" x14ac:dyDescent="0.25">
      <c r="B8008" s="627"/>
      <c r="C8008" s="627"/>
      <c r="D8008" s="627"/>
    </row>
    <row r="8009" spans="2:4" x14ac:dyDescent="0.25">
      <c r="B8009" s="627"/>
      <c r="C8009" s="627"/>
      <c r="D8009" s="627"/>
    </row>
    <row r="8010" spans="2:4" x14ac:dyDescent="0.25">
      <c r="B8010" s="627"/>
      <c r="C8010" s="627"/>
      <c r="D8010" s="627"/>
    </row>
    <row r="8011" spans="2:4" x14ac:dyDescent="0.25">
      <c r="B8011" s="627"/>
      <c r="C8011" s="627"/>
      <c r="D8011" s="627"/>
    </row>
    <row r="8012" spans="2:4" x14ac:dyDescent="0.25">
      <c r="B8012" s="627"/>
      <c r="C8012" s="627"/>
      <c r="D8012" s="627"/>
    </row>
    <row r="8013" spans="2:4" x14ac:dyDescent="0.25">
      <c r="B8013" s="627"/>
      <c r="C8013" s="627"/>
      <c r="D8013" s="627"/>
    </row>
    <row r="8014" spans="2:4" x14ac:dyDescent="0.25">
      <c r="B8014" s="627"/>
      <c r="C8014" s="627"/>
      <c r="D8014" s="627"/>
    </row>
    <row r="8015" spans="2:4" x14ac:dyDescent="0.25">
      <c r="B8015" s="627"/>
      <c r="C8015" s="627"/>
      <c r="D8015" s="627"/>
    </row>
    <row r="8016" spans="2:4" x14ac:dyDescent="0.25">
      <c r="B8016" s="627"/>
      <c r="C8016" s="627"/>
      <c r="D8016" s="627"/>
    </row>
    <row r="8017" spans="2:4" x14ac:dyDescent="0.25">
      <c r="B8017" s="627"/>
      <c r="C8017" s="627"/>
      <c r="D8017" s="627"/>
    </row>
    <row r="8018" spans="2:4" x14ac:dyDescent="0.25">
      <c r="B8018" s="627"/>
      <c r="C8018" s="627"/>
      <c r="D8018" s="627"/>
    </row>
    <row r="8019" spans="2:4" x14ac:dyDescent="0.25">
      <c r="B8019" s="627"/>
      <c r="C8019" s="627"/>
      <c r="D8019" s="627"/>
    </row>
    <row r="8020" spans="2:4" x14ac:dyDescent="0.25">
      <c r="B8020" s="627"/>
      <c r="C8020" s="627"/>
      <c r="D8020" s="627"/>
    </row>
    <row r="8021" spans="2:4" x14ac:dyDescent="0.25">
      <c r="B8021" s="627"/>
      <c r="C8021" s="627"/>
      <c r="D8021" s="627"/>
    </row>
    <row r="8022" spans="2:4" x14ac:dyDescent="0.25">
      <c r="B8022" s="627"/>
      <c r="C8022" s="627"/>
      <c r="D8022" s="627"/>
    </row>
    <row r="8023" spans="2:4" x14ac:dyDescent="0.25">
      <c r="B8023" s="627"/>
      <c r="C8023" s="627"/>
      <c r="D8023" s="627"/>
    </row>
    <row r="8024" spans="2:4" x14ac:dyDescent="0.25">
      <c r="B8024" s="627"/>
      <c r="C8024" s="627"/>
      <c r="D8024" s="627"/>
    </row>
    <row r="8025" spans="2:4" x14ac:dyDescent="0.25">
      <c r="B8025" s="627"/>
      <c r="C8025" s="627"/>
      <c r="D8025" s="627"/>
    </row>
    <row r="8026" spans="2:4" x14ac:dyDescent="0.25">
      <c r="B8026" s="627"/>
      <c r="C8026" s="627"/>
      <c r="D8026" s="627"/>
    </row>
    <row r="8027" spans="2:4" x14ac:dyDescent="0.25">
      <c r="B8027" s="627"/>
      <c r="C8027" s="627"/>
      <c r="D8027" s="627"/>
    </row>
    <row r="8028" spans="2:4" x14ac:dyDescent="0.25">
      <c r="B8028" s="627"/>
      <c r="C8028" s="627"/>
      <c r="D8028" s="627"/>
    </row>
    <row r="8029" spans="2:4" x14ac:dyDescent="0.25">
      <c r="B8029" s="627"/>
      <c r="C8029" s="627"/>
      <c r="D8029" s="627"/>
    </row>
    <row r="8030" spans="2:4" x14ac:dyDescent="0.25">
      <c r="B8030" s="627"/>
      <c r="C8030" s="627"/>
      <c r="D8030" s="627"/>
    </row>
    <row r="8031" spans="2:4" x14ac:dyDescent="0.25">
      <c r="B8031" s="627"/>
      <c r="C8031" s="627"/>
      <c r="D8031" s="627"/>
    </row>
    <row r="8032" spans="2:4" x14ac:dyDescent="0.25">
      <c r="B8032" s="627"/>
      <c r="C8032" s="627"/>
      <c r="D8032" s="627"/>
    </row>
    <row r="8033" spans="2:4" x14ac:dyDescent="0.25">
      <c r="B8033" s="627"/>
      <c r="C8033" s="627"/>
      <c r="D8033" s="627"/>
    </row>
    <row r="8034" spans="2:4" x14ac:dyDescent="0.25">
      <c r="B8034" s="627"/>
      <c r="C8034" s="627"/>
      <c r="D8034" s="627"/>
    </row>
    <row r="8035" spans="2:4" x14ac:dyDescent="0.25">
      <c r="B8035" s="627"/>
      <c r="C8035" s="627"/>
      <c r="D8035" s="627"/>
    </row>
    <row r="8036" spans="2:4" x14ac:dyDescent="0.25">
      <c r="B8036" s="627"/>
      <c r="C8036" s="627"/>
      <c r="D8036" s="627"/>
    </row>
    <row r="8037" spans="2:4" x14ac:dyDescent="0.25">
      <c r="B8037" s="627"/>
      <c r="C8037" s="627"/>
      <c r="D8037" s="627"/>
    </row>
    <row r="8038" spans="2:4" x14ac:dyDescent="0.25">
      <c r="B8038" s="627"/>
      <c r="C8038" s="627"/>
      <c r="D8038" s="627"/>
    </row>
    <row r="8039" spans="2:4" x14ac:dyDescent="0.25">
      <c r="B8039" s="627"/>
      <c r="C8039" s="627"/>
      <c r="D8039" s="627"/>
    </row>
    <row r="8040" spans="2:4" x14ac:dyDescent="0.25">
      <c r="B8040" s="627"/>
      <c r="C8040" s="627"/>
      <c r="D8040" s="627"/>
    </row>
    <row r="8041" spans="2:4" x14ac:dyDescent="0.25">
      <c r="B8041" s="627"/>
      <c r="C8041" s="627"/>
      <c r="D8041" s="627"/>
    </row>
    <row r="8042" spans="2:4" x14ac:dyDescent="0.25">
      <c r="B8042" s="627"/>
      <c r="C8042" s="627"/>
      <c r="D8042" s="627"/>
    </row>
    <row r="8043" spans="2:4" x14ac:dyDescent="0.25">
      <c r="B8043" s="627"/>
      <c r="C8043" s="627"/>
      <c r="D8043" s="627"/>
    </row>
    <row r="8044" spans="2:4" x14ac:dyDescent="0.25">
      <c r="B8044" s="627"/>
      <c r="C8044" s="627"/>
      <c r="D8044" s="627"/>
    </row>
    <row r="8045" spans="2:4" x14ac:dyDescent="0.25">
      <c r="B8045" s="627"/>
      <c r="C8045" s="627"/>
      <c r="D8045" s="627"/>
    </row>
    <row r="8046" spans="2:4" x14ac:dyDescent="0.25">
      <c r="B8046" s="627"/>
      <c r="C8046" s="627"/>
      <c r="D8046" s="627"/>
    </row>
    <row r="8047" spans="2:4" x14ac:dyDescent="0.25">
      <c r="B8047" s="627"/>
      <c r="C8047" s="627"/>
      <c r="D8047" s="627"/>
    </row>
    <row r="8048" spans="2:4" x14ac:dyDescent="0.25">
      <c r="B8048" s="627"/>
      <c r="C8048" s="627"/>
      <c r="D8048" s="627"/>
    </row>
    <row r="8049" spans="2:4" x14ac:dyDescent="0.25">
      <c r="B8049" s="627"/>
      <c r="C8049" s="627"/>
      <c r="D8049" s="627"/>
    </row>
    <row r="8050" spans="2:4" x14ac:dyDescent="0.25">
      <c r="B8050" s="627"/>
      <c r="C8050" s="627"/>
      <c r="D8050" s="627"/>
    </row>
    <row r="8051" spans="2:4" x14ac:dyDescent="0.25">
      <c r="B8051" s="627"/>
      <c r="C8051" s="627"/>
      <c r="D8051" s="627"/>
    </row>
    <row r="8052" spans="2:4" x14ac:dyDescent="0.25">
      <c r="B8052" s="627"/>
      <c r="C8052" s="627"/>
      <c r="D8052" s="627"/>
    </row>
    <row r="8053" spans="2:4" x14ac:dyDescent="0.25">
      <c r="B8053" s="627"/>
      <c r="C8053" s="627"/>
      <c r="D8053" s="627"/>
    </row>
    <row r="8054" spans="2:4" x14ac:dyDescent="0.25">
      <c r="B8054" s="627"/>
      <c r="C8054" s="627"/>
      <c r="D8054" s="627"/>
    </row>
    <row r="8055" spans="2:4" x14ac:dyDescent="0.25">
      <c r="B8055" s="627"/>
      <c r="C8055" s="627"/>
      <c r="D8055" s="627"/>
    </row>
    <row r="8056" spans="2:4" x14ac:dyDescent="0.25">
      <c r="B8056" s="627"/>
      <c r="C8056" s="627"/>
      <c r="D8056" s="627"/>
    </row>
    <row r="8057" spans="2:4" x14ac:dyDescent="0.25">
      <c r="B8057" s="627"/>
      <c r="C8057" s="627"/>
      <c r="D8057" s="627"/>
    </row>
    <row r="8058" spans="2:4" x14ac:dyDescent="0.25">
      <c r="B8058" s="627"/>
      <c r="C8058" s="627"/>
      <c r="D8058" s="627"/>
    </row>
    <row r="8059" spans="2:4" x14ac:dyDescent="0.25">
      <c r="B8059" s="627"/>
      <c r="C8059" s="627"/>
      <c r="D8059" s="627"/>
    </row>
    <row r="8060" spans="2:4" x14ac:dyDescent="0.25">
      <c r="B8060" s="627"/>
      <c r="C8060" s="627"/>
      <c r="D8060" s="627"/>
    </row>
    <row r="8061" spans="2:4" x14ac:dyDescent="0.25">
      <c r="B8061" s="627"/>
      <c r="C8061" s="627"/>
      <c r="D8061" s="627"/>
    </row>
    <row r="8062" spans="2:4" x14ac:dyDescent="0.25">
      <c r="B8062" s="627"/>
      <c r="C8062" s="627"/>
      <c r="D8062" s="627"/>
    </row>
    <row r="8063" spans="2:4" x14ac:dyDescent="0.25">
      <c r="B8063" s="627"/>
      <c r="C8063" s="627"/>
      <c r="D8063" s="627"/>
    </row>
    <row r="8064" spans="2:4" x14ac:dyDescent="0.25">
      <c r="B8064" s="627"/>
      <c r="C8064" s="627"/>
      <c r="D8064" s="627"/>
    </row>
    <row r="8065" spans="2:4" x14ac:dyDescent="0.25">
      <c r="B8065" s="627"/>
      <c r="C8065" s="627"/>
      <c r="D8065" s="627"/>
    </row>
    <row r="8066" spans="2:4" x14ac:dyDescent="0.25">
      <c r="B8066" s="627"/>
      <c r="C8066" s="627"/>
      <c r="D8066" s="627"/>
    </row>
    <row r="8067" spans="2:4" x14ac:dyDescent="0.25">
      <c r="B8067" s="627"/>
      <c r="C8067" s="627"/>
      <c r="D8067" s="627"/>
    </row>
    <row r="8068" spans="2:4" x14ac:dyDescent="0.25">
      <c r="B8068" s="627"/>
      <c r="C8068" s="627"/>
      <c r="D8068" s="627"/>
    </row>
    <row r="8069" spans="2:4" x14ac:dyDescent="0.25">
      <c r="B8069" s="627"/>
      <c r="C8069" s="627"/>
      <c r="D8069" s="627"/>
    </row>
    <row r="8070" spans="2:4" x14ac:dyDescent="0.25">
      <c r="B8070" s="627"/>
      <c r="C8070" s="627"/>
      <c r="D8070" s="627"/>
    </row>
    <row r="8071" spans="2:4" x14ac:dyDescent="0.25">
      <c r="B8071" s="627"/>
      <c r="C8071" s="627"/>
      <c r="D8071" s="627"/>
    </row>
    <row r="8072" spans="2:4" x14ac:dyDescent="0.25">
      <c r="B8072" s="627"/>
      <c r="C8072" s="627"/>
      <c r="D8072" s="627"/>
    </row>
    <row r="8073" spans="2:4" x14ac:dyDescent="0.25">
      <c r="B8073" s="627"/>
      <c r="C8073" s="627"/>
      <c r="D8073" s="627"/>
    </row>
    <row r="8074" spans="2:4" x14ac:dyDescent="0.25">
      <c r="B8074" s="627"/>
      <c r="C8074" s="627"/>
      <c r="D8074" s="627"/>
    </row>
    <row r="8075" spans="2:4" x14ac:dyDescent="0.25">
      <c r="B8075" s="627"/>
      <c r="C8075" s="627"/>
      <c r="D8075" s="627"/>
    </row>
    <row r="8076" spans="2:4" x14ac:dyDescent="0.25">
      <c r="B8076" s="627"/>
      <c r="C8076" s="627"/>
      <c r="D8076" s="627"/>
    </row>
    <row r="8077" spans="2:4" x14ac:dyDescent="0.25">
      <c r="B8077" s="627"/>
      <c r="C8077" s="627"/>
      <c r="D8077" s="627"/>
    </row>
    <row r="8078" spans="2:4" x14ac:dyDescent="0.25">
      <c r="B8078" s="627"/>
      <c r="C8078" s="627"/>
      <c r="D8078" s="627"/>
    </row>
    <row r="8079" spans="2:4" x14ac:dyDescent="0.25">
      <c r="B8079" s="627"/>
      <c r="C8079" s="627"/>
      <c r="D8079" s="627"/>
    </row>
    <row r="8080" spans="2:4" x14ac:dyDescent="0.25">
      <c r="B8080" s="627"/>
      <c r="C8080" s="627"/>
      <c r="D8080" s="627"/>
    </row>
    <row r="8081" spans="2:4" x14ac:dyDescent="0.25">
      <c r="B8081" s="627"/>
      <c r="C8081" s="627"/>
      <c r="D8081" s="627"/>
    </row>
    <row r="8082" spans="2:4" x14ac:dyDescent="0.25">
      <c r="B8082" s="627"/>
      <c r="C8082" s="627"/>
      <c r="D8082" s="627"/>
    </row>
    <row r="8083" spans="2:4" x14ac:dyDescent="0.25">
      <c r="B8083" s="627"/>
      <c r="C8083" s="627"/>
      <c r="D8083" s="627"/>
    </row>
    <row r="8084" spans="2:4" x14ac:dyDescent="0.25">
      <c r="B8084" s="627"/>
      <c r="C8084" s="627"/>
      <c r="D8084" s="627"/>
    </row>
    <row r="8085" spans="2:4" x14ac:dyDescent="0.25">
      <c r="B8085" s="627"/>
      <c r="C8085" s="627"/>
      <c r="D8085" s="627"/>
    </row>
    <row r="8086" spans="2:4" x14ac:dyDescent="0.25">
      <c r="B8086" s="627"/>
      <c r="C8086" s="627"/>
      <c r="D8086" s="627"/>
    </row>
    <row r="8087" spans="2:4" x14ac:dyDescent="0.25">
      <c r="B8087" s="627"/>
      <c r="C8087" s="627"/>
      <c r="D8087" s="627"/>
    </row>
    <row r="8088" spans="2:4" x14ac:dyDescent="0.25">
      <c r="B8088" s="627"/>
      <c r="C8088" s="627"/>
      <c r="D8088" s="627"/>
    </row>
    <row r="8089" spans="2:4" x14ac:dyDescent="0.25">
      <c r="B8089" s="627"/>
      <c r="C8089" s="627"/>
      <c r="D8089" s="627"/>
    </row>
    <row r="8090" spans="2:4" x14ac:dyDescent="0.25">
      <c r="B8090" s="627"/>
      <c r="C8090" s="627"/>
      <c r="D8090" s="627"/>
    </row>
    <row r="8091" spans="2:4" x14ac:dyDescent="0.25">
      <c r="B8091" s="627"/>
      <c r="C8091" s="627"/>
      <c r="D8091" s="627"/>
    </row>
    <row r="8092" spans="2:4" x14ac:dyDescent="0.25">
      <c r="B8092" s="627"/>
      <c r="C8092" s="627"/>
      <c r="D8092" s="627"/>
    </row>
    <row r="8093" spans="2:4" x14ac:dyDescent="0.25">
      <c r="B8093" s="627"/>
      <c r="C8093" s="627"/>
      <c r="D8093" s="627"/>
    </row>
    <row r="8094" spans="2:4" x14ac:dyDescent="0.25">
      <c r="B8094" s="627"/>
      <c r="C8094" s="627"/>
      <c r="D8094" s="627"/>
    </row>
    <row r="8095" spans="2:4" x14ac:dyDescent="0.25">
      <c r="B8095" s="627"/>
      <c r="C8095" s="627"/>
      <c r="D8095" s="627"/>
    </row>
    <row r="8096" spans="2:4" x14ac:dyDescent="0.25">
      <c r="B8096" s="627"/>
      <c r="C8096" s="627"/>
      <c r="D8096" s="627"/>
    </row>
    <row r="8097" spans="2:4" x14ac:dyDescent="0.25">
      <c r="B8097" s="627"/>
      <c r="C8097" s="627"/>
      <c r="D8097" s="627"/>
    </row>
    <row r="8098" spans="2:4" x14ac:dyDescent="0.25">
      <c r="B8098" s="627"/>
      <c r="C8098" s="627"/>
      <c r="D8098" s="627"/>
    </row>
    <row r="8099" spans="2:4" x14ac:dyDescent="0.25">
      <c r="B8099" s="627"/>
      <c r="C8099" s="627"/>
      <c r="D8099" s="627"/>
    </row>
    <row r="8100" spans="2:4" x14ac:dyDescent="0.25">
      <c r="B8100" s="627"/>
      <c r="C8100" s="627"/>
      <c r="D8100" s="627"/>
    </row>
    <row r="8101" spans="2:4" x14ac:dyDescent="0.25">
      <c r="B8101" s="627"/>
      <c r="C8101" s="627"/>
      <c r="D8101" s="627"/>
    </row>
    <row r="8102" spans="2:4" x14ac:dyDescent="0.25">
      <c r="B8102" s="627"/>
      <c r="C8102" s="627"/>
      <c r="D8102" s="627"/>
    </row>
    <row r="8103" spans="2:4" x14ac:dyDescent="0.25">
      <c r="B8103" s="627"/>
      <c r="C8103" s="627"/>
      <c r="D8103" s="627"/>
    </row>
    <row r="8104" spans="2:4" x14ac:dyDescent="0.25">
      <c r="B8104" s="627"/>
      <c r="C8104" s="627"/>
      <c r="D8104" s="627"/>
    </row>
    <row r="8105" spans="2:4" x14ac:dyDescent="0.25">
      <c r="B8105" s="627"/>
      <c r="C8105" s="627"/>
      <c r="D8105" s="627"/>
    </row>
    <row r="8106" spans="2:4" x14ac:dyDescent="0.25">
      <c r="B8106" s="627"/>
      <c r="C8106" s="627"/>
      <c r="D8106" s="627"/>
    </row>
    <row r="8107" spans="2:4" x14ac:dyDescent="0.25">
      <c r="B8107" s="627"/>
      <c r="C8107" s="627"/>
      <c r="D8107" s="627"/>
    </row>
    <row r="8108" spans="2:4" x14ac:dyDescent="0.25">
      <c r="B8108" s="627"/>
      <c r="C8108" s="627"/>
      <c r="D8108" s="627"/>
    </row>
    <row r="8109" spans="2:4" x14ac:dyDescent="0.25">
      <c r="B8109" s="627"/>
      <c r="C8109" s="627"/>
      <c r="D8109" s="627"/>
    </row>
    <row r="8110" spans="2:4" x14ac:dyDescent="0.25">
      <c r="B8110" s="627"/>
      <c r="C8110" s="627"/>
      <c r="D8110" s="627"/>
    </row>
    <row r="8111" spans="2:4" x14ac:dyDescent="0.25">
      <c r="B8111" s="627"/>
      <c r="C8111" s="627"/>
      <c r="D8111" s="627"/>
    </row>
    <row r="8112" spans="2:4" x14ac:dyDescent="0.25">
      <c r="B8112" s="627"/>
      <c r="C8112" s="627"/>
      <c r="D8112" s="627"/>
    </row>
    <row r="8113" spans="2:4" x14ac:dyDescent="0.25">
      <c r="B8113" s="627"/>
      <c r="C8113" s="627"/>
      <c r="D8113" s="627"/>
    </row>
    <row r="8114" spans="2:4" x14ac:dyDescent="0.25">
      <c r="B8114" s="627"/>
      <c r="C8114" s="627"/>
      <c r="D8114" s="627"/>
    </row>
    <row r="8115" spans="2:4" x14ac:dyDescent="0.25">
      <c r="B8115" s="627"/>
      <c r="C8115" s="627"/>
      <c r="D8115" s="627"/>
    </row>
    <row r="8116" spans="2:4" x14ac:dyDescent="0.25">
      <c r="B8116" s="627"/>
      <c r="C8116" s="627"/>
      <c r="D8116" s="627"/>
    </row>
    <row r="8117" spans="2:4" x14ac:dyDescent="0.25">
      <c r="B8117" s="627"/>
      <c r="C8117" s="627"/>
      <c r="D8117" s="627"/>
    </row>
    <row r="8118" spans="2:4" x14ac:dyDescent="0.25">
      <c r="B8118" s="627"/>
      <c r="C8118" s="627"/>
      <c r="D8118" s="627"/>
    </row>
    <row r="8119" spans="2:4" x14ac:dyDescent="0.25">
      <c r="B8119" s="627"/>
      <c r="C8119" s="627"/>
      <c r="D8119" s="627"/>
    </row>
    <row r="8120" spans="2:4" x14ac:dyDescent="0.25">
      <c r="B8120" s="627"/>
      <c r="C8120" s="627"/>
      <c r="D8120" s="627"/>
    </row>
    <row r="8121" spans="2:4" x14ac:dyDescent="0.25">
      <c r="B8121" s="627"/>
      <c r="C8121" s="627"/>
      <c r="D8121" s="627"/>
    </row>
    <row r="8122" spans="2:4" x14ac:dyDescent="0.25">
      <c r="B8122" s="627"/>
      <c r="C8122" s="627"/>
      <c r="D8122" s="627"/>
    </row>
    <row r="8123" spans="2:4" x14ac:dyDescent="0.25">
      <c r="B8123" s="627"/>
      <c r="C8123" s="627"/>
      <c r="D8123" s="627"/>
    </row>
    <row r="8124" spans="2:4" x14ac:dyDescent="0.25">
      <c r="B8124" s="627"/>
      <c r="C8124" s="627"/>
      <c r="D8124" s="627"/>
    </row>
    <row r="8125" spans="2:4" x14ac:dyDescent="0.25">
      <c r="B8125" s="627"/>
      <c r="C8125" s="627"/>
      <c r="D8125" s="627"/>
    </row>
    <row r="8126" spans="2:4" x14ac:dyDescent="0.25">
      <c r="B8126" s="627"/>
      <c r="C8126" s="627"/>
      <c r="D8126" s="627"/>
    </row>
    <row r="8127" spans="2:4" x14ac:dyDescent="0.25">
      <c r="B8127" s="627"/>
      <c r="C8127" s="627"/>
      <c r="D8127" s="627"/>
    </row>
    <row r="8128" spans="2:4" x14ac:dyDescent="0.25">
      <c r="B8128" s="627"/>
      <c r="C8128" s="627"/>
      <c r="D8128" s="627"/>
    </row>
    <row r="8129" spans="2:4" x14ac:dyDescent="0.25">
      <c r="B8129" s="627"/>
      <c r="C8129" s="627"/>
      <c r="D8129" s="627"/>
    </row>
    <row r="8130" spans="2:4" x14ac:dyDescent="0.25">
      <c r="B8130" s="627"/>
      <c r="C8130" s="627"/>
      <c r="D8130" s="627"/>
    </row>
    <row r="8131" spans="2:4" x14ac:dyDescent="0.25">
      <c r="B8131" s="627"/>
      <c r="C8131" s="627"/>
      <c r="D8131" s="627"/>
    </row>
    <row r="8132" spans="2:4" x14ac:dyDescent="0.25">
      <c r="B8132" s="627"/>
      <c r="C8132" s="627"/>
      <c r="D8132" s="627"/>
    </row>
    <row r="8133" spans="2:4" x14ac:dyDescent="0.25">
      <c r="B8133" s="627"/>
      <c r="C8133" s="627"/>
      <c r="D8133" s="627"/>
    </row>
    <row r="8134" spans="2:4" x14ac:dyDescent="0.25">
      <c r="B8134" s="627"/>
      <c r="C8134" s="627"/>
      <c r="D8134" s="627"/>
    </row>
    <row r="8135" spans="2:4" x14ac:dyDescent="0.25">
      <c r="B8135" s="627"/>
      <c r="C8135" s="627"/>
      <c r="D8135" s="627"/>
    </row>
    <row r="8136" spans="2:4" x14ac:dyDescent="0.25">
      <c r="B8136" s="627"/>
      <c r="C8136" s="627"/>
      <c r="D8136" s="627"/>
    </row>
    <row r="8137" spans="2:4" x14ac:dyDescent="0.25">
      <c r="B8137" s="627"/>
      <c r="C8137" s="627"/>
      <c r="D8137" s="627"/>
    </row>
    <row r="8138" spans="2:4" x14ac:dyDescent="0.25">
      <c r="B8138" s="627"/>
      <c r="C8138" s="627"/>
      <c r="D8138" s="627"/>
    </row>
    <row r="8139" spans="2:4" x14ac:dyDescent="0.25">
      <c r="B8139" s="627"/>
      <c r="C8139" s="627"/>
      <c r="D8139" s="627"/>
    </row>
    <row r="8140" spans="2:4" x14ac:dyDescent="0.25">
      <c r="B8140" s="627"/>
      <c r="C8140" s="627"/>
      <c r="D8140" s="627"/>
    </row>
    <row r="8141" spans="2:4" x14ac:dyDescent="0.25">
      <c r="B8141" s="627"/>
      <c r="C8141" s="627"/>
      <c r="D8141" s="627"/>
    </row>
    <row r="8142" spans="2:4" x14ac:dyDescent="0.25">
      <c r="B8142" s="627"/>
      <c r="C8142" s="627"/>
      <c r="D8142" s="627"/>
    </row>
    <row r="8143" spans="2:4" x14ac:dyDescent="0.25">
      <c r="B8143" s="627"/>
      <c r="C8143" s="627"/>
      <c r="D8143" s="627"/>
    </row>
    <row r="8144" spans="2:4" x14ac:dyDescent="0.25">
      <c r="B8144" s="627"/>
      <c r="C8144" s="627"/>
      <c r="D8144" s="627"/>
    </row>
    <row r="8145" spans="2:4" x14ac:dyDescent="0.25">
      <c r="B8145" s="627"/>
      <c r="C8145" s="627"/>
      <c r="D8145" s="627"/>
    </row>
    <row r="8146" spans="2:4" x14ac:dyDescent="0.25">
      <c r="B8146" s="627"/>
      <c r="C8146" s="627"/>
      <c r="D8146" s="627"/>
    </row>
    <row r="8147" spans="2:4" x14ac:dyDescent="0.25">
      <c r="B8147" s="627"/>
      <c r="C8147" s="627"/>
      <c r="D8147" s="627"/>
    </row>
    <row r="8148" spans="2:4" x14ac:dyDescent="0.25">
      <c r="B8148" s="627"/>
      <c r="C8148" s="627"/>
      <c r="D8148" s="627"/>
    </row>
    <row r="8149" spans="2:4" x14ac:dyDescent="0.25">
      <c r="B8149" s="627"/>
      <c r="C8149" s="627"/>
      <c r="D8149" s="627"/>
    </row>
    <row r="8150" spans="2:4" x14ac:dyDescent="0.25">
      <c r="B8150" s="627"/>
      <c r="C8150" s="627"/>
      <c r="D8150" s="627"/>
    </row>
    <row r="8151" spans="2:4" x14ac:dyDescent="0.25">
      <c r="B8151" s="627"/>
      <c r="C8151" s="627"/>
      <c r="D8151" s="627"/>
    </row>
    <row r="8152" spans="2:4" x14ac:dyDescent="0.25">
      <c r="B8152" s="627"/>
      <c r="C8152" s="627"/>
      <c r="D8152" s="627"/>
    </row>
    <row r="8153" spans="2:4" x14ac:dyDescent="0.25">
      <c r="B8153" s="627"/>
      <c r="C8153" s="627"/>
      <c r="D8153" s="627"/>
    </row>
    <row r="8154" spans="2:4" x14ac:dyDescent="0.25">
      <c r="B8154" s="627"/>
      <c r="C8154" s="627"/>
      <c r="D8154" s="627"/>
    </row>
    <row r="8155" spans="2:4" x14ac:dyDescent="0.25">
      <c r="B8155" s="627"/>
      <c r="C8155" s="627"/>
      <c r="D8155" s="627"/>
    </row>
    <row r="8156" spans="2:4" x14ac:dyDescent="0.25">
      <c r="B8156" s="627"/>
      <c r="C8156" s="627"/>
      <c r="D8156" s="627"/>
    </row>
    <row r="8157" spans="2:4" x14ac:dyDescent="0.25">
      <c r="B8157" s="627"/>
      <c r="C8157" s="627"/>
      <c r="D8157" s="627"/>
    </row>
    <row r="8158" spans="2:4" x14ac:dyDescent="0.25">
      <c r="B8158" s="627"/>
      <c r="C8158" s="627"/>
      <c r="D8158" s="627"/>
    </row>
    <row r="8159" spans="2:4" x14ac:dyDescent="0.25">
      <c r="B8159" s="627"/>
      <c r="C8159" s="627"/>
      <c r="D8159" s="627"/>
    </row>
    <row r="8160" spans="2:4" x14ac:dyDescent="0.25">
      <c r="B8160" s="627"/>
      <c r="C8160" s="627"/>
      <c r="D8160" s="627"/>
    </row>
    <row r="8161" spans="2:4" x14ac:dyDescent="0.25">
      <c r="B8161" s="627"/>
      <c r="C8161" s="627"/>
      <c r="D8161" s="627"/>
    </row>
    <row r="8162" spans="2:4" x14ac:dyDescent="0.25">
      <c r="B8162" s="627"/>
      <c r="C8162" s="627"/>
      <c r="D8162" s="627"/>
    </row>
    <row r="8163" spans="2:4" x14ac:dyDescent="0.25">
      <c r="B8163" s="627"/>
      <c r="C8163" s="627"/>
      <c r="D8163" s="627"/>
    </row>
    <row r="8164" spans="2:4" x14ac:dyDescent="0.25">
      <c r="B8164" s="627"/>
      <c r="C8164" s="627"/>
      <c r="D8164" s="627"/>
    </row>
    <row r="8165" spans="2:4" x14ac:dyDescent="0.25">
      <c r="B8165" s="627"/>
      <c r="C8165" s="627"/>
      <c r="D8165" s="627"/>
    </row>
    <row r="8166" spans="2:4" x14ac:dyDescent="0.25">
      <c r="B8166" s="627"/>
      <c r="C8166" s="627"/>
      <c r="D8166" s="627"/>
    </row>
    <row r="8167" spans="2:4" x14ac:dyDescent="0.25">
      <c r="B8167" s="627"/>
      <c r="C8167" s="627"/>
      <c r="D8167" s="627"/>
    </row>
    <row r="8168" spans="2:4" x14ac:dyDescent="0.25">
      <c r="B8168" s="627"/>
      <c r="C8168" s="627"/>
      <c r="D8168" s="627"/>
    </row>
    <row r="8169" spans="2:4" x14ac:dyDescent="0.25">
      <c r="B8169" s="627"/>
      <c r="C8169" s="627"/>
      <c r="D8169" s="627"/>
    </row>
    <row r="8170" spans="2:4" x14ac:dyDescent="0.25">
      <c r="B8170" s="627"/>
      <c r="C8170" s="627"/>
      <c r="D8170" s="627"/>
    </row>
    <row r="8171" spans="2:4" x14ac:dyDescent="0.25">
      <c r="B8171" s="627"/>
      <c r="C8171" s="627"/>
      <c r="D8171" s="627"/>
    </row>
    <row r="8172" spans="2:4" x14ac:dyDescent="0.25">
      <c r="B8172" s="627"/>
      <c r="C8172" s="627"/>
      <c r="D8172" s="627"/>
    </row>
    <row r="8173" spans="2:4" x14ac:dyDescent="0.25">
      <c r="B8173" s="627"/>
      <c r="C8173" s="627"/>
      <c r="D8173" s="627"/>
    </row>
    <row r="8174" spans="2:4" x14ac:dyDescent="0.25">
      <c r="B8174" s="627"/>
      <c r="C8174" s="627"/>
      <c r="D8174" s="627"/>
    </row>
    <row r="8175" spans="2:4" x14ac:dyDescent="0.25">
      <c r="B8175" s="627"/>
      <c r="C8175" s="627"/>
      <c r="D8175" s="627"/>
    </row>
    <row r="8176" spans="2:4" x14ac:dyDescent="0.25">
      <c r="B8176" s="627"/>
      <c r="C8176" s="627"/>
      <c r="D8176" s="627"/>
    </row>
    <row r="8177" spans="2:4" x14ac:dyDescent="0.25">
      <c r="B8177" s="627"/>
      <c r="C8177" s="627"/>
      <c r="D8177" s="627"/>
    </row>
    <row r="8178" spans="2:4" x14ac:dyDescent="0.25">
      <c r="B8178" s="627"/>
      <c r="C8178" s="627"/>
      <c r="D8178" s="627"/>
    </row>
    <row r="8179" spans="2:4" x14ac:dyDescent="0.25">
      <c r="B8179" s="627"/>
      <c r="C8179" s="627"/>
      <c r="D8179" s="627"/>
    </row>
    <row r="8180" spans="2:4" x14ac:dyDescent="0.25">
      <c r="B8180" s="627"/>
      <c r="C8180" s="627"/>
      <c r="D8180" s="627"/>
    </row>
    <row r="8181" spans="2:4" x14ac:dyDescent="0.25">
      <c r="B8181" s="627"/>
      <c r="C8181" s="627"/>
      <c r="D8181" s="627"/>
    </row>
    <row r="8182" spans="2:4" x14ac:dyDescent="0.25">
      <c r="B8182" s="627"/>
      <c r="C8182" s="627"/>
      <c r="D8182" s="627"/>
    </row>
    <row r="8183" spans="2:4" x14ac:dyDescent="0.25">
      <c r="B8183" s="627"/>
      <c r="C8183" s="627"/>
      <c r="D8183" s="627"/>
    </row>
    <row r="8184" spans="2:4" x14ac:dyDescent="0.25">
      <c r="B8184" s="627"/>
      <c r="C8184" s="627"/>
      <c r="D8184" s="627"/>
    </row>
    <row r="8185" spans="2:4" x14ac:dyDescent="0.25">
      <c r="B8185" s="627"/>
      <c r="C8185" s="627"/>
      <c r="D8185" s="627"/>
    </row>
    <row r="8186" spans="2:4" x14ac:dyDescent="0.25">
      <c r="B8186" s="627"/>
      <c r="C8186" s="627"/>
      <c r="D8186" s="627"/>
    </row>
    <row r="8187" spans="2:4" x14ac:dyDescent="0.25">
      <c r="B8187" s="627"/>
      <c r="C8187" s="627"/>
      <c r="D8187" s="627"/>
    </row>
    <row r="8188" spans="2:4" x14ac:dyDescent="0.25">
      <c r="B8188" s="627"/>
      <c r="C8188" s="627"/>
      <c r="D8188" s="627"/>
    </row>
    <row r="8189" spans="2:4" x14ac:dyDescent="0.25">
      <c r="B8189" s="627"/>
      <c r="C8189" s="627"/>
      <c r="D8189" s="627"/>
    </row>
    <row r="8190" spans="2:4" x14ac:dyDescent="0.25">
      <c r="B8190" s="627"/>
      <c r="C8190" s="627"/>
      <c r="D8190" s="627"/>
    </row>
    <row r="8191" spans="2:4" x14ac:dyDescent="0.25">
      <c r="B8191" s="627"/>
      <c r="C8191" s="627"/>
      <c r="D8191" s="627"/>
    </row>
    <row r="8192" spans="2:4" x14ac:dyDescent="0.25">
      <c r="B8192" s="627"/>
      <c r="C8192" s="627"/>
      <c r="D8192" s="627"/>
    </row>
    <row r="8193" spans="2:4" x14ac:dyDescent="0.25">
      <c r="B8193" s="627"/>
      <c r="C8193" s="627"/>
      <c r="D8193" s="627"/>
    </row>
    <row r="8194" spans="2:4" x14ac:dyDescent="0.25">
      <c r="B8194" s="627"/>
      <c r="C8194" s="627"/>
      <c r="D8194" s="627"/>
    </row>
    <row r="8195" spans="2:4" x14ac:dyDescent="0.25">
      <c r="B8195" s="627"/>
      <c r="C8195" s="627"/>
      <c r="D8195" s="627"/>
    </row>
    <row r="8196" spans="2:4" x14ac:dyDescent="0.25">
      <c r="B8196" s="627"/>
      <c r="C8196" s="627"/>
      <c r="D8196" s="627"/>
    </row>
    <row r="8197" spans="2:4" x14ac:dyDescent="0.25">
      <c r="B8197" s="627"/>
      <c r="C8197" s="627"/>
      <c r="D8197" s="627"/>
    </row>
    <row r="8198" spans="2:4" x14ac:dyDescent="0.25">
      <c r="B8198" s="627"/>
      <c r="C8198" s="627"/>
      <c r="D8198" s="627"/>
    </row>
    <row r="8199" spans="2:4" x14ac:dyDescent="0.25">
      <c r="B8199" s="627"/>
      <c r="C8199" s="627"/>
      <c r="D8199" s="627"/>
    </row>
    <row r="8200" spans="2:4" x14ac:dyDescent="0.25">
      <c r="B8200" s="627"/>
      <c r="C8200" s="627"/>
      <c r="D8200" s="627"/>
    </row>
    <row r="8201" spans="2:4" x14ac:dyDescent="0.25">
      <c r="B8201" s="627"/>
      <c r="C8201" s="627"/>
      <c r="D8201" s="627"/>
    </row>
    <row r="8202" spans="2:4" x14ac:dyDescent="0.25">
      <c r="B8202" s="627"/>
      <c r="C8202" s="627"/>
      <c r="D8202" s="627"/>
    </row>
    <row r="8203" spans="2:4" x14ac:dyDescent="0.25">
      <c r="B8203" s="627"/>
      <c r="C8203" s="627"/>
      <c r="D8203" s="627"/>
    </row>
    <row r="8204" spans="2:4" x14ac:dyDescent="0.25">
      <c r="B8204" s="627"/>
      <c r="C8204" s="627"/>
      <c r="D8204" s="627"/>
    </row>
    <row r="8205" spans="2:4" x14ac:dyDescent="0.25">
      <c r="B8205" s="627"/>
      <c r="C8205" s="627"/>
      <c r="D8205" s="627"/>
    </row>
    <row r="8206" spans="2:4" x14ac:dyDescent="0.25">
      <c r="B8206" s="627"/>
      <c r="C8206" s="627"/>
      <c r="D8206" s="627"/>
    </row>
    <row r="8207" spans="2:4" x14ac:dyDescent="0.25">
      <c r="B8207" s="627"/>
      <c r="C8207" s="627"/>
      <c r="D8207" s="627"/>
    </row>
    <row r="8208" spans="2:4" x14ac:dyDescent="0.25">
      <c r="B8208" s="627"/>
      <c r="C8208" s="627"/>
      <c r="D8208" s="627"/>
    </row>
    <row r="8209" spans="2:4" x14ac:dyDescent="0.25">
      <c r="B8209" s="627"/>
      <c r="C8209" s="627"/>
      <c r="D8209" s="627"/>
    </row>
    <row r="8210" spans="2:4" x14ac:dyDescent="0.25">
      <c r="B8210" s="627"/>
      <c r="C8210" s="627"/>
      <c r="D8210" s="627"/>
    </row>
    <row r="8211" spans="2:4" x14ac:dyDescent="0.25">
      <c r="B8211" s="627"/>
      <c r="C8211" s="627"/>
      <c r="D8211" s="627"/>
    </row>
    <row r="8212" spans="2:4" x14ac:dyDescent="0.25">
      <c r="B8212" s="627"/>
      <c r="C8212" s="627"/>
      <c r="D8212" s="627"/>
    </row>
    <row r="8213" spans="2:4" x14ac:dyDescent="0.25">
      <c r="B8213" s="627"/>
      <c r="C8213" s="627"/>
      <c r="D8213" s="627"/>
    </row>
    <row r="8214" spans="2:4" x14ac:dyDescent="0.25">
      <c r="B8214" s="627"/>
      <c r="C8214" s="627"/>
      <c r="D8214" s="627"/>
    </row>
    <row r="8215" spans="2:4" x14ac:dyDescent="0.25">
      <c r="B8215" s="627"/>
      <c r="C8215" s="627"/>
      <c r="D8215" s="627"/>
    </row>
    <row r="8216" spans="2:4" x14ac:dyDescent="0.25">
      <c r="B8216" s="627"/>
      <c r="C8216" s="627"/>
      <c r="D8216" s="627"/>
    </row>
    <row r="8217" spans="2:4" x14ac:dyDescent="0.25">
      <c r="B8217" s="627"/>
      <c r="C8217" s="627"/>
      <c r="D8217" s="627"/>
    </row>
    <row r="8218" spans="2:4" x14ac:dyDescent="0.25">
      <c r="B8218" s="627"/>
      <c r="C8218" s="627"/>
      <c r="D8218" s="627"/>
    </row>
    <row r="8219" spans="2:4" x14ac:dyDescent="0.25">
      <c r="B8219" s="627"/>
      <c r="C8219" s="627"/>
      <c r="D8219" s="627"/>
    </row>
    <row r="8220" spans="2:4" x14ac:dyDescent="0.25">
      <c r="B8220" s="627"/>
      <c r="C8220" s="627"/>
      <c r="D8220" s="627"/>
    </row>
    <row r="8221" spans="2:4" x14ac:dyDescent="0.25">
      <c r="B8221" s="627"/>
      <c r="C8221" s="627"/>
      <c r="D8221" s="627"/>
    </row>
    <row r="8222" spans="2:4" x14ac:dyDescent="0.25">
      <c r="B8222" s="627"/>
      <c r="C8222" s="627"/>
      <c r="D8222" s="627"/>
    </row>
    <row r="8223" spans="2:4" x14ac:dyDescent="0.25">
      <c r="B8223" s="627"/>
      <c r="C8223" s="627"/>
      <c r="D8223" s="627"/>
    </row>
    <row r="8224" spans="2:4" x14ac:dyDescent="0.25">
      <c r="B8224" s="627"/>
      <c r="C8224" s="627"/>
      <c r="D8224" s="627"/>
    </row>
    <row r="8225" spans="2:4" x14ac:dyDescent="0.25">
      <c r="B8225" s="627"/>
      <c r="C8225" s="627"/>
      <c r="D8225" s="627"/>
    </row>
    <row r="8226" spans="2:4" x14ac:dyDescent="0.25">
      <c r="B8226" s="627"/>
      <c r="C8226" s="627"/>
      <c r="D8226" s="627"/>
    </row>
    <row r="8227" spans="2:4" x14ac:dyDescent="0.25">
      <c r="B8227" s="627"/>
      <c r="C8227" s="627"/>
      <c r="D8227" s="627"/>
    </row>
    <row r="8228" spans="2:4" x14ac:dyDescent="0.25">
      <c r="B8228" s="627"/>
      <c r="C8228" s="627"/>
      <c r="D8228" s="627"/>
    </row>
    <row r="8229" spans="2:4" x14ac:dyDescent="0.25">
      <c r="B8229" s="627"/>
      <c r="C8229" s="627"/>
      <c r="D8229" s="627"/>
    </row>
    <row r="8230" spans="2:4" x14ac:dyDescent="0.25">
      <c r="B8230" s="627"/>
      <c r="C8230" s="627"/>
      <c r="D8230" s="627"/>
    </row>
    <row r="8231" spans="2:4" x14ac:dyDescent="0.25">
      <c r="B8231" s="627"/>
      <c r="C8231" s="627"/>
      <c r="D8231" s="627"/>
    </row>
    <row r="8232" spans="2:4" x14ac:dyDescent="0.25">
      <c r="B8232" s="627"/>
      <c r="C8232" s="627"/>
      <c r="D8232" s="627"/>
    </row>
    <row r="8233" spans="2:4" x14ac:dyDescent="0.25">
      <c r="B8233" s="627"/>
      <c r="C8233" s="627"/>
      <c r="D8233" s="627"/>
    </row>
    <row r="8234" spans="2:4" x14ac:dyDescent="0.25">
      <c r="B8234" s="627"/>
      <c r="C8234" s="627"/>
      <c r="D8234" s="627"/>
    </row>
    <row r="8235" spans="2:4" x14ac:dyDescent="0.25">
      <c r="B8235" s="627"/>
      <c r="C8235" s="627"/>
      <c r="D8235" s="627"/>
    </row>
    <row r="8236" spans="2:4" x14ac:dyDescent="0.25">
      <c r="B8236" s="627"/>
      <c r="C8236" s="627"/>
      <c r="D8236" s="627"/>
    </row>
    <row r="8237" spans="2:4" x14ac:dyDescent="0.25">
      <c r="B8237" s="627"/>
      <c r="C8237" s="627"/>
      <c r="D8237" s="627"/>
    </row>
    <row r="8238" spans="2:4" x14ac:dyDescent="0.25">
      <c r="B8238" s="627"/>
      <c r="C8238" s="627"/>
      <c r="D8238" s="627"/>
    </row>
    <row r="8239" spans="2:4" x14ac:dyDescent="0.25">
      <c r="B8239" s="627"/>
      <c r="C8239" s="627"/>
      <c r="D8239" s="627"/>
    </row>
    <row r="8240" spans="2:4" x14ac:dyDescent="0.25">
      <c r="B8240" s="627"/>
      <c r="C8240" s="627"/>
      <c r="D8240" s="627"/>
    </row>
    <row r="8241" spans="2:4" x14ac:dyDescent="0.25">
      <c r="B8241" s="627"/>
      <c r="C8241" s="627"/>
      <c r="D8241" s="627"/>
    </row>
    <row r="8242" spans="2:4" x14ac:dyDescent="0.25">
      <c r="B8242" s="627"/>
      <c r="C8242" s="627"/>
      <c r="D8242" s="627"/>
    </row>
    <row r="8243" spans="2:4" x14ac:dyDescent="0.25">
      <c r="B8243" s="627"/>
      <c r="C8243" s="627"/>
      <c r="D8243" s="627"/>
    </row>
    <row r="8244" spans="2:4" x14ac:dyDescent="0.25">
      <c r="B8244" s="627"/>
      <c r="C8244" s="627"/>
      <c r="D8244" s="627"/>
    </row>
    <row r="8245" spans="2:4" x14ac:dyDescent="0.25">
      <c r="B8245" s="627"/>
      <c r="C8245" s="627"/>
      <c r="D8245" s="627"/>
    </row>
    <row r="8246" spans="2:4" x14ac:dyDescent="0.25">
      <c r="B8246" s="627"/>
      <c r="C8246" s="627"/>
      <c r="D8246" s="627"/>
    </row>
    <row r="8247" spans="2:4" x14ac:dyDescent="0.25">
      <c r="B8247" s="627"/>
      <c r="C8247" s="627"/>
      <c r="D8247" s="627"/>
    </row>
    <row r="8248" spans="2:4" x14ac:dyDescent="0.25">
      <c r="B8248" s="627"/>
      <c r="C8248" s="627"/>
      <c r="D8248" s="627"/>
    </row>
    <row r="8249" spans="2:4" x14ac:dyDescent="0.25">
      <c r="B8249" s="627"/>
      <c r="C8249" s="627"/>
      <c r="D8249" s="627"/>
    </row>
    <row r="8250" spans="2:4" x14ac:dyDescent="0.25">
      <c r="B8250" s="627"/>
      <c r="C8250" s="627"/>
      <c r="D8250" s="627"/>
    </row>
    <row r="8251" spans="2:4" x14ac:dyDescent="0.25">
      <c r="B8251" s="627"/>
      <c r="C8251" s="627"/>
      <c r="D8251" s="627"/>
    </row>
    <row r="8252" spans="2:4" x14ac:dyDescent="0.25">
      <c r="B8252" s="627"/>
      <c r="C8252" s="627"/>
      <c r="D8252" s="627"/>
    </row>
    <row r="8253" spans="2:4" x14ac:dyDescent="0.25">
      <c r="B8253" s="627"/>
      <c r="C8253" s="627"/>
      <c r="D8253" s="627"/>
    </row>
    <row r="8254" spans="2:4" x14ac:dyDescent="0.25">
      <c r="B8254" s="627"/>
      <c r="C8254" s="627"/>
      <c r="D8254" s="627"/>
    </row>
    <row r="8255" spans="2:4" x14ac:dyDescent="0.25">
      <c r="B8255" s="627"/>
      <c r="C8255" s="627"/>
      <c r="D8255" s="627"/>
    </row>
    <row r="8256" spans="2:4" x14ac:dyDescent="0.25">
      <c r="B8256" s="627"/>
      <c r="C8256" s="627"/>
      <c r="D8256" s="627"/>
    </row>
    <row r="8257" spans="2:4" x14ac:dyDescent="0.25">
      <c r="B8257" s="627"/>
      <c r="C8257" s="627"/>
      <c r="D8257" s="627"/>
    </row>
    <row r="8258" spans="2:4" x14ac:dyDescent="0.25">
      <c r="B8258" s="627"/>
      <c r="C8258" s="627"/>
      <c r="D8258" s="627"/>
    </row>
    <row r="8259" spans="2:4" x14ac:dyDescent="0.25">
      <c r="B8259" s="627"/>
      <c r="C8259" s="627"/>
      <c r="D8259" s="627"/>
    </row>
    <row r="8260" spans="2:4" x14ac:dyDescent="0.25">
      <c r="B8260" s="627"/>
      <c r="C8260" s="627"/>
      <c r="D8260" s="627"/>
    </row>
    <row r="8261" spans="2:4" x14ac:dyDescent="0.25">
      <c r="B8261" s="627"/>
      <c r="C8261" s="627"/>
      <c r="D8261" s="627"/>
    </row>
    <row r="8262" spans="2:4" x14ac:dyDescent="0.25">
      <c r="B8262" s="627"/>
      <c r="C8262" s="627"/>
      <c r="D8262" s="627"/>
    </row>
    <row r="8263" spans="2:4" x14ac:dyDescent="0.25">
      <c r="B8263" s="627"/>
      <c r="C8263" s="627"/>
      <c r="D8263" s="627"/>
    </row>
    <row r="8264" spans="2:4" x14ac:dyDescent="0.25">
      <c r="B8264" s="627"/>
      <c r="C8264" s="627"/>
      <c r="D8264" s="627"/>
    </row>
    <row r="8265" spans="2:4" x14ac:dyDescent="0.25">
      <c r="B8265" s="627"/>
      <c r="C8265" s="627"/>
      <c r="D8265" s="627"/>
    </row>
    <row r="8266" spans="2:4" x14ac:dyDescent="0.25">
      <c r="B8266" s="627"/>
      <c r="C8266" s="627"/>
      <c r="D8266" s="627"/>
    </row>
    <row r="8267" spans="2:4" x14ac:dyDescent="0.25">
      <c r="B8267" s="627"/>
      <c r="C8267" s="627"/>
      <c r="D8267" s="627"/>
    </row>
    <row r="8268" spans="2:4" x14ac:dyDescent="0.25">
      <c r="B8268" s="627"/>
      <c r="C8268" s="627"/>
      <c r="D8268" s="627"/>
    </row>
    <row r="8269" spans="2:4" x14ac:dyDescent="0.25">
      <c r="B8269" s="627"/>
      <c r="C8269" s="627"/>
      <c r="D8269" s="627"/>
    </row>
    <row r="8270" spans="2:4" x14ac:dyDescent="0.25">
      <c r="B8270" s="627"/>
      <c r="C8270" s="627"/>
      <c r="D8270" s="627"/>
    </row>
    <row r="8271" spans="2:4" x14ac:dyDescent="0.25">
      <c r="B8271" s="627"/>
      <c r="C8271" s="627"/>
      <c r="D8271" s="627"/>
    </row>
    <row r="8272" spans="2:4" x14ac:dyDescent="0.25">
      <c r="B8272" s="627"/>
      <c r="C8272" s="627"/>
      <c r="D8272" s="627"/>
    </row>
    <row r="8273" spans="2:4" x14ac:dyDescent="0.25">
      <c r="B8273" s="627"/>
      <c r="C8273" s="627"/>
      <c r="D8273" s="627"/>
    </row>
    <row r="8274" spans="2:4" x14ac:dyDescent="0.25">
      <c r="B8274" s="627"/>
      <c r="C8274" s="627"/>
      <c r="D8274" s="627"/>
    </row>
    <row r="8275" spans="2:4" x14ac:dyDescent="0.25">
      <c r="B8275" s="627"/>
      <c r="C8275" s="627"/>
      <c r="D8275" s="627"/>
    </row>
    <row r="8276" spans="2:4" x14ac:dyDescent="0.25">
      <c r="B8276" s="627"/>
      <c r="C8276" s="627"/>
      <c r="D8276" s="627"/>
    </row>
    <row r="8277" spans="2:4" x14ac:dyDescent="0.25">
      <c r="B8277" s="627"/>
      <c r="C8277" s="627"/>
      <c r="D8277" s="627"/>
    </row>
    <row r="8278" spans="2:4" x14ac:dyDescent="0.25">
      <c r="B8278" s="627"/>
      <c r="C8278" s="627"/>
      <c r="D8278" s="627"/>
    </row>
    <row r="8279" spans="2:4" x14ac:dyDescent="0.25">
      <c r="B8279" s="627"/>
      <c r="C8279" s="627"/>
      <c r="D8279" s="627"/>
    </row>
    <row r="8280" spans="2:4" x14ac:dyDescent="0.25">
      <c r="B8280" s="627"/>
      <c r="C8280" s="627"/>
      <c r="D8280" s="627"/>
    </row>
    <row r="8281" spans="2:4" x14ac:dyDescent="0.25">
      <c r="B8281" s="627"/>
      <c r="C8281" s="627"/>
      <c r="D8281" s="627"/>
    </row>
    <row r="8282" spans="2:4" x14ac:dyDescent="0.25">
      <c r="B8282" s="627"/>
      <c r="C8282" s="627"/>
      <c r="D8282" s="627"/>
    </row>
    <row r="8283" spans="2:4" x14ac:dyDescent="0.25">
      <c r="B8283" s="627"/>
      <c r="C8283" s="627"/>
      <c r="D8283" s="627"/>
    </row>
    <row r="8284" spans="2:4" x14ac:dyDescent="0.25">
      <c r="B8284" s="627"/>
      <c r="C8284" s="627"/>
      <c r="D8284" s="627"/>
    </row>
    <row r="8285" spans="2:4" x14ac:dyDescent="0.25">
      <c r="B8285" s="627"/>
      <c r="C8285" s="627"/>
      <c r="D8285" s="627"/>
    </row>
    <row r="8286" spans="2:4" x14ac:dyDescent="0.25">
      <c r="B8286" s="627"/>
      <c r="C8286" s="627"/>
      <c r="D8286" s="627"/>
    </row>
    <row r="8287" spans="2:4" x14ac:dyDescent="0.25">
      <c r="B8287" s="627"/>
      <c r="C8287" s="627"/>
      <c r="D8287" s="627"/>
    </row>
    <row r="8288" spans="2:4" x14ac:dyDescent="0.25">
      <c r="B8288" s="627"/>
      <c r="C8288" s="627"/>
      <c r="D8288" s="627"/>
    </row>
    <row r="8289" spans="2:4" x14ac:dyDescent="0.25">
      <c r="B8289" s="627"/>
      <c r="C8289" s="627"/>
      <c r="D8289" s="627"/>
    </row>
    <row r="8290" spans="2:4" x14ac:dyDescent="0.25">
      <c r="B8290" s="627"/>
      <c r="C8290" s="627"/>
      <c r="D8290" s="627"/>
    </row>
    <row r="8291" spans="2:4" x14ac:dyDescent="0.25">
      <c r="B8291" s="627"/>
      <c r="C8291" s="627"/>
      <c r="D8291" s="627"/>
    </row>
    <row r="8292" spans="2:4" x14ac:dyDescent="0.25">
      <c r="B8292" s="627"/>
      <c r="C8292" s="627"/>
      <c r="D8292" s="627"/>
    </row>
    <row r="8293" spans="2:4" x14ac:dyDescent="0.25">
      <c r="B8293" s="627"/>
      <c r="C8293" s="627"/>
      <c r="D8293" s="627"/>
    </row>
    <row r="8294" spans="2:4" x14ac:dyDescent="0.25">
      <c r="B8294" s="627"/>
      <c r="C8294" s="627"/>
      <c r="D8294" s="627"/>
    </row>
    <row r="8295" spans="2:4" x14ac:dyDescent="0.25">
      <c r="B8295" s="627"/>
      <c r="C8295" s="627"/>
      <c r="D8295" s="627"/>
    </row>
    <row r="8296" spans="2:4" x14ac:dyDescent="0.25">
      <c r="B8296" s="627"/>
      <c r="C8296" s="627"/>
      <c r="D8296" s="627"/>
    </row>
    <row r="8297" spans="2:4" x14ac:dyDescent="0.25">
      <c r="B8297" s="627"/>
      <c r="C8297" s="627"/>
      <c r="D8297" s="627"/>
    </row>
    <row r="8298" spans="2:4" x14ac:dyDescent="0.25">
      <c r="B8298" s="627"/>
      <c r="C8298" s="627"/>
      <c r="D8298" s="627"/>
    </row>
    <row r="8299" spans="2:4" x14ac:dyDescent="0.25">
      <c r="B8299" s="627"/>
      <c r="C8299" s="627"/>
      <c r="D8299" s="627"/>
    </row>
    <row r="8300" spans="2:4" x14ac:dyDescent="0.25">
      <c r="B8300" s="627"/>
      <c r="C8300" s="627"/>
      <c r="D8300" s="627"/>
    </row>
    <row r="8301" spans="2:4" x14ac:dyDescent="0.25">
      <c r="B8301" s="627"/>
      <c r="C8301" s="627"/>
      <c r="D8301" s="627"/>
    </row>
    <row r="8302" spans="2:4" x14ac:dyDescent="0.25">
      <c r="B8302" s="627"/>
      <c r="C8302" s="627"/>
      <c r="D8302" s="627"/>
    </row>
    <row r="8303" spans="2:4" x14ac:dyDescent="0.25">
      <c r="B8303" s="627"/>
      <c r="C8303" s="627"/>
      <c r="D8303" s="627"/>
    </row>
    <row r="8304" spans="2:4" x14ac:dyDescent="0.25">
      <c r="B8304" s="627"/>
      <c r="C8304" s="627"/>
      <c r="D8304" s="627"/>
    </row>
    <row r="8305" spans="2:4" x14ac:dyDescent="0.25">
      <c r="B8305" s="627"/>
      <c r="C8305" s="627"/>
      <c r="D8305" s="627"/>
    </row>
    <row r="8306" spans="2:4" x14ac:dyDescent="0.25">
      <c r="B8306" s="627"/>
      <c r="C8306" s="627"/>
      <c r="D8306" s="627"/>
    </row>
    <row r="8307" spans="2:4" x14ac:dyDescent="0.25">
      <c r="B8307" s="627"/>
      <c r="C8307" s="627"/>
      <c r="D8307" s="627"/>
    </row>
    <row r="8308" spans="2:4" x14ac:dyDescent="0.25">
      <c r="B8308" s="627"/>
      <c r="C8308" s="627"/>
      <c r="D8308" s="627"/>
    </row>
    <row r="8309" spans="2:4" x14ac:dyDescent="0.25">
      <c r="B8309" s="627"/>
      <c r="C8309" s="627"/>
      <c r="D8309" s="627"/>
    </row>
    <row r="8310" spans="2:4" x14ac:dyDescent="0.25">
      <c r="B8310" s="627"/>
      <c r="C8310" s="627"/>
      <c r="D8310" s="627"/>
    </row>
    <row r="8311" spans="2:4" x14ac:dyDescent="0.25">
      <c r="B8311" s="627"/>
      <c r="C8311" s="627"/>
      <c r="D8311" s="627"/>
    </row>
    <row r="8312" spans="2:4" x14ac:dyDescent="0.25">
      <c r="B8312" s="627"/>
      <c r="C8312" s="627"/>
      <c r="D8312" s="627"/>
    </row>
    <row r="8313" spans="2:4" x14ac:dyDescent="0.25">
      <c r="B8313" s="627"/>
      <c r="C8313" s="627"/>
      <c r="D8313" s="627"/>
    </row>
    <row r="8314" spans="2:4" x14ac:dyDescent="0.25">
      <c r="B8314" s="627"/>
      <c r="C8314" s="627"/>
      <c r="D8314" s="627"/>
    </row>
    <row r="8315" spans="2:4" x14ac:dyDescent="0.25">
      <c r="B8315" s="627"/>
      <c r="C8315" s="627"/>
      <c r="D8315" s="627"/>
    </row>
    <row r="8316" spans="2:4" x14ac:dyDescent="0.25">
      <c r="B8316" s="627"/>
      <c r="C8316" s="627"/>
      <c r="D8316" s="627"/>
    </row>
    <row r="8317" spans="2:4" x14ac:dyDescent="0.25">
      <c r="B8317" s="627"/>
      <c r="C8317" s="627"/>
      <c r="D8317" s="627"/>
    </row>
    <row r="8318" spans="2:4" x14ac:dyDescent="0.25">
      <c r="B8318" s="627"/>
      <c r="C8318" s="627"/>
      <c r="D8318" s="627"/>
    </row>
    <row r="8319" spans="2:4" x14ac:dyDescent="0.25">
      <c r="B8319" s="627"/>
      <c r="C8319" s="627"/>
      <c r="D8319" s="627"/>
    </row>
    <row r="8320" spans="2:4" x14ac:dyDescent="0.25">
      <c r="B8320" s="627"/>
      <c r="C8320" s="627"/>
      <c r="D8320" s="627"/>
    </row>
    <row r="8321" spans="2:4" x14ac:dyDescent="0.25">
      <c r="B8321" s="627"/>
      <c r="C8321" s="627"/>
      <c r="D8321" s="627"/>
    </row>
    <row r="8322" spans="2:4" x14ac:dyDescent="0.25">
      <c r="B8322" s="627"/>
      <c r="C8322" s="627"/>
      <c r="D8322" s="627"/>
    </row>
    <row r="8323" spans="2:4" x14ac:dyDescent="0.25">
      <c r="B8323" s="627"/>
      <c r="C8323" s="627"/>
      <c r="D8323" s="627"/>
    </row>
    <row r="8324" spans="2:4" x14ac:dyDescent="0.25">
      <c r="B8324" s="627"/>
      <c r="C8324" s="627"/>
      <c r="D8324" s="627"/>
    </row>
    <row r="8325" spans="2:4" x14ac:dyDescent="0.25">
      <c r="B8325" s="627"/>
      <c r="C8325" s="627"/>
      <c r="D8325" s="627"/>
    </row>
    <row r="8326" spans="2:4" x14ac:dyDescent="0.25">
      <c r="B8326" s="627"/>
      <c r="C8326" s="627"/>
      <c r="D8326" s="627"/>
    </row>
    <row r="8327" spans="2:4" x14ac:dyDescent="0.25">
      <c r="B8327" s="627"/>
      <c r="C8327" s="627"/>
      <c r="D8327" s="627"/>
    </row>
    <row r="8328" spans="2:4" x14ac:dyDescent="0.25">
      <c r="B8328" s="627"/>
      <c r="C8328" s="627"/>
      <c r="D8328" s="627"/>
    </row>
    <row r="8329" spans="2:4" x14ac:dyDescent="0.25">
      <c r="B8329" s="627"/>
      <c r="C8329" s="627"/>
      <c r="D8329" s="627"/>
    </row>
    <row r="8330" spans="2:4" x14ac:dyDescent="0.25">
      <c r="B8330" s="627"/>
      <c r="C8330" s="627"/>
      <c r="D8330" s="627"/>
    </row>
    <row r="8331" spans="2:4" x14ac:dyDescent="0.25">
      <c r="B8331" s="627"/>
      <c r="C8331" s="627"/>
      <c r="D8331" s="627"/>
    </row>
    <row r="8332" spans="2:4" x14ac:dyDescent="0.25">
      <c r="B8332" s="627"/>
      <c r="C8332" s="627"/>
      <c r="D8332" s="627"/>
    </row>
    <row r="8333" spans="2:4" x14ac:dyDescent="0.25">
      <c r="B8333" s="627"/>
      <c r="C8333" s="627"/>
      <c r="D8333" s="627"/>
    </row>
    <row r="8334" spans="2:4" x14ac:dyDescent="0.25">
      <c r="B8334" s="627"/>
      <c r="C8334" s="627"/>
      <c r="D8334" s="627"/>
    </row>
    <row r="8335" spans="2:4" x14ac:dyDescent="0.25">
      <c r="B8335" s="627"/>
      <c r="C8335" s="627"/>
      <c r="D8335" s="627"/>
    </row>
    <row r="8336" spans="2:4" x14ac:dyDescent="0.25">
      <c r="B8336" s="627"/>
      <c r="C8336" s="627"/>
      <c r="D8336" s="627"/>
    </row>
    <row r="8337" spans="2:4" x14ac:dyDescent="0.25">
      <c r="B8337" s="627"/>
      <c r="C8337" s="627"/>
      <c r="D8337" s="627"/>
    </row>
    <row r="8338" spans="2:4" x14ac:dyDescent="0.25">
      <c r="B8338" s="627"/>
      <c r="C8338" s="627"/>
      <c r="D8338" s="627"/>
    </row>
    <row r="8339" spans="2:4" x14ac:dyDescent="0.25">
      <c r="B8339" s="627"/>
      <c r="C8339" s="627"/>
      <c r="D8339" s="627"/>
    </row>
    <row r="8340" spans="2:4" x14ac:dyDescent="0.25">
      <c r="B8340" s="627"/>
      <c r="C8340" s="627"/>
      <c r="D8340" s="627"/>
    </row>
    <row r="8341" spans="2:4" x14ac:dyDescent="0.25">
      <c r="B8341" s="627"/>
      <c r="C8341" s="627"/>
      <c r="D8341" s="627"/>
    </row>
    <row r="8342" spans="2:4" x14ac:dyDescent="0.25">
      <c r="B8342" s="627"/>
      <c r="C8342" s="627"/>
      <c r="D8342" s="627"/>
    </row>
    <row r="8343" spans="2:4" x14ac:dyDescent="0.25">
      <c r="B8343" s="627"/>
      <c r="C8343" s="627"/>
      <c r="D8343" s="627"/>
    </row>
    <row r="8344" spans="2:4" x14ac:dyDescent="0.25">
      <c r="B8344" s="627"/>
      <c r="C8344" s="627"/>
      <c r="D8344" s="627"/>
    </row>
    <row r="8345" spans="2:4" x14ac:dyDescent="0.25">
      <c r="B8345" s="627"/>
      <c r="C8345" s="627"/>
      <c r="D8345" s="627"/>
    </row>
    <row r="8346" spans="2:4" x14ac:dyDescent="0.25">
      <c r="B8346" s="627"/>
      <c r="C8346" s="627"/>
      <c r="D8346" s="627"/>
    </row>
    <row r="8347" spans="2:4" x14ac:dyDescent="0.25">
      <c r="B8347" s="627"/>
      <c r="C8347" s="627"/>
      <c r="D8347" s="627"/>
    </row>
    <row r="8348" spans="2:4" x14ac:dyDescent="0.25">
      <c r="B8348" s="627"/>
      <c r="C8348" s="627"/>
      <c r="D8348" s="627"/>
    </row>
    <row r="8349" spans="2:4" x14ac:dyDescent="0.25">
      <c r="B8349" s="627"/>
      <c r="C8349" s="627"/>
      <c r="D8349" s="627"/>
    </row>
    <row r="8350" spans="2:4" x14ac:dyDescent="0.25">
      <c r="B8350" s="627"/>
      <c r="C8350" s="627"/>
      <c r="D8350" s="627"/>
    </row>
    <row r="8351" spans="2:4" x14ac:dyDescent="0.25">
      <c r="B8351" s="627"/>
      <c r="C8351" s="627"/>
      <c r="D8351" s="627"/>
    </row>
    <row r="8352" spans="2:4" x14ac:dyDescent="0.25">
      <c r="B8352" s="627"/>
      <c r="C8352" s="627"/>
      <c r="D8352" s="627"/>
    </row>
    <row r="8353" spans="2:4" x14ac:dyDescent="0.25">
      <c r="B8353" s="627"/>
      <c r="C8353" s="627"/>
      <c r="D8353" s="627"/>
    </row>
    <row r="8354" spans="2:4" x14ac:dyDescent="0.25">
      <c r="B8354" s="627"/>
      <c r="C8354" s="627"/>
      <c r="D8354" s="627"/>
    </row>
    <row r="8355" spans="2:4" x14ac:dyDescent="0.25">
      <c r="B8355" s="627"/>
      <c r="C8355" s="627"/>
      <c r="D8355" s="627"/>
    </row>
    <row r="8356" spans="2:4" x14ac:dyDescent="0.25">
      <c r="B8356" s="627"/>
      <c r="C8356" s="627"/>
      <c r="D8356" s="627"/>
    </row>
    <row r="8357" spans="2:4" x14ac:dyDescent="0.25">
      <c r="B8357" s="627"/>
      <c r="C8357" s="627"/>
      <c r="D8357" s="627"/>
    </row>
    <row r="8358" spans="2:4" x14ac:dyDescent="0.25">
      <c r="B8358" s="627"/>
      <c r="C8358" s="627"/>
      <c r="D8358" s="627"/>
    </row>
    <row r="8359" spans="2:4" x14ac:dyDescent="0.25">
      <c r="B8359" s="627"/>
      <c r="C8359" s="627"/>
      <c r="D8359" s="627"/>
    </row>
    <row r="8360" spans="2:4" x14ac:dyDescent="0.25">
      <c r="B8360" s="627"/>
      <c r="C8360" s="627"/>
      <c r="D8360" s="627"/>
    </row>
    <row r="8361" spans="2:4" x14ac:dyDescent="0.25">
      <c r="B8361" s="627"/>
      <c r="C8361" s="627"/>
      <c r="D8361" s="627"/>
    </row>
    <row r="8362" spans="2:4" x14ac:dyDescent="0.25">
      <c r="B8362" s="627"/>
      <c r="C8362" s="627"/>
      <c r="D8362" s="627"/>
    </row>
    <row r="8363" spans="2:4" x14ac:dyDescent="0.25">
      <c r="B8363" s="627"/>
      <c r="C8363" s="627"/>
      <c r="D8363" s="627"/>
    </row>
    <row r="8364" spans="2:4" x14ac:dyDescent="0.25">
      <c r="B8364" s="627"/>
      <c r="C8364" s="627"/>
      <c r="D8364" s="627"/>
    </row>
    <row r="8365" spans="2:4" x14ac:dyDescent="0.25">
      <c r="B8365" s="627"/>
      <c r="C8365" s="627"/>
      <c r="D8365" s="627"/>
    </row>
    <row r="8366" spans="2:4" x14ac:dyDescent="0.25">
      <c r="B8366" s="627"/>
      <c r="C8366" s="627"/>
      <c r="D8366" s="627"/>
    </row>
    <row r="8367" spans="2:4" x14ac:dyDescent="0.25">
      <c r="B8367" s="627"/>
      <c r="C8367" s="627"/>
      <c r="D8367" s="627"/>
    </row>
    <row r="8368" spans="2:4" x14ac:dyDescent="0.25">
      <c r="B8368" s="627"/>
      <c r="C8368" s="627"/>
      <c r="D8368" s="627"/>
    </row>
    <row r="8369" spans="2:4" x14ac:dyDescent="0.25">
      <c r="B8369" s="627"/>
      <c r="C8369" s="627"/>
      <c r="D8369" s="627"/>
    </row>
    <row r="8370" spans="2:4" x14ac:dyDescent="0.25">
      <c r="B8370" s="627"/>
      <c r="C8370" s="627"/>
      <c r="D8370" s="627"/>
    </row>
    <row r="8371" spans="2:4" x14ac:dyDescent="0.25">
      <c r="B8371" s="627"/>
      <c r="C8371" s="627"/>
      <c r="D8371" s="627"/>
    </row>
    <row r="8372" spans="2:4" x14ac:dyDescent="0.25">
      <c r="B8372" s="627"/>
      <c r="C8372" s="627"/>
      <c r="D8372" s="627"/>
    </row>
    <row r="8373" spans="2:4" x14ac:dyDescent="0.25">
      <c r="B8373" s="627"/>
      <c r="C8373" s="627"/>
      <c r="D8373" s="627"/>
    </row>
    <row r="8374" spans="2:4" x14ac:dyDescent="0.25">
      <c r="B8374" s="627"/>
      <c r="C8374" s="627"/>
      <c r="D8374" s="627"/>
    </row>
    <row r="8375" spans="2:4" x14ac:dyDescent="0.25">
      <c r="B8375" s="627"/>
      <c r="C8375" s="627"/>
      <c r="D8375" s="627"/>
    </row>
    <row r="8376" spans="2:4" x14ac:dyDescent="0.25">
      <c r="B8376" s="627"/>
      <c r="C8376" s="627"/>
      <c r="D8376" s="627"/>
    </row>
    <row r="8377" spans="2:4" x14ac:dyDescent="0.25">
      <c r="B8377" s="627"/>
      <c r="C8377" s="627"/>
      <c r="D8377" s="627"/>
    </row>
    <row r="8378" spans="2:4" x14ac:dyDescent="0.25">
      <c r="B8378" s="627"/>
      <c r="C8378" s="627"/>
      <c r="D8378" s="627"/>
    </row>
    <row r="8379" spans="2:4" x14ac:dyDescent="0.25">
      <c r="B8379" s="627"/>
      <c r="C8379" s="627"/>
      <c r="D8379" s="627"/>
    </row>
    <row r="8380" spans="2:4" x14ac:dyDescent="0.25">
      <c r="B8380" s="627"/>
      <c r="C8380" s="627"/>
      <c r="D8380" s="627"/>
    </row>
    <row r="8381" spans="2:4" x14ac:dyDescent="0.25">
      <c r="B8381" s="627"/>
      <c r="C8381" s="627"/>
      <c r="D8381" s="627"/>
    </row>
    <row r="8382" spans="2:4" x14ac:dyDescent="0.25">
      <c r="B8382" s="627"/>
      <c r="C8382" s="627"/>
      <c r="D8382" s="627"/>
    </row>
    <row r="8383" spans="2:4" x14ac:dyDescent="0.25">
      <c r="B8383" s="627"/>
      <c r="C8383" s="627"/>
      <c r="D8383" s="627"/>
    </row>
    <row r="8384" spans="2:4" x14ac:dyDescent="0.25">
      <c r="B8384" s="627"/>
      <c r="C8384" s="627"/>
      <c r="D8384" s="627"/>
    </row>
    <row r="8385" spans="2:4" x14ac:dyDescent="0.25">
      <c r="B8385" s="627"/>
      <c r="C8385" s="627"/>
      <c r="D8385" s="627"/>
    </row>
    <row r="8386" spans="2:4" x14ac:dyDescent="0.25">
      <c r="B8386" s="627"/>
      <c r="C8386" s="627"/>
      <c r="D8386" s="627"/>
    </row>
    <row r="8387" spans="2:4" x14ac:dyDescent="0.25">
      <c r="B8387" s="627"/>
      <c r="C8387" s="627"/>
      <c r="D8387" s="627"/>
    </row>
    <row r="8388" spans="2:4" x14ac:dyDescent="0.25">
      <c r="B8388" s="627"/>
      <c r="C8388" s="627"/>
      <c r="D8388" s="627"/>
    </row>
    <row r="8389" spans="2:4" x14ac:dyDescent="0.25">
      <c r="B8389" s="627"/>
      <c r="C8389" s="627"/>
      <c r="D8389" s="627"/>
    </row>
    <row r="8390" spans="2:4" x14ac:dyDescent="0.25">
      <c r="B8390" s="627"/>
      <c r="C8390" s="627"/>
      <c r="D8390" s="627"/>
    </row>
    <row r="8391" spans="2:4" x14ac:dyDescent="0.25">
      <c r="B8391" s="627"/>
      <c r="C8391" s="627"/>
      <c r="D8391" s="627"/>
    </row>
    <row r="8392" spans="2:4" x14ac:dyDescent="0.25">
      <c r="B8392" s="627"/>
      <c r="C8392" s="627"/>
      <c r="D8392" s="627"/>
    </row>
    <row r="8393" spans="2:4" x14ac:dyDescent="0.25">
      <c r="B8393" s="627"/>
      <c r="C8393" s="627"/>
      <c r="D8393" s="627"/>
    </row>
    <row r="8394" spans="2:4" x14ac:dyDescent="0.25">
      <c r="B8394" s="627"/>
      <c r="C8394" s="627"/>
      <c r="D8394" s="627"/>
    </row>
    <row r="8395" spans="2:4" x14ac:dyDescent="0.25">
      <c r="B8395" s="627"/>
      <c r="C8395" s="627"/>
      <c r="D8395" s="627"/>
    </row>
    <row r="8396" spans="2:4" x14ac:dyDescent="0.25">
      <c r="B8396" s="627"/>
      <c r="C8396" s="627"/>
      <c r="D8396" s="627"/>
    </row>
    <row r="8397" spans="2:4" x14ac:dyDescent="0.25">
      <c r="B8397" s="627"/>
      <c r="C8397" s="627"/>
      <c r="D8397" s="627"/>
    </row>
    <row r="8398" spans="2:4" x14ac:dyDescent="0.25">
      <c r="B8398" s="627"/>
      <c r="C8398" s="627"/>
      <c r="D8398" s="627"/>
    </row>
    <row r="8399" spans="2:4" x14ac:dyDescent="0.25">
      <c r="B8399" s="627"/>
      <c r="C8399" s="627"/>
      <c r="D8399" s="627"/>
    </row>
    <row r="8400" spans="2:4" x14ac:dyDescent="0.25">
      <c r="B8400" s="627"/>
      <c r="C8400" s="627"/>
      <c r="D8400" s="627"/>
    </row>
    <row r="8401" spans="2:4" x14ac:dyDescent="0.25">
      <c r="B8401" s="627"/>
      <c r="C8401" s="627"/>
      <c r="D8401" s="627"/>
    </row>
    <row r="8402" spans="2:4" x14ac:dyDescent="0.25">
      <c r="B8402" s="627"/>
      <c r="C8402" s="627"/>
      <c r="D8402" s="627"/>
    </row>
    <row r="8403" spans="2:4" x14ac:dyDescent="0.25">
      <c r="B8403" s="627"/>
      <c r="C8403" s="627"/>
      <c r="D8403" s="627"/>
    </row>
    <row r="8404" spans="2:4" x14ac:dyDescent="0.25">
      <c r="B8404" s="627"/>
      <c r="C8404" s="627"/>
      <c r="D8404" s="627"/>
    </row>
    <row r="8405" spans="2:4" x14ac:dyDescent="0.25">
      <c r="B8405" s="627"/>
      <c r="C8405" s="627"/>
      <c r="D8405" s="627"/>
    </row>
    <row r="8406" spans="2:4" x14ac:dyDescent="0.25">
      <c r="B8406" s="627"/>
      <c r="C8406" s="627"/>
      <c r="D8406" s="627"/>
    </row>
    <row r="8407" spans="2:4" x14ac:dyDescent="0.25">
      <c r="B8407" s="627"/>
      <c r="C8407" s="627"/>
      <c r="D8407" s="627"/>
    </row>
    <row r="8408" spans="2:4" x14ac:dyDescent="0.25">
      <c r="B8408" s="627"/>
      <c r="C8408" s="627"/>
      <c r="D8408" s="627"/>
    </row>
    <row r="8409" spans="2:4" x14ac:dyDescent="0.25">
      <c r="B8409" s="627"/>
      <c r="C8409" s="627"/>
      <c r="D8409" s="627"/>
    </row>
    <row r="8410" spans="2:4" x14ac:dyDescent="0.25">
      <c r="B8410" s="627"/>
      <c r="C8410" s="627"/>
      <c r="D8410" s="627"/>
    </row>
    <row r="8411" spans="2:4" x14ac:dyDescent="0.25">
      <c r="B8411" s="627"/>
      <c r="C8411" s="627"/>
      <c r="D8411" s="627"/>
    </row>
    <row r="8412" spans="2:4" x14ac:dyDescent="0.25">
      <c r="B8412" s="627"/>
      <c r="C8412" s="627"/>
      <c r="D8412" s="627"/>
    </row>
    <row r="8413" spans="2:4" x14ac:dyDescent="0.25">
      <c r="B8413" s="627"/>
      <c r="C8413" s="627"/>
      <c r="D8413" s="627"/>
    </row>
    <row r="8414" spans="2:4" x14ac:dyDescent="0.25">
      <c r="B8414" s="627"/>
      <c r="C8414" s="627"/>
      <c r="D8414" s="627"/>
    </row>
    <row r="8415" spans="2:4" x14ac:dyDescent="0.25">
      <c r="B8415" s="627"/>
      <c r="C8415" s="627"/>
      <c r="D8415" s="627"/>
    </row>
    <row r="8416" spans="2:4" x14ac:dyDescent="0.25">
      <c r="B8416" s="627"/>
      <c r="C8416" s="627"/>
      <c r="D8416" s="627"/>
    </row>
    <row r="8417" spans="2:4" x14ac:dyDescent="0.25">
      <c r="B8417" s="627"/>
      <c r="C8417" s="627"/>
      <c r="D8417" s="627"/>
    </row>
    <row r="8418" spans="2:4" x14ac:dyDescent="0.25">
      <c r="B8418" s="627"/>
      <c r="C8418" s="627"/>
      <c r="D8418" s="627"/>
    </row>
    <row r="8419" spans="2:4" x14ac:dyDescent="0.25">
      <c r="B8419" s="627"/>
      <c r="C8419" s="627"/>
      <c r="D8419" s="627"/>
    </row>
    <row r="8420" spans="2:4" x14ac:dyDescent="0.25">
      <c r="B8420" s="627"/>
      <c r="C8420" s="627"/>
      <c r="D8420" s="627"/>
    </row>
    <row r="8421" spans="2:4" x14ac:dyDescent="0.25">
      <c r="B8421" s="627"/>
      <c r="C8421" s="627"/>
      <c r="D8421" s="627"/>
    </row>
    <row r="8422" spans="2:4" x14ac:dyDescent="0.25">
      <c r="B8422" s="627"/>
      <c r="C8422" s="627"/>
      <c r="D8422" s="627"/>
    </row>
    <row r="8423" spans="2:4" x14ac:dyDescent="0.25">
      <c r="B8423" s="627"/>
      <c r="C8423" s="627"/>
      <c r="D8423" s="627"/>
    </row>
    <row r="8424" spans="2:4" x14ac:dyDescent="0.25">
      <c r="B8424" s="627"/>
      <c r="C8424" s="627"/>
      <c r="D8424" s="627"/>
    </row>
    <row r="8425" spans="2:4" x14ac:dyDescent="0.25">
      <c r="B8425" s="627"/>
      <c r="C8425" s="627"/>
      <c r="D8425" s="627"/>
    </row>
    <row r="8426" spans="2:4" x14ac:dyDescent="0.25">
      <c r="B8426" s="627"/>
      <c r="C8426" s="627"/>
      <c r="D8426" s="627"/>
    </row>
    <row r="8427" spans="2:4" x14ac:dyDescent="0.25">
      <c r="B8427" s="627"/>
      <c r="C8427" s="627"/>
      <c r="D8427" s="627"/>
    </row>
    <row r="8428" spans="2:4" x14ac:dyDescent="0.25">
      <c r="B8428" s="627"/>
      <c r="C8428" s="627"/>
      <c r="D8428" s="627"/>
    </row>
    <row r="8429" spans="2:4" x14ac:dyDescent="0.25">
      <c r="B8429" s="627"/>
      <c r="C8429" s="627"/>
      <c r="D8429" s="627"/>
    </row>
    <row r="8430" spans="2:4" x14ac:dyDescent="0.25">
      <c r="B8430" s="627"/>
      <c r="C8430" s="627"/>
      <c r="D8430" s="627"/>
    </row>
    <row r="8431" spans="2:4" x14ac:dyDescent="0.25">
      <c r="B8431" s="627"/>
      <c r="C8431" s="627"/>
      <c r="D8431" s="627"/>
    </row>
    <row r="8432" spans="2:4" x14ac:dyDescent="0.25">
      <c r="B8432" s="627"/>
      <c r="C8432" s="627"/>
      <c r="D8432" s="627"/>
    </row>
    <row r="8433" spans="2:4" x14ac:dyDescent="0.25">
      <c r="B8433" s="627"/>
      <c r="C8433" s="627"/>
      <c r="D8433" s="627"/>
    </row>
    <row r="8434" spans="2:4" x14ac:dyDescent="0.25">
      <c r="B8434" s="627"/>
      <c r="C8434" s="627"/>
      <c r="D8434" s="627"/>
    </row>
    <row r="8435" spans="2:4" x14ac:dyDescent="0.25">
      <c r="B8435" s="627"/>
      <c r="C8435" s="627"/>
      <c r="D8435" s="627"/>
    </row>
    <row r="8436" spans="2:4" x14ac:dyDescent="0.25">
      <c r="B8436" s="627"/>
      <c r="C8436" s="627"/>
      <c r="D8436" s="627"/>
    </row>
    <row r="8437" spans="2:4" x14ac:dyDescent="0.25">
      <c r="B8437" s="627"/>
      <c r="C8437" s="627"/>
      <c r="D8437" s="627"/>
    </row>
    <row r="8438" spans="2:4" x14ac:dyDescent="0.25">
      <c r="B8438" s="627"/>
      <c r="C8438" s="627"/>
      <c r="D8438" s="627"/>
    </row>
    <row r="8439" spans="2:4" x14ac:dyDescent="0.25">
      <c r="B8439" s="627"/>
      <c r="C8439" s="627"/>
      <c r="D8439" s="627"/>
    </row>
    <row r="8440" spans="2:4" x14ac:dyDescent="0.25">
      <c r="B8440" s="627"/>
      <c r="C8440" s="627"/>
      <c r="D8440" s="627"/>
    </row>
    <row r="8441" spans="2:4" x14ac:dyDescent="0.25">
      <c r="B8441" s="627"/>
      <c r="C8441" s="627"/>
      <c r="D8441" s="627"/>
    </row>
    <row r="8442" spans="2:4" x14ac:dyDescent="0.25">
      <c r="B8442" s="627"/>
      <c r="C8442" s="627"/>
      <c r="D8442" s="627"/>
    </row>
    <row r="8443" spans="2:4" x14ac:dyDescent="0.25">
      <c r="B8443" s="627"/>
      <c r="C8443" s="627"/>
      <c r="D8443" s="627"/>
    </row>
    <row r="8444" spans="2:4" x14ac:dyDescent="0.25">
      <c r="B8444" s="627"/>
      <c r="C8444" s="627"/>
      <c r="D8444" s="627"/>
    </row>
    <row r="8445" spans="2:4" x14ac:dyDescent="0.25">
      <c r="B8445" s="627"/>
      <c r="C8445" s="627"/>
      <c r="D8445" s="627"/>
    </row>
    <row r="8446" spans="2:4" x14ac:dyDescent="0.25">
      <c r="B8446" s="627"/>
      <c r="C8446" s="627"/>
      <c r="D8446" s="627"/>
    </row>
    <row r="8447" spans="2:4" x14ac:dyDescent="0.25">
      <c r="B8447" s="627"/>
      <c r="C8447" s="627"/>
      <c r="D8447" s="627"/>
    </row>
    <row r="8448" spans="2:4" x14ac:dyDescent="0.25">
      <c r="B8448" s="627"/>
      <c r="C8448" s="627"/>
      <c r="D8448" s="627"/>
    </row>
    <row r="8449" spans="2:4" x14ac:dyDescent="0.25">
      <c r="B8449" s="627"/>
      <c r="C8449" s="627"/>
      <c r="D8449" s="627"/>
    </row>
    <row r="8450" spans="2:4" x14ac:dyDescent="0.25">
      <c r="B8450" s="627"/>
      <c r="C8450" s="627"/>
      <c r="D8450" s="627"/>
    </row>
    <row r="8451" spans="2:4" x14ac:dyDescent="0.25">
      <c r="B8451" s="627"/>
      <c r="C8451" s="627"/>
      <c r="D8451" s="627"/>
    </row>
    <row r="8452" spans="2:4" x14ac:dyDescent="0.25">
      <c r="B8452" s="627"/>
      <c r="C8452" s="627"/>
      <c r="D8452" s="627"/>
    </row>
    <row r="8453" spans="2:4" x14ac:dyDescent="0.25">
      <c r="B8453" s="627"/>
      <c r="C8453" s="627"/>
      <c r="D8453" s="627"/>
    </row>
    <row r="8454" spans="2:4" x14ac:dyDescent="0.25">
      <c r="B8454" s="627"/>
      <c r="C8454" s="627"/>
      <c r="D8454" s="627"/>
    </row>
    <row r="8455" spans="2:4" x14ac:dyDescent="0.25">
      <c r="B8455" s="627"/>
      <c r="C8455" s="627"/>
      <c r="D8455" s="627"/>
    </row>
    <row r="8456" spans="2:4" x14ac:dyDescent="0.25">
      <c r="B8456" s="627"/>
      <c r="C8456" s="627"/>
      <c r="D8456" s="627"/>
    </row>
    <row r="8457" spans="2:4" x14ac:dyDescent="0.25">
      <c r="B8457" s="627"/>
      <c r="C8457" s="627"/>
      <c r="D8457" s="627"/>
    </row>
    <row r="8458" spans="2:4" x14ac:dyDescent="0.25">
      <c r="B8458" s="627"/>
      <c r="C8458" s="627"/>
      <c r="D8458" s="627"/>
    </row>
    <row r="8459" spans="2:4" x14ac:dyDescent="0.25">
      <c r="B8459" s="627"/>
      <c r="C8459" s="627"/>
      <c r="D8459" s="627"/>
    </row>
    <row r="8460" spans="2:4" x14ac:dyDescent="0.25">
      <c r="B8460" s="627"/>
      <c r="C8460" s="627"/>
      <c r="D8460" s="627"/>
    </row>
    <row r="8461" spans="2:4" x14ac:dyDescent="0.25">
      <c r="B8461" s="627"/>
      <c r="C8461" s="627"/>
      <c r="D8461" s="627"/>
    </row>
    <row r="8462" spans="2:4" x14ac:dyDescent="0.25">
      <c r="B8462" s="627"/>
      <c r="C8462" s="627"/>
      <c r="D8462" s="627"/>
    </row>
    <row r="8463" spans="2:4" x14ac:dyDescent="0.25">
      <c r="B8463" s="627"/>
      <c r="C8463" s="627"/>
      <c r="D8463" s="627"/>
    </row>
    <row r="8464" spans="2:4" x14ac:dyDescent="0.25">
      <c r="B8464" s="627"/>
      <c r="C8464" s="627"/>
      <c r="D8464" s="627"/>
    </row>
    <row r="8465" spans="2:4" x14ac:dyDescent="0.25">
      <c r="B8465" s="627"/>
      <c r="C8465" s="627"/>
      <c r="D8465" s="627"/>
    </row>
    <row r="8466" spans="2:4" x14ac:dyDescent="0.25">
      <c r="B8466" s="627"/>
      <c r="C8466" s="627"/>
      <c r="D8466" s="627"/>
    </row>
    <row r="8467" spans="2:4" x14ac:dyDescent="0.25">
      <c r="B8467" s="627"/>
      <c r="C8467" s="627"/>
      <c r="D8467" s="627"/>
    </row>
    <row r="8468" spans="2:4" x14ac:dyDescent="0.25">
      <c r="B8468" s="627"/>
      <c r="C8468" s="627"/>
      <c r="D8468" s="627"/>
    </row>
    <row r="8469" spans="2:4" x14ac:dyDescent="0.25">
      <c r="B8469" s="627"/>
      <c r="C8469" s="627"/>
      <c r="D8469" s="627"/>
    </row>
    <row r="8470" spans="2:4" x14ac:dyDescent="0.25">
      <c r="B8470" s="627"/>
      <c r="C8470" s="627"/>
      <c r="D8470" s="627"/>
    </row>
    <row r="8471" spans="2:4" x14ac:dyDescent="0.25">
      <c r="B8471" s="627"/>
      <c r="C8471" s="627"/>
      <c r="D8471" s="627"/>
    </row>
    <row r="8472" spans="2:4" x14ac:dyDescent="0.25">
      <c r="B8472" s="627"/>
      <c r="C8472" s="627"/>
      <c r="D8472" s="627"/>
    </row>
    <row r="8473" spans="2:4" x14ac:dyDescent="0.25">
      <c r="B8473" s="627"/>
      <c r="C8473" s="627"/>
      <c r="D8473" s="627"/>
    </row>
    <row r="8474" spans="2:4" x14ac:dyDescent="0.25">
      <c r="B8474" s="627"/>
      <c r="C8474" s="627"/>
      <c r="D8474" s="627"/>
    </row>
    <row r="8475" spans="2:4" x14ac:dyDescent="0.25">
      <c r="B8475" s="627"/>
      <c r="C8475" s="627"/>
      <c r="D8475" s="627"/>
    </row>
    <row r="8476" spans="2:4" x14ac:dyDescent="0.25">
      <c r="B8476" s="627"/>
      <c r="C8476" s="627"/>
      <c r="D8476" s="627"/>
    </row>
    <row r="8477" spans="2:4" x14ac:dyDescent="0.25">
      <c r="B8477" s="627"/>
      <c r="C8477" s="627"/>
      <c r="D8477" s="627"/>
    </row>
    <row r="8478" spans="2:4" x14ac:dyDescent="0.25">
      <c r="B8478" s="627"/>
      <c r="C8478" s="627"/>
      <c r="D8478" s="627"/>
    </row>
    <row r="8479" spans="2:4" x14ac:dyDescent="0.25">
      <c r="B8479" s="627"/>
      <c r="C8479" s="627"/>
      <c r="D8479" s="627"/>
    </row>
    <row r="8480" spans="2:4" x14ac:dyDescent="0.25">
      <c r="B8480" s="627"/>
      <c r="C8480" s="627"/>
      <c r="D8480" s="627"/>
    </row>
    <row r="8481" spans="2:4" x14ac:dyDescent="0.25">
      <c r="B8481" s="627"/>
      <c r="C8481" s="627"/>
      <c r="D8481" s="627"/>
    </row>
    <row r="8482" spans="2:4" x14ac:dyDescent="0.25">
      <c r="B8482" s="627"/>
      <c r="C8482" s="627"/>
      <c r="D8482" s="627"/>
    </row>
    <row r="8483" spans="2:4" x14ac:dyDescent="0.25">
      <c r="B8483" s="627"/>
      <c r="C8483" s="627"/>
      <c r="D8483" s="627"/>
    </row>
    <row r="8484" spans="2:4" x14ac:dyDescent="0.25">
      <c r="B8484" s="627"/>
      <c r="C8484" s="627"/>
      <c r="D8484" s="627"/>
    </row>
    <row r="8485" spans="2:4" x14ac:dyDescent="0.25">
      <c r="B8485" s="627"/>
      <c r="C8485" s="627"/>
      <c r="D8485" s="627"/>
    </row>
    <row r="8486" spans="2:4" x14ac:dyDescent="0.25">
      <c r="B8486" s="627"/>
      <c r="C8486" s="627"/>
      <c r="D8486" s="627"/>
    </row>
    <row r="8487" spans="2:4" x14ac:dyDescent="0.25">
      <c r="B8487" s="627"/>
      <c r="C8487" s="627"/>
      <c r="D8487" s="627"/>
    </row>
    <row r="8488" spans="2:4" x14ac:dyDescent="0.25">
      <c r="B8488" s="627"/>
      <c r="C8488" s="627"/>
      <c r="D8488" s="627"/>
    </row>
    <row r="8489" spans="2:4" x14ac:dyDescent="0.25">
      <c r="B8489" s="627"/>
      <c r="C8489" s="627"/>
      <c r="D8489" s="627"/>
    </row>
    <row r="8490" spans="2:4" x14ac:dyDescent="0.25">
      <c r="B8490" s="627"/>
      <c r="C8490" s="627"/>
      <c r="D8490" s="627"/>
    </row>
    <row r="8491" spans="2:4" x14ac:dyDescent="0.25">
      <c r="B8491" s="627"/>
      <c r="C8491" s="627"/>
      <c r="D8491" s="627"/>
    </row>
    <row r="8492" spans="2:4" x14ac:dyDescent="0.25">
      <c r="B8492" s="627"/>
      <c r="C8492" s="627"/>
      <c r="D8492" s="627"/>
    </row>
    <row r="8493" spans="2:4" x14ac:dyDescent="0.25">
      <c r="B8493" s="627"/>
      <c r="C8493" s="627"/>
      <c r="D8493" s="627"/>
    </row>
    <row r="8494" spans="2:4" x14ac:dyDescent="0.25">
      <c r="B8494" s="627"/>
      <c r="C8494" s="627"/>
      <c r="D8494" s="627"/>
    </row>
    <row r="8495" spans="2:4" x14ac:dyDescent="0.25">
      <c r="B8495" s="627"/>
      <c r="C8495" s="627"/>
      <c r="D8495" s="627"/>
    </row>
    <row r="8496" spans="2:4" x14ac:dyDescent="0.25">
      <c r="B8496" s="627"/>
      <c r="C8496" s="627"/>
      <c r="D8496" s="627"/>
    </row>
    <row r="8497" spans="2:4" x14ac:dyDescent="0.25">
      <c r="B8497" s="627"/>
      <c r="C8497" s="627"/>
      <c r="D8497" s="627"/>
    </row>
    <row r="8498" spans="2:4" x14ac:dyDescent="0.25">
      <c r="B8498" s="627"/>
      <c r="C8498" s="627"/>
      <c r="D8498" s="627"/>
    </row>
    <row r="8499" spans="2:4" x14ac:dyDescent="0.25">
      <c r="B8499" s="627"/>
      <c r="C8499" s="627"/>
      <c r="D8499" s="627"/>
    </row>
    <row r="8500" spans="2:4" x14ac:dyDescent="0.25">
      <c r="B8500" s="627"/>
      <c r="C8500" s="627"/>
      <c r="D8500" s="627"/>
    </row>
    <row r="8501" spans="2:4" x14ac:dyDescent="0.25">
      <c r="B8501" s="627"/>
      <c r="C8501" s="627"/>
      <c r="D8501" s="627"/>
    </row>
    <row r="8502" spans="2:4" x14ac:dyDescent="0.25">
      <c r="B8502" s="627"/>
      <c r="C8502" s="627"/>
      <c r="D8502" s="627"/>
    </row>
    <row r="8503" spans="2:4" x14ac:dyDescent="0.25">
      <c r="B8503" s="627"/>
      <c r="C8503" s="627"/>
      <c r="D8503" s="627"/>
    </row>
    <row r="8504" spans="2:4" x14ac:dyDescent="0.25">
      <c r="B8504" s="627"/>
      <c r="C8504" s="627"/>
      <c r="D8504" s="627"/>
    </row>
    <row r="8505" spans="2:4" x14ac:dyDescent="0.25">
      <c r="B8505" s="627"/>
      <c r="C8505" s="627"/>
      <c r="D8505" s="627"/>
    </row>
    <row r="8506" spans="2:4" x14ac:dyDescent="0.25">
      <c r="B8506" s="627"/>
      <c r="C8506" s="627"/>
      <c r="D8506" s="627"/>
    </row>
    <row r="8507" spans="2:4" x14ac:dyDescent="0.25">
      <c r="B8507" s="627"/>
      <c r="C8507" s="627"/>
      <c r="D8507" s="627"/>
    </row>
    <row r="8508" spans="2:4" x14ac:dyDescent="0.25">
      <c r="B8508" s="627"/>
      <c r="C8508" s="627"/>
      <c r="D8508" s="627"/>
    </row>
    <row r="8509" spans="2:4" x14ac:dyDescent="0.25">
      <c r="B8509" s="627"/>
      <c r="C8509" s="627"/>
      <c r="D8509" s="627"/>
    </row>
    <row r="8510" spans="2:4" x14ac:dyDescent="0.25">
      <c r="B8510" s="627"/>
      <c r="C8510" s="627"/>
      <c r="D8510" s="627"/>
    </row>
    <row r="8511" spans="2:4" x14ac:dyDescent="0.25">
      <c r="B8511" s="627"/>
      <c r="C8511" s="627"/>
      <c r="D8511" s="627"/>
    </row>
    <row r="8512" spans="2:4" x14ac:dyDescent="0.25">
      <c r="B8512" s="627"/>
      <c r="C8512" s="627"/>
      <c r="D8512" s="627"/>
    </row>
    <row r="8513" spans="2:4" x14ac:dyDescent="0.25">
      <c r="B8513" s="627"/>
      <c r="C8513" s="627"/>
      <c r="D8513" s="627"/>
    </row>
    <row r="8514" spans="2:4" x14ac:dyDescent="0.25">
      <c r="B8514" s="627"/>
      <c r="C8514" s="627"/>
      <c r="D8514" s="627"/>
    </row>
    <row r="8515" spans="2:4" x14ac:dyDescent="0.25">
      <c r="B8515" s="627"/>
      <c r="C8515" s="627"/>
      <c r="D8515" s="627"/>
    </row>
    <row r="8516" spans="2:4" x14ac:dyDescent="0.25">
      <c r="B8516" s="627"/>
      <c r="C8516" s="627"/>
      <c r="D8516" s="627"/>
    </row>
    <row r="8517" spans="2:4" x14ac:dyDescent="0.25">
      <c r="B8517" s="627"/>
      <c r="C8517" s="627"/>
      <c r="D8517" s="627"/>
    </row>
    <row r="8518" spans="2:4" x14ac:dyDescent="0.25">
      <c r="B8518" s="627"/>
      <c r="C8518" s="627"/>
      <c r="D8518" s="627"/>
    </row>
    <row r="8519" spans="2:4" x14ac:dyDescent="0.25">
      <c r="B8519" s="627"/>
      <c r="C8519" s="627"/>
      <c r="D8519" s="627"/>
    </row>
    <row r="8520" spans="2:4" x14ac:dyDescent="0.25">
      <c r="B8520" s="627"/>
      <c r="C8520" s="627"/>
      <c r="D8520" s="627"/>
    </row>
    <row r="8521" spans="2:4" x14ac:dyDescent="0.25">
      <c r="B8521" s="627"/>
      <c r="C8521" s="627"/>
      <c r="D8521" s="627"/>
    </row>
    <row r="8522" spans="2:4" x14ac:dyDescent="0.25">
      <c r="B8522" s="627"/>
      <c r="C8522" s="627"/>
      <c r="D8522" s="627"/>
    </row>
    <row r="8523" spans="2:4" x14ac:dyDescent="0.25">
      <c r="B8523" s="627"/>
      <c r="C8523" s="627"/>
      <c r="D8523" s="627"/>
    </row>
    <row r="8524" spans="2:4" x14ac:dyDescent="0.25">
      <c r="B8524" s="627"/>
      <c r="C8524" s="627"/>
      <c r="D8524" s="627"/>
    </row>
    <row r="8525" spans="2:4" x14ac:dyDescent="0.25">
      <c r="B8525" s="627"/>
      <c r="C8525" s="627"/>
      <c r="D8525" s="627"/>
    </row>
    <row r="8526" spans="2:4" x14ac:dyDescent="0.25">
      <c r="B8526" s="627"/>
      <c r="C8526" s="627"/>
      <c r="D8526" s="627"/>
    </row>
    <row r="8527" spans="2:4" x14ac:dyDescent="0.25">
      <c r="B8527" s="627"/>
      <c r="C8527" s="627"/>
      <c r="D8527" s="627"/>
    </row>
    <row r="8528" spans="2:4" x14ac:dyDescent="0.25">
      <c r="B8528" s="627"/>
      <c r="C8528" s="627"/>
      <c r="D8528" s="627"/>
    </row>
    <row r="8529" spans="2:4" x14ac:dyDescent="0.25">
      <c r="B8529" s="627"/>
      <c r="C8529" s="627"/>
      <c r="D8529" s="627"/>
    </row>
    <row r="8530" spans="2:4" x14ac:dyDescent="0.25">
      <c r="B8530" s="627"/>
      <c r="C8530" s="627"/>
      <c r="D8530" s="627"/>
    </row>
    <row r="8531" spans="2:4" x14ac:dyDescent="0.25">
      <c r="B8531" s="627"/>
      <c r="C8531" s="627"/>
      <c r="D8531" s="627"/>
    </row>
    <row r="8532" spans="2:4" x14ac:dyDescent="0.25">
      <c r="B8532" s="627"/>
      <c r="C8532" s="627"/>
      <c r="D8532" s="627"/>
    </row>
    <row r="8533" spans="2:4" x14ac:dyDescent="0.25">
      <c r="B8533" s="627"/>
      <c r="C8533" s="627"/>
      <c r="D8533" s="627"/>
    </row>
    <row r="8534" spans="2:4" x14ac:dyDescent="0.25">
      <c r="B8534" s="627"/>
      <c r="C8534" s="627"/>
      <c r="D8534" s="627"/>
    </row>
    <row r="8535" spans="2:4" x14ac:dyDescent="0.25">
      <c r="B8535" s="627"/>
      <c r="C8535" s="627"/>
      <c r="D8535" s="627"/>
    </row>
    <row r="8536" spans="2:4" x14ac:dyDescent="0.25">
      <c r="B8536" s="627"/>
      <c r="C8536" s="627"/>
      <c r="D8536" s="627"/>
    </row>
    <row r="8537" spans="2:4" x14ac:dyDescent="0.25">
      <c r="B8537" s="627"/>
      <c r="C8537" s="627"/>
      <c r="D8537" s="627"/>
    </row>
    <row r="8538" spans="2:4" x14ac:dyDescent="0.25">
      <c r="B8538" s="627"/>
      <c r="C8538" s="627"/>
      <c r="D8538" s="627"/>
    </row>
    <row r="8539" spans="2:4" x14ac:dyDescent="0.25">
      <c r="B8539" s="627"/>
      <c r="C8539" s="627"/>
      <c r="D8539" s="627"/>
    </row>
    <row r="8540" spans="2:4" x14ac:dyDescent="0.25">
      <c r="B8540" s="627"/>
      <c r="C8540" s="627"/>
      <c r="D8540" s="627"/>
    </row>
    <row r="8541" spans="2:4" x14ac:dyDescent="0.25">
      <c r="B8541" s="627"/>
      <c r="C8541" s="627"/>
      <c r="D8541" s="627"/>
    </row>
    <row r="8542" spans="2:4" x14ac:dyDescent="0.25">
      <c r="B8542" s="627"/>
      <c r="C8542" s="627"/>
      <c r="D8542" s="627"/>
    </row>
    <row r="8543" spans="2:4" x14ac:dyDescent="0.25">
      <c r="B8543" s="627"/>
      <c r="C8543" s="627"/>
      <c r="D8543" s="627"/>
    </row>
    <row r="8544" spans="2:4" x14ac:dyDescent="0.25">
      <c r="B8544" s="627"/>
      <c r="C8544" s="627"/>
      <c r="D8544" s="627"/>
    </row>
    <row r="8545" spans="2:4" x14ac:dyDescent="0.25">
      <c r="B8545" s="627"/>
      <c r="C8545" s="627"/>
      <c r="D8545" s="627"/>
    </row>
    <row r="8546" spans="2:4" x14ac:dyDescent="0.25">
      <c r="B8546" s="627"/>
      <c r="C8546" s="627"/>
      <c r="D8546" s="627"/>
    </row>
    <row r="8547" spans="2:4" x14ac:dyDescent="0.25">
      <c r="B8547" s="627"/>
      <c r="C8547" s="627"/>
      <c r="D8547" s="627"/>
    </row>
    <row r="8548" spans="2:4" x14ac:dyDescent="0.25">
      <c r="B8548" s="627"/>
      <c r="C8548" s="627"/>
      <c r="D8548" s="627"/>
    </row>
    <row r="8549" spans="2:4" x14ac:dyDescent="0.25">
      <c r="B8549" s="627"/>
      <c r="C8549" s="627"/>
      <c r="D8549" s="627"/>
    </row>
    <row r="8550" spans="2:4" x14ac:dyDescent="0.25">
      <c r="B8550" s="627"/>
      <c r="C8550" s="627"/>
      <c r="D8550" s="627"/>
    </row>
    <row r="8551" spans="2:4" x14ac:dyDescent="0.25">
      <c r="B8551" s="627"/>
      <c r="C8551" s="627"/>
      <c r="D8551" s="627"/>
    </row>
    <row r="8552" spans="2:4" x14ac:dyDescent="0.25">
      <c r="B8552" s="627"/>
      <c r="C8552" s="627"/>
      <c r="D8552" s="627"/>
    </row>
    <row r="8553" spans="2:4" x14ac:dyDescent="0.25">
      <c r="B8553" s="627"/>
      <c r="C8553" s="627"/>
      <c r="D8553" s="627"/>
    </row>
    <row r="8554" spans="2:4" x14ac:dyDescent="0.25">
      <c r="B8554" s="627"/>
      <c r="C8554" s="627"/>
      <c r="D8554" s="627"/>
    </row>
    <row r="8555" spans="2:4" x14ac:dyDescent="0.25">
      <c r="B8555" s="627"/>
      <c r="C8555" s="627"/>
      <c r="D8555" s="627"/>
    </row>
    <row r="8556" spans="2:4" x14ac:dyDescent="0.25">
      <c r="B8556" s="627"/>
      <c r="C8556" s="627"/>
      <c r="D8556" s="627"/>
    </row>
    <row r="8557" spans="2:4" x14ac:dyDescent="0.25">
      <c r="B8557" s="627"/>
      <c r="C8557" s="627"/>
      <c r="D8557" s="627"/>
    </row>
    <row r="8558" spans="2:4" x14ac:dyDescent="0.25">
      <c r="B8558" s="627"/>
      <c r="C8558" s="627"/>
      <c r="D8558" s="627"/>
    </row>
    <row r="8559" spans="2:4" x14ac:dyDescent="0.25">
      <c r="B8559" s="627"/>
      <c r="C8559" s="627"/>
      <c r="D8559" s="627"/>
    </row>
    <row r="8560" spans="2:4" x14ac:dyDescent="0.25">
      <c r="B8560" s="627"/>
      <c r="C8560" s="627"/>
      <c r="D8560" s="627"/>
    </row>
    <row r="8561" spans="2:4" x14ac:dyDescent="0.25">
      <c r="B8561" s="627"/>
      <c r="C8561" s="627"/>
      <c r="D8561" s="627"/>
    </row>
    <row r="8562" spans="2:4" x14ac:dyDescent="0.25">
      <c r="B8562" s="627"/>
      <c r="C8562" s="627"/>
      <c r="D8562" s="627"/>
    </row>
    <row r="8563" spans="2:4" x14ac:dyDescent="0.25">
      <c r="B8563" s="627"/>
      <c r="C8563" s="627"/>
      <c r="D8563" s="627"/>
    </row>
    <row r="8564" spans="2:4" x14ac:dyDescent="0.25">
      <c r="B8564" s="627"/>
      <c r="C8564" s="627"/>
      <c r="D8564" s="627"/>
    </row>
    <row r="8565" spans="2:4" x14ac:dyDescent="0.25">
      <c r="B8565" s="627"/>
      <c r="C8565" s="627"/>
      <c r="D8565" s="627"/>
    </row>
    <row r="8566" spans="2:4" x14ac:dyDescent="0.25">
      <c r="B8566" s="627"/>
      <c r="C8566" s="627"/>
      <c r="D8566" s="627"/>
    </row>
    <row r="8567" spans="2:4" x14ac:dyDescent="0.25">
      <c r="B8567" s="627"/>
      <c r="C8567" s="627"/>
      <c r="D8567" s="627"/>
    </row>
    <row r="8568" spans="2:4" x14ac:dyDescent="0.25">
      <c r="B8568" s="627"/>
      <c r="C8568" s="627"/>
      <c r="D8568" s="627"/>
    </row>
    <row r="8569" spans="2:4" x14ac:dyDescent="0.25">
      <c r="B8569" s="627"/>
      <c r="C8569" s="627"/>
      <c r="D8569" s="627"/>
    </row>
    <row r="8570" spans="2:4" x14ac:dyDescent="0.25">
      <c r="B8570" s="627"/>
      <c r="C8570" s="627"/>
      <c r="D8570" s="627"/>
    </row>
    <row r="8571" spans="2:4" x14ac:dyDescent="0.25">
      <c r="B8571" s="627"/>
      <c r="C8571" s="627"/>
      <c r="D8571" s="627"/>
    </row>
    <row r="8572" spans="2:4" x14ac:dyDescent="0.25">
      <c r="B8572" s="627"/>
      <c r="C8572" s="627"/>
      <c r="D8572" s="627"/>
    </row>
    <row r="8573" spans="2:4" x14ac:dyDescent="0.25">
      <c r="B8573" s="627"/>
      <c r="C8573" s="627"/>
      <c r="D8573" s="627"/>
    </row>
    <row r="8574" spans="2:4" x14ac:dyDescent="0.25">
      <c r="B8574" s="627"/>
      <c r="C8574" s="627"/>
      <c r="D8574" s="627"/>
    </row>
    <row r="8575" spans="2:4" x14ac:dyDescent="0.25">
      <c r="B8575" s="627"/>
      <c r="C8575" s="627"/>
      <c r="D8575" s="627"/>
    </row>
    <row r="8576" spans="2:4" x14ac:dyDescent="0.25">
      <c r="B8576" s="627"/>
      <c r="C8576" s="627"/>
      <c r="D8576" s="627"/>
    </row>
    <row r="8577" spans="2:4" x14ac:dyDescent="0.25">
      <c r="B8577" s="627"/>
      <c r="C8577" s="627"/>
      <c r="D8577" s="627"/>
    </row>
    <row r="8578" spans="2:4" x14ac:dyDescent="0.25">
      <c r="B8578" s="627"/>
      <c r="C8578" s="627"/>
      <c r="D8578" s="627"/>
    </row>
    <row r="8579" spans="2:4" x14ac:dyDescent="0.25">
      <c r="B8579" s="627"/>
      <c r="C8579" s="627"/>
      <c r="D8579" s="627"/>
    </row>
    <row r="8580" spans="2:4" x14ac:dyDescent="0.25">
      <c r="B8580" s="627"/>
      <c r="C8580" s="627"/>
      <c r="D8580" s="627"/>
    </row>
    <row r="8581" spans="2:4" x14ac:dyDescent="0.25">
      <c r="B8581" s="627"/>
      <c r="C8581" s="627"/>
      <c r="D8581" s="627"/>
    </row>
    <row r="8582" spans="2:4" x14ac:dyDescent="0.25">
      <c r="B8582" s="627"/>
      <c r="C8582" s="627"/>
      <c r="D8582" s="627"/>
    </row>
    <row r="8583" spans="2:4" x14ac:dyDescent="0.25">
      <c r="B8583" s="627"/>
      <c r="C8583" s="627"/>
      <c r="D8583" s="627"/>
    </row>
    <row r="8584" spans="2:4" x14ac:dyDescent="0.25">
      <c r="B8584" s="627"/>
      <c r="C8584" s="627"/>
      <c r="D8584" s="627"/>
    </row>
    <row r="8585" spans="2:4" x14ac:dyDescent="0.25">
      <c r="B8585" s="627"/>
      <c r="C8585" s="627"/>
      <c r="D8585" s="627"/>
    </row>
    <row r="8586" spans="2:4" x14ac:dyDescent="0.25">
      <c r="B8586" s="627"/>
      <c r="C8586" s="627"/>
      <c r="D8586" s="627"/>
    </row>
    <row r="8587" spans="2:4" x14ac:dyDescent="0.25">
      <c r="B8587" s="627"/>
      <c r="C8587" s="627"/>
      <c r="D8587" s="627"/>
    </row>
    <row r="8588" spans="2:4" x14ac:dyDescent="0.25">
      <c r="B8588" s="627"/>
      <c r="C8588" s="627"/>
      <c r="D8588" s="627"/>
    </row>
    <row r="8589" spans="2:4" x14ac:dyDescent="0.25">
      <c r="B8589" s="627"/>
      <c r="C8589" s="627"/>
      <c r="D8589" s="627"/>
    </row>
    <row r="8590" spans="2:4" x14ac:dyDescent="0.25">
      <c r="B8590" s="627"/>
      <c r="C8590" s="627"/>
      <c r="D8590" s="627"/>
    </row>
    <row r="8591" spans="2:4" x14ac:dyDescent="0.25">
      <c r="B8591" s="627"/>
      <c r="C8591" s="627"/>
      <c r="D8591" s="627"/>
    </row>
    <row r="8592" spans="2:4" x14ac:dyDescent="0.25">
      <c r="B8592" s="627"/>
      <c r="C8592" s="627"/>
      <c r="D8592" s="627"/>
    </row>
    <row r="8593" spans="2:4" x14ac:dyDescent="0.25">
      <c r="B8593" s="627"/>
      <c r="C8593" s="627"/>
      <c r="D8593" s="627"/>
    </row>
    <row r="8594" spans="2:4" x14ac:dyDescent="0.25">
      <c r="B8594" s="627"/>
      <c r="C8594" s="627"/>
      <c r="D8594" s="627"/>
    </row>
    <row r="8595" spans="2:4" x14ac:dyDescent="0.25">
      <c r="B8595" s="627"/>
      <c r="C8595" s="627"/>
      <c r="D8595" s="627"/>
    </row>
    <row r="8596" spans="2:4" x14ac:dyDescent="0.25">
      <c r="B8596" s="627"/>
      <c r="C8596" s="627"/>
      <c r="D8596" s="627"/>
    </row>
    <row r="8597" spans="2:4" x14ac:dyDescent="0.25">
      <c r="B8597" s="627"/>
      <c r="C8597" s="627"/>
      <c r="D8597" s="627"/>
    </row>
    <row r="8598" spans="2:4" x14ac:dyDescent="0.25">
      <c r="B8598" s="627"/>
      <c r="C8598" s="627"/>
      <c r="D8598" s="627"/>
    </row>
    <row r="8599" spans="2:4" x14ac:dyDescent="0.25">
      <c r="B8599" s="627"/>
      <c r="C8599" s="627"/>
      <c r="D8599" s="627"/>
    </row>
    <row r="8600" spans="2:4" x14ac:dyDescent="0.25">
      <c r="B8600" s="627"/>
      <c r="C8600" s="627"/>
      <c r="D8600" s="627"/>
    </row>
    <row r="8601" spans="2:4" x14ac:dyDescent="0.25">
      <c r="B8601" s="627"/>
      <c r="C8601" s="627"/>
      <c r="D8601" s="627"/>
    </row>
    <row r="8602" spans="2:4" x14ac:dyDescent="0.25">
      <c r="B8602" s="627"/>
      <c r="C8602" s="627"/>
      <c r="D8602" s="627"/>
    </row>
    <row r="8603" spans="2:4" x14ac:dyDescent="0.25">
      <c r="B8603" s="627"/>
      <c r="C8603" s="627"/>
      <c r="D8603" s="627"/>
    </row>
    <row r="8604" spans="2:4" x14ac:dyDescent="0.25">
      <c r="B8604" s="627"/>
      <c r="C8604" s="627"/>
      <c r="D8604" s="627"/>
    </row>
    <row r="8605" spans="2:4" x14ac:dyDescent="0.25">
      <c r="B8605" s="627"/>
      <c r="C8605" s="627"/>
      <c r="D8605" s="627"/>
    </row>
    <row r="8606" spans="2:4" x14ac:dyDescent="0.25">
      <c r="B8606" s="627"/>
      <c r="C8606" s="627"/>
      <c r="D8606" s="627"/>
    </row>
    <row r="8607" spans="2:4" x14ac:dyDescent="0.25">
      <c r="B8607" s="627"/>
      <c r="C8607" s="627"/>
      <c r="D8607" s="627"/>
    </row>
    <row r="8608" spans="2:4" x14ac:dyDescent="0.25">
      <c r="B8608" s="627"/>
      <c r="C8608" s="627"/>
      <c r="D8608" s="627"/>
    </row>
    <row r="8609" spans="2:4" x14ac:dyDescent="0.25">
      <c r="B8609" s="627"/>
      <c r="C8609" s="627"/>
      <c r="D8609" s="627"/>
    </row>
    <row r="8610" spans="2:4" x14ac:dyDescent="0.25">
      <c r="B8610" s="627"/>
      <c r="C8610" s="627"/>
      <c r="D8610" s="627"/>
    </row>
    <row r="8611" spans="2:4" x14ac:dyDescent="0.25">
      <c r="B8611" s="627"/>
      <c r="C8611" s="627"/>
      <c r="D8611" s="627"/>
    </row>
    <row r="8612" spans="2:4" x14ac:dyDescent="0.25">
      <c r="B8612" s="627"/>
      <c r="C8612" s="627"/>
      <c r="D8612" s="627"/>
    </row>
    <row r="8613" spans="2:4" x14ac:dyDescent="0.25">
      <c r="B8613" s="627"/>
      <c r="C8613" s="627"/>
      <c r="D8613" s="627"/>
    </row>
    <row r="8614" spans="2:4" x14ac:dyDescent="0.25">
      <c r="B8614" s="627"/>
      <c r="C8614" s="627"/>
      <c r="D8614" s="627"/>
    </row>
    <row r="8615" spans="2:4" x14ac:dyDescent="0.25">
      <c r="B8615" s="627"/>
      <c r="C8615" s="627"/>
      <c r="D8615" s="627"/>
    </row>
    <row r="8616" spans="2:4" x14ac:dyDescent="0.25">
      <c r="B8616" s="627"/>
      <c r="C8616" s="627"/>
      <c r="D8616" s="627"/>
    </row>
    <row r="8617" spans="2:4" x14ac:dyDescent="0.25">
      <c r="B8617" s="627"/>
      <c r="C8617" s="627"/>
      <c r="D8617" s="627"/>
    </row>
    <row r="8618" spans="2:4" x14ac:dyDescent="0.25">
      <c r="B8618" s="627"/>
      <c r="C8618" s="627"/>
      <c r="D8618" s="627"/>
    </row>
    <row r="8619" spans="2:4" x14ac:dyDescent="0.25">
      <c r="B8619" s="627"/>
      <c r="C8619" s="627"/>
      <c r="D8619" s="627"/>
    </row>
    <row r="8620" spans="2:4" x14ac:dyDescent="0.25">
      <c r="B8620" s="627"/>
      <c r="C8620" s="627"/>
      <c r="D8620" s="627"/>
    </row>
    <row r="8621" spans="2:4" x14ac:dyDescent="0.25">
      <c r="B8621" s="627"/>
      <c r="C8621" s="627"/>
      <c r="D8621" s="627"/>
    </row>
    <row r="8622" spans="2:4" x14ac:dyDescent="0.25">
      <c r="B8622" s="627"/>
      <c r="C8622" s="627"/>
      <c r="D8622" s="627"/>
    </row>
    <row r="8623" spans="2:4" x14ac:dyDescent="0.25">
      <c r="B8623" s="627"/>
      <c r="C8623" s="627"/>
      <c r="D8623" s="627"/>
    </row>
    <row r="8624" spans="2:4" x14ac:dyDescent="0.25">
      <c r="B8624" s="627"/>
      <c r="C8624" s="627"/>
      <c r="D8624" s="627"/>
    </row>
    <row r="8625" spans="2:4" x14ac:dyDescent="0.25">
      <c r="B8625" s="627"/>
      <c r="C8625" s="627"/>
      <c r="D8625" s="627"/>
    </row>
    <row r="8626" spans="2:4" x14ac:dyDescent="0.25">
      <c r="B8626" s="627"/>
      <c r="C8626" s="627"/>
      <c r="D8626" s="627"/>
    </row>
    <row r="8627" spans="2:4" x14ac:dyDescent="0.25">
      <c r="B8627" s="627"/>
      <c r="C8627" s="627"/>
      <c r="D8627" s="627"/>
    </row>
    <row r="8628" spans="2:4" x14ac:dyDescent="0.25">
      <c r="B8628" s="627"/>
      <c r="C8628" s="627"/>
      <c r="D8628" s="627"/>
    </row>
    <row r="8629" spans="2:4" x14ac:dyDescent="0.25">
      <c r="B8629" s="627"/>
      <c r="C8629" s="627"/>
      <c r="D8629" s="627"/>
    </row>
    <row r="8630" spans="2:4" x14ac:dyDescent="0.25">
      <c r="B8630" s="627"/>
      <c r="C8630" s="627"/>
      <c r="D8630" s="627"/>
    </row>
    <row r="8631" spans="2:4" x14ac:dyDescent="0.25">
      <c r="B8631" s="627"/>
      <c r="C8631" s="627"/>
      <c r="D8631" s="627"/>
    </row>
    <row r="8632" spans="2:4" x14ac:dyDescent="0.25">
      <c r="B8632" s="627"/>
      <c r="C8632" s="627"/>
      <c r="D8632" s="627"/>
    </row>
    <row r="8633" spans="2:4" x14ac:dyDescent="0.25">
      <c r="B8633" s="627"/>
      <c r="C8633" s="627"/>
      <c r="D8633" s="627"/>
    </row>
    <row r="8634" spans="2:4" x14ac:dyDescent="0.25">
      <c r="B8634" s="627"/>
      <c r="C8634" s="627"/>
      <c r="D8634" s="627"/>
    </row>
    <row r="8635" spans="2:4" x14ac:dyDescent="0.25">
      <c r="B8635" s="627"/>
      <c r="C8635" s="627"/>
      <c r="D8635" s="627"/>
    </row>
    <row r="8636" spans="2:4" x14ac:dyDescent="0.25">
      <c r="B8636" s="627"/>
      <c r="C8636" s="627"/>
      <c r="D8636" s="627"/>
    </row>
    <row r="8637" spans="2:4" x14ac:dyDescent="0.25">
      <c r="B8637" s="627"/>
      <c r="C8637" s="627"/>
      <c r="D8637" s="627"/>
    </row>
    <row r="8638" spans="2:4" x14ac:dyDescent="0.25">
      <c r="B8638" s="627"/>
      <c r="C8638" s="627"/>
      <c r="D8638" s="627"/>
    </row>
    <row r="8639" spans="2:4" x14ac:dyDescent="0.25">
      <c r="B8639" s="627"/>
      <c r="C8639" s="627"/>
      <c r="D8639" s="627"/>
    </row>
    <row r="8640" spans="2:4" x14ac:dyDescent="0.25">
      <c r="B8640" s="627"/>
      <c r="C8640" s="627"/>
      <c r="D8640" s="627"/>
    </row>
    <row r="8641" spans="2:4" x14ac:dyDescent="0.25">
      <c r="B8641" s="627"/>
      <c r="C8641" s="627"/>
      <c r="D8641" s="627"/>
    </row>
    <row r="8642" spans="2:4" x14ac:dyDescent="0.25">
      <c r="B8642" s="627"/>
      <c r="C8642" s="627"/>
      <c r="D8642" s="627"/>
    </row>
    <row r="8643" spans="2:4" x14ac:dyDescent="0.25">
      <c r="B8643" s="627"/>
      <c r="C8643" s="627"/>
      <c r="D8643" s="627"/>
    </row>
    <row r="8644" spans="2:4" x14ac:dyDescent="0.25">
      <c r="B8644" s="627"/>
      <c r="C8644" s="627"/>
      <c r="D8644" s="627"/>
    </row>
    <row r="8645" spans="2:4" x14ac:dyDescent="0.25">
      <c r="B8645" s="627"/>
      <c r="C8645" s="627"/>
      <c r="D8645" s="627"/>
    </row>
    <row r="8646" spans="2:4" x14ac:dyDescent="0.25">
      <c r="B8646" s="627"/>
      <c r="C8646" s="627"/>
      <c r="D8646" s="627"/>
    </row>
    <row r="8647" spans="2:4" x14ac:dyDescent="0.25">
      <c r="B8647" s="627"/>
      <c r="C8647" s="627"/>
      <c r="D8647" s="627"/>
    </row>
    <row r="8648" spans="2:4" x14ac:dyDescent="0.25">
      <c r="B8648" s="627"/>
      <c r="C8648" s="627"/>
      <c r="D8648" s="627"/>
    </row>
    <row r="8649" spans="2:4" x14ac:dyDescent="0.25">
      <c r="B8649" s="627"/>
      <c r="C8649" s="627"/>
      <c r="D8649" s="627"/>
    </row>
    <row r="8650" spans="2:4" x14ac:dyDescent="0.25">
      <c r="B8650" s="627"/>
      <c r="C8650" s="627"/>
      <c r="D8650" s="627"/>
    </row>
    <row r="8651" spans="2:4" x14ac:dyDescent="0.25">
      <c r="B8651" s="627"/>
      <c r="C8651" s="627"/>
      <c r="D8651" s="627"/>
    </row>
    <row r="8652" spans="2:4" x14ac:dyDescent="0.25">
      <c r="B8652" s="627"/>
      <c r="C8652" s="627"/>
      <c r="D8652" s="627"/>
    </row>
    <row r="8653" spans="2:4" x14ac:dyDescent="0.25">
      <c r="B8653" s="627"/>
      <c r="C8653" s="627"/>
      <c r="D8653" s="627"/>
    </row>
    <row r="8654" spans="2:4" x14ac:dyDescent="0.25">
      <c r="B8654" s="627"/>
      <c r="C8654" s="627"/>
      <c r="D8654" s="627"/>
    </row>
    <row r="8655" spans="2:4" x14ac:dyDescent="0.25">
      <c r="B8655" s="627"/>
      <c r="C8655" s="627"/>
      <c r="D8655" s="627"/>
    </row>
    <row r="8656" spans="2:4" x14ac:dyDescent="0.25">
      <c r="B8656" s="627"/>
      <c r="C8656" s="627"/>
      <c r="D8656" s="627"/>
    </row>
    <row r="8657" spans="2:4" x14ac:dyDescent="0.25">
      <c r="B8657" s="627"/>
      <c r="C8657" s="627"/>
      <c r="D8657" s="627"/>
    </row>
    <row r="8658" spans="2:4" x14ac:dyDescent="0.25">
      <c r="B8658" s="627"/>
      <c r="C8658" s="627"/>
      <c r="D8658" s="627"/>
    </row>
    <row r="8659" spans="2:4" x14ac:dyDescent="0.25">
      <c r="B8659" s="627"/>
      <c r="C8659" s="627"/>
      <c r="D8659" s="627"/>
    </row>
    <row r="8660" spans="2:4" x14ac:dyDescent="0.25">
      <c r="B8660" s="627"/>
      <c r="C8660" s="627"/>
      <c r="D8660" s="627"/>
    </row>
    <row r="8661" spans="2:4" x14ac:dyDescent="0.25">
      <c r="B8661" s="627"/>
      <c r="C8661" s="627"/>
      <c r="D8661" s="627"/>
    </row>
    <row r="8662" spans="2:4" x14ac:dyDescent="0.25">
      <c r="B8662" s="627"/>
      <c r="C8662" s="627"/>
      <c r="D8662" s="627"/>
    </row>
    <row r="8663" spans="2:4" x14ac:dyDescent="0.25">
      <c r="B8663" s="627"/>
      <c r="C8663" s="627"/>
      <c r="D8663" s="627"/>
    </row>
    <row r="8664" spans="2:4" x14ac:dyDescent="0.25">
      <c r="B8664" s="627"/>
      <c r="C8664" s="627"/>
      <c r="D8664" s="627"/>
    </row>
    <row r="8665" spans="2:4" x14ac:dyDescent="0.25">
      <c r="B8665" s="627"/>
      <c r="C8665" s="627"/>
      <c r="D8665" s="627"/>
    </row>
    <row r="8666" spans="2:4" x14ac:dyDescent="0.25">
      <c r="B8666" s="627"/>
      <c r="C8666" s="627"/>
      <c r="D8666" s="627"/>
    </row>
    <row r="8667" spans="2:4" x14ac:dyDescent="0.25">
      <c r="B8667" s="627"/>
      <c r="C8667" s="627"/>
      <c r="D8667" s="627"/>
    </row>
    <row r="8668" spans="2:4" x14ac:dyDescent="0.25">
      <c r="B8668" s="627"/>
      <c r="C8668" s="627"/>
      <c r="D8668" s="627"/>
    </row>
    <row r="8669" spans="2:4" x14ac:dyDescent="0.25">
      <c r="B8669" s="627"/>
      <c r="C8669" s="627"/>
      <c r="D8669" s="627"/>
    </row>
    <row r="8670" spans="2:4" x14ac:dyDescent="0.25">
      <c r="B8670" s="627"/>
      <c r="C8670" s="627"/>
      <c r="D8670" s="627"/>
    </row>
    <row r="8671" spans="2:4" x14ac:dyDescent="0.25">
      <c r="B8671" s="627"/>
      <c r="C8671" s="627"/>
      <c r="D8671" s="627"/>
    </row>
    <row r="8672" spans="2:4" x14ac:dyDescent="0.25">
      <c r="B8672" s="627"/>
      <c r="C8672" s="627"/>
      <c r="D8672" s="627"/>
    </row>
    <row r="8673" spans="2:4" x14ac:dyDescent="0.25">
      <c r="B8673" s="627"/>
      <c r="C8673" s="627"/>
      <c r="D8673" s="627"/>
    </row>
    <row r="8674" spans="2:4" x14ac:dyDescent="0.25">
      <c r="B8674" s="627"/>
      <c r="C8674" s="627"/>
      <c r="D8674" s="627"/>
    </row>
    <row r="8675" spans="2:4" x14ac:dyDescent="0.25">
      <c r="B8675" s="627"/>
      <c r="C8675" s="627"/>
      <c r="D8675" s="627"/>
    </row>
    <row r="8676" spans="2:4" x14ac:dyDescent="0.25">
      <c r="B8676" s="627"/>
      <c r="C8676" s="627"/>
      <c r="D8676" s="627"/>
    </row>
    <row r="8677" spans="2:4" x14ac:dyDescent="0.25">
      <c r="B8677" s="627"/>
      <c r="C8677" s="627"/>
      <c r="D8677" s="627"/>
    </row>
    <row r="8678" spans="2:4" x14ac:dyDescent="0.25">
      <c r="B8678" s="627"/>
      <c r="C8678" s="627"/>
      <c r="D8678" s="627"/>
    </row>
    <row r="8679" spans="2:4" x14ac:dyDescent="0.25">
      <c r="B8679" s="627"/>
      <c r="C8679" s="627"/>
      <c r="D8679" s="627"/>
    </row>
    <row r="8680" spans="2:4" x14ac:dyDescent="0.25">
      <c r="B8680" s="627"/>
      <c r="C8680" s="627"/>
      <c r="D8680" s="627"/>
    </row>
    <row r="8681" spans="2:4" x14ac:dyDescent="0.25">
      <c r="B8681" s="627"/>
      <c r="C8681" s="627"/>
      <c r="D8681" s="627"/>
    </row>
    <row r="8682" spans="2:4" x14ac:dyDescent="0.25">
      <c r="B8682" s="627"/>
      <c r="C8682" s="627"/>
      <c r="D8682" s="627"/>
    </row>
    <row r="8683" spans="2:4" x14ac:dyDescent="0.25">
      <c r="B8683" s="627"/>
      <c r="C8683" s="627"/>
      <c r="D8683" s="627"/>
    </row>
    <row r="8684" spans="2:4" x14ac:dyDescent="0.25">
      <c r="B8684" s="627"/>
      <c r="C8684" s="627"/>
      <c r="D8684" s="627"/>
    </row>
    <row r="8685" spans="2:4" x14ac:dyDescent="0.25">
      <c r="B8685" s="627"/>
      <c r="C8685" s="627"/>
      <c r="D8685" s="627"/>
    </row>
    <row r="8686" spans="2:4" x14ac:dyDescent="0.25">
      <c r="B8686" s="627"/>
      <c r="C8686" s="627"/>
      <c r="D8686" s="627"/>
    </row>
    <row r="8687" spans="2:4" x14ac:dyDescent="0.25">
      <c r="B8687" s="627"/>
      <c r="C8687" s="627"/>
      <c r="D8687" s="627"/>
    </row>
    <row r="8688" spans="2:4" x14ac:dyDescent="0.25">
      <c r="B8688" s="627"/>
      <c r="C8688" s="627"/>
      <c r="D8688" s="627"/>
    </row>
    <row r="8689" spans="2:4" x14ac:dyDescent="0.25">
      <c r="B8689" s="627"/>
      <c r="C8689" s="627"/>
      <c r="D8689" s="627"/>
    </row>
    <row r="8690" spans="2:4" x14ac:dyDescent="0.25">
      <c r="B8690" s="627"/>
      <c r="C8690" s="627"/>
      <c r="D8690" s="627"/>
    </row>
    <row r="8691" spans="2:4" x14ac:dyDescent="0.25">
      <c r="B8691" s="627"/>
      <c r="C8691" s="627"/>
      <c r="D8691" s="627"/>
    </row>
    <row r="8692" spans="2:4" x14ac:dyDescent="0.25">
      <c r="B8692" s="627"/>
      <c r="C8692" s="627"/>
      <c r="D8692" s="627"/>
    </row>
    <row r="8693" spans="2:4" x14ac:dyDescent="0.25">
      <c r="B8693" s="627"/>
      <c r="C8693" s="627"/>
      <c r="D8693" s="627"/>
    </row>
    <row r="8694" spans="2:4" x14ac:dyDescent="0.25">
      <c r="B8694" s="627"/>
      <c r="C8694" s="627"/>
      <c r="D8694" s="627"/>
    </row>
    <row r="8695" spans="2:4" x14ac:dyDescent="0.25">
      <c r="B8695" s="627"/>
      <c r="C8695" s="627"/>
      <c r="D8695" s="627"/>
    </row>
    <row r="8696" spans="2:4" x14ac:dyDescent="0.25">
      <c r="B8696" s="627"/>
      <c r="C8696" s="627"/>
      <c r="D8696" s="627"/>
    </row>
    <row r="8697" spans="2:4" x14ac:dyDescent="0.25">
      <c r="B8697" s="627"/>
      <c r="C8697" s="627"/>
      <c r="D8697" s="627"/>
    </row>
    <row r="8698" spans="2:4" x14ac:dyDescent="0.25">
      <c r="B8698" s="627"/>
      <c r="C8698" s="627"/>
      <c r="D8698" s="627"/>
    </row>
    <row r="8699" spans="2:4" x14ac:dyDescent="0.25">
      <c r="B8699" s="627"/>
      <c r="C8699" s="627"/>
      <c r="D8699" s="627"/>
    </row>
    <row r="8700" spans="2:4" x14ac:dyDescent="0.25">
      <c r="B8700" s="627"/>
      <c r="C8700" s="627"/>
      <c r="D8700" s="627"/>
    </row>
    <row r="8701" spans="2:4" x14ac:dyDescent="0.25">
      <c r="B8701" s="627"/>
      <c r="C8701" s="627"/>
      <c r="D8701" s="627"/>
    </row>
    <row r="8702" spans="2:4" x14ac:dyDescent="0.25">
      <c r="B8702" s="627"/>
      <c r="C8702" s="627"/>
      <c r="D8702" s="627"/>
    </row>
    <row r="8703" spans="2:4" x14ac:dyDescent="0.25">
      <c r="B8703" s="627"/>
      <c r="C8703" s="627"/>
      <c r="D8703" s="627"/>
    </row>
    <row r="8704" spans="2:4" x14ac:dyDescent="0.25">
      <c r="B8704" s="627"/>
      <c r="C8704" s="627"/>
      <c r="D8704" s="627"/>
    </row>
    <row r="8705" spans="2:4" x14ac:dyDescent="0.25">
      <c r="B8705" s="627"/>
      <c r="C8705" s="627"/>
      <c r="D8705" s="627"/>
    </row>
    <row r="8706" spans="2:4" x14ac:dyDescent="0.25">
      <c r="B8706" s="627"/>
      <c r="C8706" s="627"/>
      <c r="D8706" s="627"/>
    </row>
    <row r="8707" spans="2:4" x14ac:dyDescent="0.25">
      <c r="B8707" s="627"/>
      <c r="C8707" s="627"/>
      <c r="D8707" s="627"/>
    </row>
    <row r="8708" spans="2:4" x14ac:dyDescent="0.25">
      <c r="B8708" s="627"/>
      <c r="C8708" s="627"/>
      <c r="D8708" s="627"/>
    </row>
    <row r="8709" spans="2:4" x14ac:dyDescent="0.25">
      <c r="B8709" s="627"/>
      <c r="C8709" s="627"/>
      <c r="D8709" s="627"/>
    </row>
    <row r="8710" spans="2:4" x14ac:dyDescent="0.25">
      <c r="B8710" s="627"/>
      <c r="C8710" s="627"/>
      <c r="D8710" s="627"/>
    </row>
    <row r="8711" spans="2:4" x14ac:dyDescent="0.25">
      <c r="B8711" s="627"/>
      <c r="C8711" s="627"/>
      <c r="D8711" s="627"/>
    </row>
    <row r="8712" spans="2:4" x14ac:dyDescent="0.25">
      <c r="B8712" s="627"/>
      <c r="C8712" s="627"/>
      <c r="D8712" s="627"/>
    </row>
    <row r="8713" spans="2:4" x14ac:dyDescent="0.25">
      <c r="B8713" s="627"/>
      <c r="C8713" s="627"/>
      <c r="D8713" s="627"/>
    </row>
    <row r="8714" spans="2:4" x14ac:dyDescent="0.25">
      <c r="B8714" s="627"/>
      <c r="C8714" s="627"/>
      <c r="D8714" s="627"/>
    </row>
    <row r="8715" spans="2:4" x14ac:dyDescent="0.25">
      <c r="B8715" s="627"/>
      <c r="C8715" s="627"/>
      <c r="D8715" s="627"/>
    </row>
    <row r="8716" spans="2:4" x14ac:dyDescent="0.25">
      <c r="B8716" s="627"/>
      <c r="C8716" s="627"/>
      <c r="D8716" s="627"/>
    </row>
    <row r="8717" spans="2:4" x14ac:dyDescent="0.25">
      <c r="B8717" s="627"/>
      <c r="C8717" s="627"/>
      <c r="D8717" s="627"/>
    </row>
    <row r="8718" spans="2:4" x14ac:dyDescent="0.25">
      <c r="B8718" s="627"/>
      <c r="C8718" s="627"/>
      <c r="D8718" s="627"/>
    </row>
    <row r="8719" spans="2:4" x14ac:dyDescent="0.25">
      <c r="B8719" s="627"/>
      <c r="C8719" s="627"/>
      <c r="D8719" s="627"/>
    </row>
    <row r="8720" spans="2:4" x14ac:dyDescent="0.25">
      <c r="B8720" s="627"/>
      <c r="C8720" s="627"/>
      <c r="D8720" s="627"/>
    </row>
    <row r="8721" spans="2:4" x14ac:dyDescent="0.25">
      <c r="B8721" s="627"/>
      <c r="C8721" s="627"/>
      <c r="D8721" s="627"/>
    </row>
    <row r="8722" spans="2:4" x14ac:dyDescent="0.25">
      <c r="B8722" s="627"/>
      <c r="C8722" s="627"/>
      <c r="D8722" s="627"/>
    </row>
    <row r="8723" spans="2:4" x14ac:dyDescent="0.25">
      <c r="B8723" s="627"/>
      <c r="C8723" s="627"/>
      <c r="D8723" s="627"/>
    </row>
    <row r="8724" spans="2:4" x14ac:dyDescent="0.25">
      <c r="B8724" s="627"/>
      <c r="C8724" s="627"/>
      <c r="D8724" s="627"/>
    </row>
    <row r="8725" spans="2:4" x14ac:dyDescent="0.25">
      <c r="B8725" s="627"/>
      <c r="C8725" s="627"/>
      <c r="D8725" s="627"/>
    </row>
    <row r="8726" spans="2:4" x14ac:dyDescent="0.25">
      <c r="B8726" s="627"/>
      <c r="C8726" s="627"/>
      <c r="D8726" s="627"/>
    </row>
    <row r="8727" spans="2:4" x14ac:dyDescent="0.25">
      <c r="B8727" s="627"/>
      <c r="C8727" s="627"/>
      <c r="D8727" s="627"/>
    </row>
    <row r="8728" spans="2:4" x14ac:dyDescent="0.25">
      <c r="B8728" s="627"/>
      <c r="C8728" s="627"/>
      <c r="D8728" s="627"/>
    </row>
    <row r="8729" spans="2:4" x14ac:dyDescent="0.25">
      <c r="B8729" s="627"/>
      <c r="C8729" s="627"/>
      <c r="D8729" s="627"/>
    </row>
    <row r="8730" spans="2:4" x14ac:dyDescent="0.25">
      <c r="B8730" s="627"/>
      <c r="C8730" s="627"/>
      <c r="D8730" s="627"/>
    </row>
    <row r="8731" spans="2:4" x14ac:dyDescent="0.25">
      <c r="B8731" s="627"/>
      <c r="C8731" s="627"/>
      <c r="D8731" s="627"/>
    </row>
    <row r="8732" spans="2:4" x14ac:dyDescent="0.25">
      <c r="B8732" s="627"/>
      <c r="C8732" s="627"/>
      <c r="D8732" s="627"/>
    </row>
    <row r="8733" spans="2:4" x14ac:dyDescent="0.25">
      <c r="B8733" s="627"/>
      <c r="C8733" s="627"/>
      <c r="D8733" s="627"/>
    </row>
    <row r="8734" spans="2:4" x14ac:dyDescent="0.25">
      <c r="B8734" s="627"/>
      <c r="C8734" s="627"/>
      <c r="D8734" s="627"/>
    </row>
    <row r="8735" spans="2:4" x14ac:dyDescent="0.25">
      <c r="B8735" s="627"/>
      <c r="C8735" s="627"/>
      <c r="D8735" s="627"/>
    </row>
    <row r="8736" spans="2:4" x14ac:dyDescent="0.25">
      <c r="B8736" s="627"/>
      <c r="C8736" s="627"/>
      <c r="D8736" s="627"/>
    </row>
    <row r="8737" spans="2:4" x14ac:dyDescent="0.25">
      <c r="B8737" s="627"/>
      <c r="C8737" s="627"/>
      <c r="D8737" s="627"/>
    </row>
    <row r="8738" spans="2:4" x14ac:dyDescent="0.25">
      <c r="B8738" s="627"/>
      <c r="C8738" s="627"/>
      <c r="D8738" s="627"/>
    </row>
    <row r="8739" spans="2:4" x14ac:dyDescent="0.25">
      <c r="B8739" s="627"/>
      <c r="C8739" s="627"/>
      <c r="D8739" s="627"/>
    </row>
    <row r="8740" spans="2:4" x14ac:dyDescent="0.25">
      <c r="B8740" s="627"/>
      <c r="C8740" s="627"/>
      <c r="D8740" s="627"/>
    </row>
    <row r="8741" spans="2:4" x14ac:dyDescent="0.25">
      <c r="B8741" s="627"/>
      <c r="C8741" s="627"/>
      <c r="D8741" s="627"/>
    </row>
    <row r="8742" spans="2:4" x14ac:dyDescent="0.25">
      <c r="B8742" s="627"/>
      <c r="C8742" s="627"/>
      <c r="D8742" s="627"/>
    </row>
    <row r="8743" spans="2:4" x14ac:dyDescent="0.25">
      <c r="B8743" s="627"/>
      <c r="C8743" s="627"/>
      <c r="D8743" s="627"/>
    </row>
    <row r="8744" spans="2:4" x14ac:dyDescent="0.25">
      <c r="B8744" s="627"/>
      <c r="C8744" s="627"/>
      <c r="D8744" s="627"/>
    </row>
    <row r="8745" spans="2:4" x14ac:dyDescent="0.25">
      <c r="B8745" s="627"/>
      <c r="C8745" s="627"/>
      <c r="D8745" s="627"/>
    </row>
    <row r="8746" spans="2:4" x14ac:dyDescent="0.25">
      <c r="B8746" s="627"/>
      <c r="C8746" s="627"/>
      <c r="D8746" s="627"/>
    </row>
    <row r="8747" spans="2:4" x14ac:dyDescent="0.25">
      <c r="B8747" s="627"/>
      <c r="C8747" s="627"/>
      <c r="D8747" s="627"/>
    </row>
    <row r="8748" spans="2:4" x14ac:dyDescent="0.25">
      <c r="B8748" s="627"/>
      <c r="C8748" s="627"/>
      <c r="D8748" s="627"/>
    </row>
    <row r="8749" spans="2:4" x14ac:dyDescent="0.25">
      <c r="B8749" s="627"/>
      <c r="C8749" s="627"/>
      <c r="D8749" s="627"/>
    </row>
    <row r="8750" spans="2:4" x14ac:dyDescent="0.25">
      <c r="B8750" s="627"/>
      <c r="C8750" s="627"/>
      <c r="D8750" s="627"/>
    </row>
    <row r="8751" spans="2:4" x14ac:dyDescent="0.25">
      <c r="B8751" s="627"/>
      <c r="C8751" s="627"/>
      <c r="D8751" s="627"/>
    </row>
    <row r="8752" spans="2:4" x14ac:dyDescent="0.25">
      <c r="B8752" s="627"/>
      <c r="C8752" s="627"/>
      <c r="D8752" s="627"/>
    </row>
    <row r="8753" spans="2:4" x14ac:dyDescent="0.25">
      <c r="B8753" s="627"/>
      <c r="C8753" s="627"/>
      <c r="D8753" s="627"/>
    </row>
    <row r="8754" spans="2:4" x14ac:dyDescent="0.25">
      <c r="B8754" s="627"/>
      <c r="C8754" s="627"/>
      <c r="D8754" s="627"/>
    </row>
    <row r="8755" spans="2:4" x14ac:dyDescent="0.25">
      <c r="B8755" s="627"/>
      <c r="C8755" s="627"/>
      <c r="D8755" s="627"/>
    </row>
    <row r="8756" spans="2:4" x14ac:dyDescent="0.25">
      <c r="B8756" s="627"/>
      <c r="C8756" s="627"/>
      <c r="D8756" s="627"/>
    </row>
    <row r="8757" spans="2:4" x14ac:dyDescent="0.25">
      <c r="B8757" s="627"/>
      <c r="C8757" s="627"/>
      <c r="D8757" s="627"/>
    </row>
    <row r="8758" spans="2:4" x14ac:dyDescent="0.25">
      <c r="B8758" s="627"/>
      <c r="C8758" s="627"/>
      <c r="D8758" s="627"/>
    </row>
    <row r="8759" spans="2:4" x14ac:dyDescent="0.25">
      <c r="B8759" s="627"/>
      <c r="C8759" s="627"/>
      <c r="D8759" s="627"/>
    </row>
    <row r="8760" spans="2:4" x14ac:dyDescent="0.25">
      <c r="B8760" s="627"/>
      <c r="C8760" s="627"/>
      <c r="D8760" s="627"/>
    </row>
    <row r="8761" spans="2:4" x14ac:dyDescent="0.25">
      <c r="B8761" s="627"/>
      <c r="C8761" s="627"/>
      <c r="D8761" s="627"/>
    </row>
    <row r="8762" spans="2:4" x14ac:dyDescent="0.25">
      <c r="B8762" s="627"/>
      <c r="C8762" s="627"/>
      <c r="D8762" s="627"/>
    </row>
    <row r="8763" spans="2:4" x14ac:dyDescent="0.25">
      <c r="B8763" s="627"/>
      <c r="C8763" s="627"/>
      <c r="D8763" s="627"/>
    </row>
    <row r="8764" spans="2:4" x14ac:dyDescent="0.25">
      <c r="B8764" s="627"/>
      <c r="C8764" s="627"/>
      <c r="D8764" s="627"/>
    </row>
    <row r="8765" spans="2:4" x14ac:dyDescent="0.25">
      <c r="B8765" s="627"/>
      <c r="C8765" s="627"/>
      <c r="D8765" s="627"/>
    </row>
    <row r="8766" spans="2:4" x14ac:dyDescent="0.25">
      <c r="B8766" s="627"/>
      <c r="C8766" s="627"/>
      <c r="D8766" s="627"/>
    </row>
    <row r="8767" spans="2:4" x14ac:dyDescent="0.25">
      <c r="B8767" s="627"/>
      <c r="C8767" s="627"/>
      <c r="D8767" s="627"/>
    </row>
    <row r="8768" spans="2:4" x14ac:dyDescent="0.25">
      <c r="B8768" s="627"/>
      <c r="C8768" s="627"/>
      <c r="D8768" s="627"/>
    </row>
    <row r="8769" spans="2:4" x14ac:dyDescent="0.25">
      <c r="B8769" s="627"/>
      <c r="C8769" s="627"/>
      <c r="D8769" s="627"/>
    </row>
    <row r="8770" spans="2:4" x14ac:dyDescent="0.25">
      <c r="B8770" s="627"/>
      <c r="C8770" s="627"/>
      <c r="D8770" s="627"/>
    </row>
    <row r="8771" spans="2:4" x14ac:dyDescent="0.25">
      <c r="B8771" s="627"/>
      <c r="C8771" s="627"/>
      <c r="D8771" s="627"/>
    </row>
    <row r="8772" spans="2:4" x14ac:dyDescent="0.25">
      <c r="B8772" s="627"/>
      <c r="C8772" s="627"/>
      <c r="D8772" s="627"/>
    </row>
    <row r="8773" spans="2:4" x14ac:dyDescent="0.25">
      <c r="B8773" s="627"/>
      <c r="C8773" s="627"/>
      <c r="D8773" s="627"/>
    </row>
    <row r="8774" spans="2:4" x14ac:dyDescent="0.25">
      <c r="B8774" s="627"/>
      <c r="C8774" s="627"/>
      <c r="D8774" s="627"/>
    </row>
    <row r="8775" spans="2:4" x14ac:dyDescent="0.25">
      <c r="B8775" s="627"/>
      <c r="C8775" s="627"/>
      <c r="D8775" s="627"/>
    </row>
    <row r="8776" spans="2:4" x14ac:dyDescent="0.25">
      <c r="B8776" s="627"/>
      <c r="C8776" s="627"/>
      <c r="D8776" s="627"/>
    </row>
    <row r="8777" spans="2:4" x14ac:dyDescent="0.25">
      <c r="B8777" s="627"/>
      <c r="C8777" s="627"/>
      <c r="D8777" s="627"/>
    </row>
    <row r="8778" spans="2:4" x14ac:dyDescent="0.25">
      <c r="B8778" s="627"/>
      <c r="C8778" s="627"/>
      <c r="D8778" s="627"/>
    </row>
    <row r="8779" spans="2:4" x14ac:dyDescent="0.25">
      <c r="B8779" s="627"/>
      <c r="C8779" s="627"/>
      <c r="D8779" s="627"/>
    </row>
    <row r="8780" spans="2:4" x14ac:dyDescent="0.25">
      <c r="B8780" s="627"/>
      <c r="C8780" s="627"/>
      <c r="D8780" s="627"/>
    </row>
    <row r="8781" spans="2:4" x14ac:dyDescent="0.25">
      <c r="B8781" s="627"/>
      <c r="C8781" s="627"/>
      <c r="D8781" s="627"/>
    </row>
    <row r="8782" spans="2:4" x14ac:dyDescent="0.25">
      <c r="B8782" s="627"/>
      <c r="C8782" s="627"/>
      <c r="D8782" s="627"/>
    </row>
    <row r="8783" spans="2:4" x14ac:dyDescent="0.25">
      <c r="B8783" s="627"/>
      <c r="C8783" s="627"/>
      <c r="D8783" s="627"/>
    </row>
    <row r="8784" spans="2:4" x14ac:dyDescent="0.25">
      <c r="B8784" s="627"/>
      <c r="C8784" s="627"/>
      <c r="D8784" s="627"/>
    </row>
    <row r="8785" spans="2:4" x14ac:dyDescent="0.25">
      <c r="B8785" s="627"/>
      <c r="C8785" s="627"/>
      <c r="D8785" s="627"/>
    </row>
    <row r="8786" spans="2:4" x14ac:dyDescent="0.25">
      <c r="B8786" s="627"/>
      <c r="C8786" s="627"/>
      <c r="D8786" s="627"/>
    </row>
    <row r="8787" spans="2:4" x14ac:dyDescent="0.25">
      <c r="B8787" s="627"/>
      <c r="C8787" s="627"/>
      <c r="D8787" s="627"/>
    </row>
    <row r="8788" spans="2:4" x14ac:dyDescent="0.25">
      <c r="B8788" s="627"/>
      <c r="C8788" s="627"/>
      <c r="D8788" s="627"/>
    </row>
    <row r="8789" spans="2:4" x14ac:dyDescent="0.25">
      <c r="B8789" s="627"/>
      <c r="C8789" s="627"/>
      <c r="D8789" s="627"/>
    </row>
    <row r="8790" spans="2:4" x14ac:dyDescent="0.25">
      <c r="B8790" s="627"/>
      <c r="C8790" s="627"/>
      <c r="D8790" s="627"/>
    </row>
    <row r="8791" spans="2:4" x14ac:dyDescent="0.25">
      <c r="B8791" s="627"/>
      <c r="C8791" s="627"/>
      <c r="D8791" s="627"/>
    </row>
    <row r="8792" spans="2:4" x14ac:dyDescent="0.25">
      <c r="B8792" s="627"/>
      <c r="C8792" s="627"/>
      <c r="D8792" s="627"/>
    </row>
    <row r="8793" spans="2:4" x14ac:dyDescent="0.25">
      <c r="B8793" s="627"/>
      <c r="C8793" s="627"/>
      <c r="D8793" s="627"/>
    </row>
    <row r="8794" spans="2:4" x14ac:dyDescent="0.25">
      <c r="B8794" s="627"/>
      <c r="C8794" s="627"/>
      <c r="D8794" s="627"/>
    </row>
    <row r="8795" spans="2:4" x14ac:dyDescent="0.25">
      <c r="B8795" s="627"/>
      <c r="C8795" s="627"/>
      <c r="D8795" s="627"/>
    </row>
    <row r="8796" spans="2:4" x14ac:dyDescent="0.25">
      <c r="B8796" s="627"/>
      <c r="C8796" s="627"/>
      <c r="D8796" s="627"/>
    </row>
    <row r="8797" spans="2:4" x14ac:dyDescent="0.25">
      <c r="B8797" s="627"/>
      <c r="C8797" s="627"/>
      <c r="D8797" s="627"/>
    </row>
    <row r="8798" spans="2:4" x14ac:dyDescent="0.25">
      <c r="B8798" s="627"/>
      <c r="C8798" s="627"/>
      <c r="D8798" s="627"/>
    </row>
    <row r="8799" spans="2:4" x14ac:dyDescent="0.25">
      <c r="B8799" s="627"/>
      <c r="C8799" s="627"/>
      <c r="D8799" s="627"/>
    </row>
    <row r="8800" spans="2:4" x14ac:dyDescent="0.25">
      <c r="B8800" s="627"/>
      <c r="C8800" s="627"/>
      <c r="D8800" s="627"/>
    </row>
    <row r="8801" spans="2:4" x14ac:dyDescent="0.25">
      <c r="B8801" s="627"/>
      <c r="C8801" s="627"/>
      <c r="D8801" s="627"/>
    </row>
    <row r="8802" spans="2:4" x14ac:dyDescent="0.25">
      <c r="B8802" s="627"/>
      <c r="C8802" s="627"/>
      <c r="D8802" s="627"/>
    </row>
    <row r="8803" spans="2:4" x14ac:dyDescent="0.25">
      <c r="B8803" s="627"/>
      <c r="C8803" s="627"/>
      <c r="D8803" s="627"/>
    </row>
    <row r="8804" spans="2:4" x14ac:dyDescent="0.25">
      <c r="B8804" s="627"/>
      <c r="C8804" s="627"/>
      <c r="D8804" s="627"/>
    </row>
    <row r="8805" spans="2:4" x14ac:dyDescent="0.25">
      <c r="B8805" s="627"/>
      <c r="C8805" s="627"/>
      <c r="D8805" s="627"/>
    </row>
    <row r="8806" spans="2:4" x14ac:dyDescent="0.25">
      <c r="B8806" s="627"/>
      <c r="C8806" s="627"/>
      <c r="D8806" s="627"/>
    </row>
    <row r="8807" spans="2:4" x14ac:dyDescent="0.25">
      <c r="B8807" s="627"/>
      <c r="C8807" s="627"/>
      <c r="D8807" s="627"/>
    </row>
    <row r="8808" spans="2:4" x14ac:dyDescent="0.25">
      <c r="B8808" s="627"/>
      <c r="C8808" s="627"/>
      <c r="D8808" s="627"/>
    </row>
    <row r="8809" spans="2:4" x14ac:dyDescent="0.25">
      <c r="B8809" s="627"/>
      <c r="C8809" s="627"/>
      <c r="D8809" s="627"/>
    </row>
    <row r="8810" spans="2:4" x14ac:dyDescent="0.25">
      <c r="B8810" s="627"/>
      <c r="C8810" s="627"/>
      <c r="D8810" s="627"/>
    </row>
    <row r="8811" spans="2:4" x14ac:dyDescent="0.25">
      <c r="B8811" s="627"/>
      <c r="C8811" s="627"/>
      <c r="D8811" s="627"/>
    </row>
    <row r="8812" spans="2:4" x14ac:dyDescent="0.25">
      <c r="B8812" s="627"/>
      <c r="C8812" s="627"/>
      <c r="D8812" s="627"/>
    </row>
    <row r="8813" spans="2:4" x14ac:dyDescent="0.25">
      <c r="B8813" s="627"/>
      <c r="C8813" s="627"/>
      <c r="D8813" s="627"/>
    </row>
    <row r="8814" spans="2:4" x14ac:dyDescent="0.25">
      <c r="B8814" s="627"/>
      <c r="C8814" s="627"/>
      <c r="D8814" s="627"/>
    </row>
    <row r="8815" spans="2:4" x14ac:dyDescent="0.25">
      <c r="B8815" s="627"/>
      <c r="C8815" s="627"/>
      <c r="D8815" s="627"/>
    </row>
    <row r="8816" spans="2:4" x14ac:dyDescent="0.25">
      <c r="B8816" s="627"/>
      <c r="C8816" s="627"/>
      <c r="D8816" s="627"/>
    </row>
    <row r="8817" spans="2:4" x14ac:dyDescent="0.25">
      <c r="B8817" s="627"/>
      <c r="C8817" s="627"/>
      <c r="D8817" s="627"/>
    </row>
    <row r="8818" spans="2:4" x14ac:dyDescent="0.25">
      <c r="B8818" s="627"/>
      <c r="C8818" s="627"/>
      <c r="D8818" s="627"/>
    </row>
    <row r="8819" spans="2:4" x14ac:dyDescent="0.25">
      <c r="B8819" s="627"/>
      <c r="C8819" s="627"/>
      <c r="D8819" s="627"/>
    </row>
    <row r="8820" spans="2:4" x14ac:dyDescent="0.25">
      <c r="B8820" s="627"/>
      <c r="C8820" s="627"/>
      <c r="D8820" s="627"/>
    </row>
    <row r="8821" spans="2:4" x14ac:dyDescent="0.25">
      <c r="B8821" s="627"/>
      <c r="C8821" s="627"/>
      <c r="D8821" s="627"/>
    </row>
    <row r="8822" spans="2:4" x14ac:dyDescent="0.25">
      <c r="B8822" s="627"/>
      <c r="C8822" s="627"/>
      <c r="D8822" s="627"/>
    </row>
    <row r="8823" spans="2:4" x14ac:dyDescent="0.25">
      <c r="B8823" s="627"/>
      <c r="C8823" s="627"/>
      <c r="D8823" s="627"/>
    </row>
    <row r="8824" spans="2:4" x14ac:dyDescent="0.25">
      <c r="B8824" s="627"/>
      <c r="C8824" s="627"/>
      <c r="D8824" s="627"/>
    </row>
    <row r="8825" spans="2:4" x14ac:dyDescent="0.25">
      <c r="B8825" s="627"/>
      <c r="C8825" s="627"/>
      <c r="D8825" s="627"/>
    </row>
    <row r="8826" spans="2:4" x14ac:dyDescent="0.25">
      <c r="B8826" s="627"/>
      <c r="C8826" s="627"/>
      <c r="D8826" s="627"/>
    </row>
    <row r="8827" spans="2:4" x14ac:dyDescent="0.25">
      <c r="B8827" s="627"/>
      <c r="C8827" s="627"/>
      <c r="D8827" s="627"/>
    </row>
    <row r="8828" spans="2:4" x14ac:dyDescent="0.25">
      <c r="B8828" s="627"/>
      <c r="C8828" s="627"/>
      <c r="D8828" s="627"/>
    </row>
    <row r="8829" spans="2:4" x14ac:dyDescent="0.25">
      <c r="B8829" s="627"/>
      <c r="C8829" s="627"/>
      <c r="D8829" s="627"/>
    </row>
    <row r="8830" spans="2:4" x14ac:dyDescent="0.25">
      <c r="B8830" s="627"/>
      <c r="C8830" s="627"/>
      <c r="D8830" s="627"/>
    </row>
    <row r="8831" spans="2:4" x14ac:dyDescent="0.25">
      <c r="B8831" s="627"/>
      <c r="C8831" s="627"/>
      <c r="D8831" s="627"/>
    </row>
    <row r="8832" spans="2:4" x14ac:dyDescent="0.25">
      <c r="B8832" s="627"/>
      <c r="C8832" s="627"/>
      <c r="D8832" s="627"/>
    </row>
    <row r="8833" spans="2:4" x14ac:dyDescent="0.25">
      <c r="B8833" s="627"/>
      <c r="C8833" s="627"/>
      <c r="D8833" s="627"/>
    </row>
    <row r="8834" spans="2:4" x14ac:dyDescent="0.25">
      <c r="B8834" s="627"/>
      <c r="C8834" s="627"/>
      <c r="D8834" s="627"/>
    </row>
    <row r="8835" spans="2:4" x14ac:dyDescent="0.25">
      <c r="B8835" s="627"/>
      <c r="C8835" s="627"/>
      <c r="D8835" s="627"/>
    </row>
    <row r="8836" spans="2:4" x14ac:dyDescent="0.25">
      <c r="B8836" s="627"/>
      <c r="C8836" s="627"/>
      <c r="D8836" s="627"/>
    </row>
    <row r="8837" spans="2:4" x14ac:dyDescent="0.25">
      <c r="B8837" s="627"/>
      <c r="C8837" s="627"/>
      <c r="D8837" s="627"/>
    </row>
    <row r="8838" spans="2:4" x14ac:dyDescent="0.25">
      <c r="B8838" s="627"/>
      <c r="C8838" s="627"/>
      <c r="D8838" s="627"/>
    </row>
    <row r="8839" spans="2:4" x14ac:dyDescent="0.25">
      <c r="B8839" s="627"/>
      <c r="C8839" s="627"/>
      <c r="D8839" s="627"/>
    </row>
    <row r="8840" spans="2:4" x14ac:dyDescent="0.25">
      <c r="B8840" s="627"/>
      <c r="C8840" s="627"/>
      <c r="D8840" s="627"/>
    </row>
    <row r="8841" spans="2:4" x14ac:dyDescent="0.25">
      <c r="B8841" s="627"/>
      <c r="C8841" s="627"/>
      <c r="D8841" s="627"/>
    </row>
    <row r="8842" spans="2:4" x14ac:dyDescent="0.25">
      <c r="B8842" s="627"/>
      <c r="C8842" s="627"/>
      <c r="D8842" s="627"/>
    </row>
    <row r="8843" spans="2:4" x14ac:dyDescent="0.25">
      <c r="B8843" s="627"/>
      <c r="C8843" s="627"/>
      <c r="D8843" s="627"/>
    </row>
    <row r="8844" spans="2:4" x14ac:dyDescent="0.25">
      <c r="B8844" s="627"/>
      <c r="C8844" s="627"/>
      <c r="D8844" s="627"/>
    </row>
    <row r="8845" spans="2:4" x14ac:dyDescent="0.25">
      <c r="B8845" s="627"/>
      <c r="C8845" s="627"/>
      <c r="D8845" s="627"/>
    </row>
    <row r="8846" spans="2:4" x14ac:dyDescent="0.25">
      <c r="B8846" s="627"/>
      <c r="C8846" s="627"/>
      <c r="D8846" s="627"/>
    </row>
    <row r="8847" spans="2:4" x14ac:dyDescent="0.25">
      <c r="B8847" s="627"/>
      <c r="C8847" s="627"/>
      <c r="D8847" s="627"/>
    </row>
    <row r="8848" spans="2:4" x14ac:dyDescent="0.25">
      <c r="B8848" s="627"/>
      <c r="C8848" s="627"/>
      <c r="D8848" s="627"/>
    </row>
    <row r="8849" spans="2:4" x14ac:dyDescent="0.25">
      <c r="B8849" s="627"/>
      <c r="C8849" s="627"/>
      <c r="D8849" s="627"/>
    </row>
    <row r="8850" spans="2:4" x14ac:dyDescent="0.25">
      <c r="B8850" s="627"/>
      <c r="C8850" s="627"/>
      <c r="D8850" s="627"/>
    </row>
    <row r="8851" spans="2:4" x14ac:dyDescent="0.25">
      <c r="B8851" s="627"/>
      <c r="C8851" s="627"/>
      <c r="D8851" s="627"/>
    </row>
    <row r="8852" spans="2:4" x14ac:dyDescent="0.25">
      <c r="B8852" s="627"/>
      <c r="C8852" s="627"/>
      <c r="D8852" s="627"/>
    </row>
    <row r="8853" spans="2:4" x14ac:dyDescent="0.25">
      <c r="B8853" s="627"/>
      <c r="C8853" s="627"/>
      <c r="D8853" s="627"/>
    </row>
    <row r="8854" spans="2:4" x14ac:dyDescent="0.25">
      <c r="B8854" s="627"/>
      <c r="C8854" s="627"/>
      <c r="D8854" s="627"/>
    </row>
    <row r="8855" spans="2:4" x14ac:dyDescent="0.25">
      <c r="B8855" s="627"/>
      <c r="C8855" s="627"/>
      <c r="D8855" s="627"/>
    </row>
    <row r="8856" spans="2:4" x14ac:dyDescent="0.25">
      <c r="B8856" s="627"/>
      <c r="C8856" s="627"/>
      <c r="D8856" s="627"/>
    </row>
    <row r="8857" spans="2:4" x14ac:dyDescent="0.25">
      <c r="B8857" s="627"/>
      <c r="C8857" s="627"/>
      <c r="D8857" s="627"/>
    </row>
    <row r="8858" spans="2:4" x14ac:dyDescent="0.25">
      <c r="B8858" s="627"/>
      <c r="C8858" s="627"/>
      <c r="D8858" s="627"/>
    </row>
    <row r="8859" spans="2:4" x14ac:dyDescent="0.25">
      <c r="B8859" s="627"/>
      <c r="C8859" s="627"/>
      <c r="D8859" s="627"/>
    </row>
    <row r="8860" spans="2:4" x14ac:dyDescent="0.25">
      <c r="B8860" s="627"/>
      <c r="C8860" s="627"/>
      <c r="D8860" s="627"/>
    </row>
    <row r="8861" spans="2:4" x14ac:dyDescent="0.25">
      <c r="B8861" s="627"/>
      <c r="C8861" s="627"/>
      <c r="D8861" s="627"/>
    </row>
    <row r="8862" spans="2:4" x14ac:dyDescent="0.25">
      <c r="B8862" s="627"/>
      <c r="C8862" s="627"/>
      <c r="D8862" s="627"/>
    </row>
    <row r="8863" spans="2:4" x14ac:dyDescent="0.25">
      <c r="B8863" s="627"/>
      <c r="C8863" s="627"/>
      <c r="D8863" s="627"/>
    </row>
    <row r="8864" spans="2:4" x14ac:dyDescent="0.25">
      <c r="B8864" s="627"/>
      <c r="C8864" s="627"/>
      <c r="D8864" s="627"/>
    </row>
    <row r="8865" spans="2:4" x14ac:dyDescent="0.25">
      <c r="B8865" s="627"/>
      <c r="C8865" s="627"/>
      <c r="D8865" s="627"/>
    </row>
    <row r="8866" spans="2:4" x14ac:dyDescent="0.25">
      <c r="B8866" s="627"/>
      <c r="C8866" s="627"/>
      <c r="D8866" s="627"/>
    </row>
    <row r="8867" spans="2:4" x14ac:dyDescent="0.25">
      <c r="B8867" s="627"/>
      <c r="C8867" s="627"/>
      <c r="D8867" s="627"/>
    </row>
    <row r="8868" spans="2:4" x14ac:dyDescent="0.25">
      <c r="B8868" s="627"/>
      <c r="C8868" s="627"/>
      <c r="D8868" s="627"/>
    </row>
    <row r="8869" spans="2:4" x14ac:dyDescent="0.25">
      <c r="B8869" s="627"/>
      <c r="C8869" s="627"/>
      <c r="D8869" s="627"/>
    </row>
    <row r="8870" spans="2:4" x14ac:dyDescent="0.25">
      <c r="B8870" s="627"/>
      <c r="C8870" s="627"/>
      <c r="D8870" s="627"/>
    </row>
    <row r="8871" spans="2:4" x14ac:dyDescent="0.25">
      <c r="B8871" s="627"/>
      <c r="C8871" s="627"/>
      <c r="D8871" s="627"/>
    </row>
    <row r="8872" spans="2:4" x14ac:dyDescent="0.25">
      <c r="B8872" s="627"/>
      <c r="C8872" s="627"/>
      <c r="D8872" s="627"/>
    </row>
    <row r="8873" spans="2:4" x14ac:dyDescent="0.25">
      <c r="B8873" s="627"/>
      <c r="C8873" s="627"/>
      <c r="D8873" s="627"/>
    </row>
    <row r="8874" spans="2:4" x14ac:dyDescent="0.25">
      <c r="B8874" s="627"/>
      <c r="C8874" s="627"/>
      <c r="D8874" s="627"/>
    </row>
    <row r="8875" spans="2:4" x14ac:dyDescent="0.25">
      <c r="B8875" s="627"/>
      <c r="C8875" s="627"/>
      <c r="D8875" s="627"/>
    </row>
    <row r="8876" spans="2:4" x14ac:dyDescent="0.25">
      <c r="B8876" s="627"/>
      <c r="C8876" s="627"/>
      <c r="D8876" s="627"/>
    </row>
    <row r="8877" spans="2:4" x14ac:dyDescent="0.25">
      <c r="B8877" s="627"/>
      <c r="C8877" s="627"/>
      <c r="D8877" s="627"/>
    </row>
    <row r="8878" spans="2:4" x14ac:dyDescent="0.25">
      <c r="B8878" s="627"/>
      <c r="C8878" s="627"/>
      <c r="D8878" s="627"/>
    </row>
    <row r="8879" spans="2:4" x14ac:dyDescent="0.25">
      <c r="B8879" s="627"/>
      <c r="C8879" s="627"/>
      <c r="D8879" s="627"/>
    </row>
    <row r="8880" spans="2:4" x14ac:dyDescent="0.25">
      <c r="B8880" s="627"/>
      <c r="C8880" s="627"/>
      <c r="D8880" s="627"/>
    </row>
    <row r="8881" spans="2:4" x14ac:dyDescent="0.25">
      <c r="B8881" s="627"/>
      <c r="C8881" s="627"/>
      <c r="D8881" s="627"/>
    </row>
    <row r="8882" spans="2:4" x14ac:dyDescent="0.25">
      <c r="B8882" s="627"/>
      <c r="C8882" s="627"/>
      <c r="D8882" s="627"/>
    </row>
    <row r="8883" spans="2:4" x14ac:dyDescent="0.25">
      <c r="B8883" s="627"/>
      <c r="C8883" s="627"/>
      <c r="D8883" s="627"/>
    </row>
    <row r="8884" spans="2:4" x14ac:dyDescent="0.25">
      <c r="B8884" s="627"/>
      <c r="C8884" s="627"/>
      <c r="D8884" s="627"/>
    </row>
    <row r="8885" spans="2:4" x14ac:dyDescent="0.25">
      <c r="B8885" s="627"/>
      <c r="C8885" s="627"/>
      <c r="D8885" s="627"/>
    </row>
    <row r="8886" spans="2:4" x14ac:dyDescent="0.25">
      <c r="B8886" s="627"/>
      <c r="C8886" s="627"/>
      <c r="D8886" s="627"/>
    </row>
    <row r="8887" spans="2:4" x14ac:dyDescent="0.25">
      <c r="B8887" s="627"/>
      <c r="C8887" s="627"/>
      <c r="D8887" s="627"/>
    </row>
    <row r="8888" spans="2:4" x14ac:dyDescent="0.25">
      <c r="B8888" s="627"/>
      <c r="C8888" s="627"/>
      <c r="D8888" s="627"/>
    </row>
    <row r="8889" spans="2:4" x14ac:dyDescent="0.25">
      <c r="B8889" s="627"/>
      <c r="C8889" s="627"/>
      <c r="D8889" s="627"/>
    </row>
    <row r="8890" spans="2:4" x14ac:dyDescent="0.25">
      <c r="B8890" s="627"/>
      <c r="C8890" s="627"/>
      <c r="D8890" s="627"/>
    </row>
    <row r="8891" spans="2:4" x14ac:dyDescent="0.25">
      <c r="B8891" s="627"/>
      <c r="C8891" s="627"/>
      <c r="D8891" s="627"/>
    </row>
    <row r="8892" spans="2:4" x14ac:dyDescent="0.25">
      <c r="B8892" s="627"/>
      <c r="C8892" s="627"/>
      <c r="D8892" s="627"/>
    </row>
    <row r="8893" spans="2:4" x14ac:dyDescent="0.25">
      <c r="B8893" s="627"/>
      <c r="C8893" s="627"/>
      <c r="D8893" s="627"/>
    </row>
    <row r="8894" spans="2:4" x14ac:dyDescent="0.25">
      <c r="B8894" s="627"/>
      <c r="C8894" s="627"/>
      <c r="D8894" s="627"/>
    </row>
    <row r="8895" spans="2:4" x14ac:dyDescent="0.25">
      <c r="B8895" s="627"/>
      <c r="C8895" s="627"/>
      <c r="D8895" s="627"/>
    </row>
    <row r="8896" spans="2:4" x14ac:dyDescent="0.25">
      <c r="B8896" s="627"/>
      <c r="C8896" s="627"/>
      <c r="D8896" s="627"/>
    </row>
    <row r="8897" spans="2:4" x14ac:dyDescent="0.25">
      <c r="B8897" s="627"/>
      <c r="C8897" s="627"/>
      <c r="D8897" s="627"/>
    </row>
    <row r="8898" spans="2:4" x14ac:dyDescent="0.25">
      <c r="B8898" s="627"/>
      <c r="C8898" s="627"/>
      <c r="D8898" s="627"/>
    </row>
    <row r="8899" spans="2:4" x14ac:dyDescent="0.25">
      <c r="B8899" s="627"/>
      <c r="C8899" s="627"/>
      <c r="D8899" s="627"/>
    </row>
    <row r="8900" spans="2:4" x14ac:dyDescent="0.25">
      <c r="B8900" s="627"/>
      <c r="C8900" s="627"/>
      <c r="D8900" s="627"/>
    </row>
    <row r="8901" spans="2:4" x14ac:dyDescent="0.25">
      <c r="B8901" s="627"/>
      <c r="C8901" s="627"/>
      <c r="D8901" s="627"/>
    </row>
    <row r="8902" spans="2:4" x14ac:dyDescent="0.25">
      <c r="B8902" s="627"/>
      <c r="C8902" s="627"/>
      <c r="D8902" s="627"/>
    </row>
    <row r="8903" spans="2:4" x14ac:dyDescent="0.25">
      <c r="B8903" s="627"/>
      <c r="C8903" s="627"/>
      <c r="D8903" s="627"/>
    </row>
    <row r="8904" spans="2:4" x14ac:dyDescent="0.25">
      <c r="B8904" s="627"/>
      <c r="C8904" s="627"/>
      <c r="D8904" s="627"/>
    </row>
    <row r="8905" spans="2:4" x14ac:dyDescent="0.25">
      <c r="B8905" s="627"/>
      <c r="C8905" s="627"/>
      <c r="D8905" s="627"/>
    </row>
    <row r="8906" spans="2:4" x14ac:dyDescent="0.25">
      <c r="B8906" s="627"/>
      <c r="C8906" s="627"/>
      <c r="D8906" s="627"/>
    </row>
    <row r="8907" spans="2:4" x14ac:dyDescent="0.25">
      <c r="B8907" s="627"/>
      <c r="C8907" s="627"/>
      <c r="D8907" s="627"/>
    </row>
    <row r="8908" spans="2:4" x14ac:dyDescent="0.25">
      <c r="B8908" s="627"/>
      <c r="C8908" s="627"/>
      <c r="D8908" s="627"/>
    </row>
    <row r="8909" spans="2:4" x14ac:dyDescent="0.25">
      <c r="B8909" s="627"/>
      <c r="C8909" s="627"/>
      <c r="D8909" s="627"/>
    </row>
    <row r="8910" spans="2:4" x14ac:dyDescent="0.25">
      <c r="B8910" s="627"/>
      <c r="C8910" s="627"/>
      <c r="D8910" s="627"/>
    </row>
    <row r="8911" spans="2:4" x14ac:dyDescent="0.25">
      <c r="B8911" s="627"/>
      <c r="C8911" s="627"/>
      <c r="D8911" s="627"/>
    </row>
    <row r="8912" spans="2:4" x14ac:dyDescent="0.25">
      <c r="B8912" s="627"/>
      <c r="C8912" s="627"/>
      <c r="D8912" s="627"/>
    </row>
    <row r="8913" spans="2:4" x14ac:dyDescent="0.25">
      <c r="B8913" s="627"/>
      <c r="C8913" s="627"/>
      <c r="D8913" s="627"/>
    </row>
    <row r="8914" spans="2:4" x14ac:dyDescent="0.25">
      <c r="B8914" s="627"/>
      <c r="C8914" s="627"/>
      <c r="D8914" s="627"/>
    </row>
    <row r="8915" spans="2:4" x14ac:dyDescent="0.25">
      <c r="B8915" s="627"/>
      <c r="C8915" s="627"/>
      <c r="D8915" s="627"/>
    </row>
    <row r="8916" spans="2:4" x14ac:dyDescent="0.25">
      <c r="B8916" s="627"/>
      <c r="C8916" s="627"/>
      <c r="D8916" s="627"/>
    </row>
    <row r="8917" spans="2:4" x14ac:dyDescent="0.25">
      <c r="B8917" s="627"/>
      <c r="C8917" s="627"/>
      <c r="D8917" s="627"/>
    </row>
    <row r="8918" spans="2:4" x14ac:dyDescent="0.25">
      <c r="B8918" s="627"/>
      <c r="C8918" s="627"/>
      <c r="D8918" s="627"/>
    </row>
    <row r="8919" spans="2:4" x14ac:dyDescent="0.25">
      <c r="B8919" s="627"/>
      <c r="C8919" s="627"/>
      <c r="D8919" s="627"/>
    </row>
    <row r="8920" spans="2:4" x14ac:dyDescent="0.25">
      <c r="B8920" s="627"/>
      <c r="C8920" s="627"/>
      <c r="D8920" s="627"/>
    </row>
    <row r="8921" spans="2:4" x14ac:dyDescent="0.25">
      <c r="B8921" s="627"/>
      <c r="C8921" s="627"/>
      <c r="D8921" s="627"/>
    </row>
    <row r="8922" spans="2:4" x14ac:dyDescent="0.25">
      <c r="B8922" s="627"/>
      <c r="C8922" s="627"/>
      <c r="D8922" s="627"/>
    </row>
    <row r="8923" spans="2:4" x14ac:dyDescent="0.25">
      <c r="B8923" s="627"/>
      <c r="C8923" s="627"/>
      <c r="D8923" s="627"/>
    </row>
    <row r="8924" spans="2:4" x14ac:dyDescent="0.25">
      <c r="B8924" s="627"/>
      <c r="C8924" s="627"/>
      <c r="D8924" s="627"/>
    </row>
    <row r="8925" spans="2:4" x14ac:dyDescent="0.25">
      <c r="B8925" s="627"/>
      <c r="C8925" s="627"/>
      <c r="D8925" s="627"/>
    </row>
    <row r="8926" spans="2:4" x14ac:dyDescent="0.25">
      <c r="B8926" s="627"/>
      <c r="C8926" s="627"/>
      <c r="D8926" s="627"/>
    </row>
    <row r="8927" spans="2:4" x14ac:dyDescent="0.25">
      <c r="B8927" s="627"/>
      <c r="C8927" s="627"/>
      <c r="D8927" s="627"/>
    </row>
    <row r="8928" spans="2:4" x14ac:dyDescent="0.25">
      <c r="B8928" s="627"/>
      <c r="C8928" s="627"/>
      <c r="D8928" s="627"/>
    </row>
    <row r="8929" spans="2:4" x14ac:dyDescent="0.25">
      <c r="B8929" s="627"/>
      <c r="C8929" s="627"/>
      <c r="D8929" s="627"/>
    </row>
    <row r="8930" spans="2:4" x14ac:dyDescent="0.25">
      <c r="B8930" s="627"/>
      <c r="C8930" s="627"/>
      <c r="D8930" s="627"/>
    </row>
    <row r="8931" spans="2:4" x14ac:dyDescent="0.25">
      <c r="B8931" s="627"/>
      <c r="C8931" s="627"/>
      <c r="D8931" s="627"/>
    </row>
    <row r="8932" spans="2:4" x14ac:dyDescent="0.25">
      <c r="B8932" s="627"/>
      <c r="C8932" s="627"/>
      <c r="D8932" s="627"/>
    </row>
    <row r="8933" spans="2:4" x14ac:dyDescent="0.25">
      <c r="B8933" s="627"/>
      <c r="C8933" s="627"/>
      <c r="D8933" s="627"/>
    </row>
    <row r="8934" spans="2:4" x14ac:dyDescent="0.25">
      <c r="B8934" s="627"/>
      <c r="C8934" s="627"/>
      <c r="D8934" s="627"/>
    </row>
    <row r="8935" spans="2:4" x14ac:dyDescent="0.25">
      <c r="B8935" s="627"/>
      <c r="C8935" s="627"/>
      <c r="D8935" s="627"/>
    </row>
    <row r="8936" spans="2:4" x14ac:dyDescent="0.25">
      <c r="B8936" s="627"/>
      <c r="C8936" s="627"/>
      <c r="D8936" s="627"/>
    </row>
    <row r="8937" spans="2:4" x14ac:dyDescent="0.25">
      <c r="B8937" s="627"/>
      <c r="C8937" s="627"/>
      <c r="D8937" s="627"/>
    </row>
    <row r="8938" spans="2:4" x14ac:dyDescent="0.25">
      <c r="B8938" s="627"/>
      <c r="C8938" s="627"/>
      <c r="D8938" s="627"/>
    </row>
    <row r="8939" spans="2:4" x14ac:dyDescent="0.25">
      <c r="B8939" s="627"/>
      <c r="C8939" s="627"/>
      <c r="D8939" s="627"/>
    </row>
    <row r="8940" spans="2:4" x14ac:dyDescent="0.25">
      <c r="B8940" s="627"/>
      <c r="C8940" s="627"/>
      <c r="D8940" s="627"/>
    </row>
    <row r="8941" spans="2:4" x14ac:dyDescent="0.25">
      <c r="B8941" s="627"/>
      <c r="C8941" s="627"/>
      <c r="D8941" s="627"/>
    </row>
    <row r="8942" spans="2:4" x14ac:dyDescent="0.25">
      <c r="B8942" s="627"/>
      <c r="C8942" s="627"/>
      <c r="D8942" s="627"/>
    </row>
    <row r="8943" spans="2:4" x14ac:dyDescent="0.25">
      <c r="B8943" s="627"/>
      <c r="C8943" s="627"/>
      <c r="D8943" s="627"/>
    </row>
    <row r="8944" spans="2:4" x14ac:dyDescent="0.25">
      <c r="B8944" s="627"/>
      <c r="C8944" s="627"/>
      <c r="D8944" s="627"/>
    </row>
    <row r="8945" spans="2:4" x14ac:dyDescent="0.25">
      <c r="B8945" s="627"/>
      <c r="C8945" s="627"/>
      <c r="D8945" s="627"/>
    </row>
    <row r="8946" spans="2:4" x14ac:dyDescent="0.25">
      <c r="B8946" s="627"/>
      <c r="C8946" s="627"/>
      <c r="D8946" s="627"/>
    </row>
    <row r="8947" spans="2:4" x14ac:dyDescent="0.25">
      <c r="B8947" s="627"/>
      <c r="C8947" s="627"/>
      <c r="D8947" s="627"/>
    </row>
    <row r="8948" spans="2:4" x14ac:dyDescent="0.25">
      <c r="B8948" s="627"/>
      <c r="C8948" s="627"/>
      <c r="D8948" s="627"/>
    </row>
    <row r="8949" spans="2:4" x14ac:dyDescent="0.25">
      <c r="B8949" s="627"/>
      <c r="C8949" s="627"/>
      <c r="D8949" s="627"/>
    </row>
    <row r="8950" spans="2:4" x14ac:dyDescent="0.25">
      <c r="B8950" s="627"/>
      <c r="C8950" s="627"/>
      <c r="D8950" s="627"/>
    </row>
    <row r="8951" spans="2:4" x14ac:dyDescent="0.25">
      <c r="B8951" s="627"/>
      <c r="C8951" s="627"/>
      <c r="D8951" s="627"/>
    </row>
    <row r="8952" spans="2:4" x14ac:dyDescent="0.25">
      <c r="B8952" s="627"/>
      <c r="C8952" s="627"/>
      <c r="D8952" s="627"/>
    </row>
    <row r="8953" spans="2:4" x14ac:dyDescent="0.25">
      <c r="B8953" s="627"/>
      <c r="C8953" s="627"/>
      <c r="D8953" s="627"/>
    </row>
    <row r="8954" spans="2:4" x14ac:dyDescent="0.25">
      <c r="B8954" s="627"/>
      <c r="C8954" s="627"/>
      <c r="D8954" s="627"/>
    </row>
    <row r="8955" spans="2:4" x14ac:dyDescent="0.25">
      <c r="B8955" s="627"/>
      <c r="C8955" s="627"/>
      <c r="D8955" s="627"/>
    </row>
    <row r="8956" spans="2:4" x14ac:dyDescent="0.25">
      <c r="B8956" s="627"/>
      <c r="C8956" s="627"/>
      <c r="D8956" s="627"/>
    </row>
    <row r="8957" spans="2:4" x14ac:dyDescent="0.25">
      <c r="B8957" s="627"/>
      <c r="C8957" s="627"/>
      <c r="D8957" s="627"/>
    </row>
    <row r="8958" spans="2:4" x14ac:dyDescent="0.25">
      <c r="B8958" s="627"/>
      <c r="C8958" s="627"/>
      <c r="D8958" s="627"/>
    </row>
    <row r="8959" spans="2:4" x14ac:dyDescent="0.25">
      <c r="B8959" s="627"/>
      <c r="C8959" s="627"/>
      <c r="D8959" s="627"/>
    </row>
    <row r="8960" spans="2:4" x14ac:dyDescent="0.25">
      <c r="B8960" s="627"/>
      <c r="C8960" s="627"/>
      <c r="D8960" s="627"/>
    </row>
    <row r="8961" spans="2:4" x14ac:dyDescent="0.25">
      <c r="B8961" s="627"/>
      <c r="C8961" s="627"/>
      <c r="D8961" s="627"/>
    </row>
    <row r="8962" spans="2:4" x14ac:dyDescent="0.25">
      <c r="B8962" s="627"/>
      <c r="C8962" s="627"/>
      <c r="D8962" s="627"/>
    </row>
    <row r="8963" spans="2:4" x14ac:dyDescent="0.25">
      <c r="B8963" s="627"/>
      <c r="C8963" s="627"/>
      <c r="D8963" s="627"/>
    </row>
    <row r="8964" spans="2:4" x14ac:dyDescent="0.25">
      <c r="B8964" s="627"/>
      <c r="C8964" s="627"/>
      <c r="D8964" s="627"/>
    </row>
    <row r="8965" spans="2:4" x14ac:dyDescent="0.25">
      <c r="B8965" s="627"/>
      <c r="C8965" s="627"/>
      <c r="D8965" s="627"/>
    </row>
    <row r="8966" spans="2:4" x14ac:dyDescent="0.25">
      <c r="B8966" s="627"/>
      <c r="C8966" s="627"/>
      <c r="D8966" s="627"/>
    </row>
    <row r="8967" spans="2:4" x14ac:dyDescent="0.25">
      <c r="B8967" s="627"/>
      <c r="C8967" s="627"/>
      <c r="D8967" s="627"/>
    </row>
    <row r="8968" spans="2:4" x14ac:dyDescent="0.25">
      <c r="B8968" s="627"/>
      <c r="C8968" s="627"/>
      <c r="D8968" s="627"/>
    </row>
    <row r="8969" spans="2:4" x14ac:dyDescent="0.25">
      <c r="B8969" s="627"/>
      <c r="C8969" s="627"/>
      <c r="D8969" s="627"/>
    </row>
    <row r="8970" spans="2:4" x14ac:dyDescent="0.25">
      <c r="B8970" s="627"/>
      <c r="C8970" s="627"/>
      <c r="D8970" s="627"/>
    </row>
    <row r="8971" spans="2:4" x14ac:dyDescent="0.25">
      <c r="B8971" s="627"/>
      <c r="C8971" s="627"/>
      <c r="D8971" s="627"/>
    </row>
    <row r="8972" spans="2:4" x14ac:dyDescent="0.25">
      <c r="B8972" s="627"/>
      <c r="C8972" s="627"/>
      <c r="D8972" s="627"/>
    </row>
    <row r="8973" spans="2:4" x14ac:dyDescent="0.25">
      <c r="B8973" s="627"/>
      <c r="C8973" s="627"/>
      <c r="D8973" s="627"/>
    </row>
    <row r="8974" spans="2:4" x14ac:dyDescent="0.25">
      <c r="B8974" s="627"/>
      <c r="C8974" s="627"/>
      <c r="D8974" s="627"/>
    </row>
    <row r="8975" spans="2:4" x14ac:dyDescent="0.25">
      <c r="B8975" s="627"/>
      <c r="C8975" s="627"/>
      <c r="D8975" s="627"/>
    </row>
    <row r="8976" spans="2:4" x14ac:dyDescent="0.25">
      <c r="B8976" s="627"/>
      <c r="C8976" s="627"/>
      <c r="D8976" s="627"/>
    </row>
    <row r="8977" spans="2:4" x14ac:dyDescent="0.25">
      <c r="B8977" s="627"/>
      <c r="C8977" s="627"/>
      <c r="D8977" s="627"/>
    </row>
    <row r="8978" spans="2:4" x14ac:dyDescent="0.25">
      <c r="B8978" s="627"/>
      <c r="C8978" s="627"/>
      <c r="D8978" s="627"/>
    </row>
    <row r="8979" spans="2:4" x14ac:dyDescent="0.25">
      <c r="B8979" s="627"/>
      <c r="C8979" s="627"/>
      <c r="D8979" s="627"/>
    </row>
    <row r="8980" spans="2:4" x14ac:dyDescent="0.25">
      <c r="B8980" s="627"/>
      <c r="C8980" s="627"/>
      <c r="D8980" s="627"/>
    </row>
    <row r="8981" spans="2:4" x14ac:dyDescent="0.25">
      <c r="B8981" s="627"/>
      <c r="C8981" s="627"/>
      <c r="D8981" s="627"/>
    </row>
    <row r="8982" spans="2:4" x14ac:dyDescent="0.25">
      <c r="B8982" s="627"/>
      <c r="C8982" s="627"/>
      <c r="D8982" s="627"/>
    </row>
    <row r="8983" spans="2:4" x14ac:dyDescent="0.25">
      <c r="B8983" s="627"/>
      <c r="C8983" s="627"/>
      <c r="D8983" s="627"/>
    </row>
    <row r="8984" spans="2:4" x14ac:dyDescent="0.25">
      <c r="B8984" s="627"/>
      <c r="C8984" s="627"/>
      <c r="D8984" s="627"/>
    </row>
    <row r="8985" spans="2:4" x14ac:dyDescent="0.25">
      <c r="B8985" s="627"/>
      <c r="C8985" s="627"/>
      <c r="D8985" s="627"/>
    </row>
    <row r="8986" spans="2:4" x14ac:dyDescent="0.25">
      <c r="B8986" s="627"/>
      <c r="C8986" s="627"/>
      <c r="D8986" s="627"/>
    </row>
    <row r="8987" spans="2:4" x14ac:dyDescent="0.25">
      <c r="B8987" s="627"/>
      <c r="C8987" s="627"/>
      <c r="D8987" s="627"/>
    </row>
    <row r="8988" spans="2:4" x14ac:dyDescent="0.25">
      <c r="B8988" s="627"/>
      <c r="C8988" s="627"/>
      <c r="D8988" s="627"/>
    </row>
    <row r="8989" spans="2:4" x14ac:dyDescent="0.25">
      <c r="B8989" s="627"/>
      <c r="C8989" s="627"/>
      <c r="D8989" s="627"/>
    </row>
    <row r="8990" spans="2:4" x14ac:dyDescent="0.25">
      <c r="B8990" s="627"/>
      <c r="C8990" s="627"/>
      <c r="D8990" s="627"/>
    </row>
    <row r="8991" spans="2:4" x14ac:dyDescent="0.25">
      <c r="B8991" s="627"/>
      <c r="C8991" s="627"/>
      <c r="D8991" s="627"/>
    </row>
    <row r="8992" spans="2:4" x14ac:dyDescent="0.25">
      <c r="B8992" s="627"/>
      <c r="C8992" s="627"/>
      <c r="D8992" s="627"/>
    </row>
    <row r="8993" spans="2:4" x14ac:dyDescent="0.25">
      <c r="B8993" s="627"/>
      <c r="C8993" s="627"/>
      <c r="D8993" s="627"/>
    </row>
    <row r="8994" spans="2:4" x14ac:dyDescent="0.25">
      <c r="B8994" s="627"/>
      <c r="C8994" s="627"/>
      <c r="D8994" s="627"/>
    </row>
    <row r="8995" spans="2:4" x14ac:dyDescent="0.25">
      <c r="B8995" s="627"/>
      <c r="C8995" s="627"/>
      <c r="D8995" s="627"/>
    </row>
    <row r="8996" spans="2:4" x14ac:dyDescent="0.25">
      <c r="B8996" s="627"/>
      <c r="C8996" s="627"/>
      <c r="D8996" s="627"/>
    </row>
    <row r="8997" spans="2:4" x14ac:dyDescent="0.25">
      <c r="B8997" s="627"/>
      <c r="C8997" s="627"/>
      <c r="D8997" s="627"/>
    </row>
    <row r="8998" spans="2:4" x14ac:dyDescent="0.25">
      <c r="B8998" s="627"/>
      <c r="C8998" s="627"/>
      <c r="D8998" s="627"/>
    </row>
    <row r="8999" spans="2:4" x14ac:dyDescent="0.25">
      <c r="B8999" s="627"/>
      <c r="C8999" s="627"/>
      <c r="D8999" s="627"/>
    </row>
    <row r="9000" spans="2:4" x14ac:dyDescent="0.25">
      <c r="B9000" s="627"/>
      <c r="C9000" s="627"/>
      <c r="D9000" s="627"/>
    </row>
    <row r="9001" spans="2:4" x14ac:dyDescent="0.25">
      <c r="B9001" s="627"/>
      <c r="C9001" s="627"/>
      <c r="D9001" s="627"/>
    </row>
    <row r="9002" spans="2:4" x14ac:dyDescent="0.25">
      <c r="B9002" s="627"/>
      <c r="C9002" s="627"/>
      <c r="D9002" s="627"/>
    </row>
    <row r="9003" spans="2:4" x14ac:dyDescent="0.25">
      <c r="B9003" s="627"/>
      <c r="C9003" s="627"/>
      <c r="D9003" s="627"/>
    </row>
    <row r="9004" spans="2:4" x14ac:dyDescent="0.25">
      <c r="B9004" s="627"/>
      <c r="C9004" s="627"/>
      <c r="D9004" s="627"/>
    </row>
    <row r="9005" spans="2:4" x14ac:dyDescent="0.25">
      <c r="B9005" s="627"/>
      <c r="C9005" s="627"/>
      <c r="D9005" s="627"/>
    </row>
    <row r="9006" spans="2:4" x14ac:dyDescent="0.25">
      <c r="B9006" s="627"/>
      <c r="C9006" s="627"/>
      <c r="D9006" s="627"/>
    </row>
    <row r="9007" spans="2:4" x14ac:dyDescent="0.25">
      <c r="B9007" s="627"/>
      <c r="C9007" s="627"/>
      <c r="D9007" s="627"/>
    </row>
    <row r="9008" spans="2:4" x14ac:dyDescent="0.25">
      <c r="B9008" s="627"/>
      <c r="C9008" s="627"/>
      <c r="D9008" s="627"/>
    </row>
    <row r="9009" spans="2:4" x14ac:dyDescent="0.25">
      <c r="B9009" s="627"/>
      <c r="C9009" s="627"/>
      <c r="D9009" s="627"/>
    </row>
    <row r="9010" spans="2:4" x14ac:dyDescent="0.25">
      <c r="B9010" s="627"/>
      <c r="C9010" s="627"/>
      <c r="D9010" s="627"/>
    </row>
    <row r="9011" spans="2:4" x14ac:dyDescent="0.25">
      <c r="B9011" s="627"/>
      <c r="C9011" s="627"/>
      <c r="D9011" s="627"/>
    </row>
    <row r="9012" spans="2:4" x14ac:dyDescent="0.25">
      <c r="B9012" s="627"/>
      <c r="C9012" s="627"/>
      <c r="D9012" s="627"/>
    </row>
    <row r="9013" spans="2:4" x14ac:dyDescent="0.25">
      <c r="B9013" s="627"/>
      <c r="C9013" s="627"/>
      <c r="D9013" s="627"/>
    </row>
    <row r="9014" spans="2:4" x14ac:dyDescent="0.25">
      <c r="B9014" s="627"/>
      <c r="C9014" s="627"/>
      <c r="D9014" s="627"/>
    </row>
    <row r="9015" spans="2:4" x14ac:dyDescent="0.25">
      <c r="B9015" s="627"/>
      <c r="C9015" s="627"/>
      <c r="D9015" s="627"/>
    </row>
    <row r="9016" spans="2:4" x14ac:dyDescent="0.25">
      <c r="B9016" s="627"/>
      <c r="C9016" s="627"/>
      <c r="D9016" s="627"/>
    </row>
    <row r="9017" spans="2:4" x14ac:dyDescent="0.25">
      <c r="B9017" s="627"/>
      <c r="C9017" s="627"/>
      <c r="D9017" s="627"/>
    </row>
    <row r="9018" spans="2:4" x14ac:dyDescent="0.25">
      <c r="B9018" s="627"/>
      <c r="C9018" s="627"/>
      <c r="D9018" s="627"/>
    </row>
    <row r="9019" spans="2:4" x14ac:dyDescent="0.25">
      <c r="B9019" s="627"/>
      <c r="C9019" s="627"/>
      <c r="D9019" s="627"/>
    </row>
    <row r="9020" spans="2:4" x14ac:dyDescent="0.25">
      <c r="B9020" s="627"/>
      <c r="C9020" s="627"/>
      <c r="D9020" s="627"/>
    </row>
    <row r="9021" spans="2:4" x14ac:dyDescent="0.25">
      <c r="B9021" s="627"/>
      <c r="C9021" s="627"/>
      <c r="D9021" s="627"/>
    </row>
    <row r="9022" spans="2:4" x14ac:dyDescent="0.25">
      <c r="B9022" s="627"/>
      <c r="C9022" s="627"/>
      <c r="D9022" s="627"/>
    </row>
    <row r="9023" spans="2:4" x14ac:dyDescent="0.25">
      <c r="B9023" s="627"/>
      <c r="C9023" s="627"/>
      <c r="D9023" s="627"/>
    </row>
    <row r="9024" spans="2:4" x14ac:dyDescent="0.25">
      <c r="B9024" s="627"/>
      <c r="C9024" s="627"/>
      <c r="D9024" s="627"/>
    </row>
    <row r="9025" spans="2:4" x14ac:dyDescent="0.25">
      <c r="B9025" s="627"/>
      <c r="C9025" s="627"/>
      <c r="D9025" s="627"/>
    </row>
    <row r="9026" spans="2:4" x14ac:dyDescent="0.25">
      <c r="B9026" s="627"/>
      <c r="C9026" s="627"/>
      <c r="D9026" s="627"/>
    </row>
    <row r="9027" spans="2:4" x14ac:dyDescent="0.25">
      <c r="B9027" s="627"/>
      <c r="C9027" s="627"/>
      <c r="D9027" s="627"/>
    </row>
    <row r="9028" spans="2:4" x14ac:dyDescent="0.25">
      <c r="B9028" s="627"/>
      <c r="C9028" s="627"/>
      <c r="D9028" s="627"/>
    </row>
    <row r="9029" spans="2:4" x14ac:dyDescent="0.25">
      <c r="B9029" s="627"/>
      <c r="C9029" s="627"/>
      <c r="D9029" s="627"/>
    </row>
    <row r="9030" spans="2:4" x14ac:dyDescent="0.25">
      <c r="B9030" s="627"/>
      <c r="C9030" s="627"/>
      <c r="D9030" s="627"/>
    </row>
    <row r="9031" spans="2:4" x14ac:dyDescent="0.25">
      <c r="B9031" s="627"/>
      <c r="C9031" s="627"/>
      <c r="D9031" s="627"/>
    </row>
    <row r="9032" spans="2:4" x14ac:dyDescent="0.25">
      <c r="B9032" s="627"/>
      <c r="C9032" s="627"/>
      <c r="D9032" s="627"/>
    </row>
    <row r="9033" spans="2:4" x14ac:dyDescent="0.25">
      <c r="B9033" s="627"/>
      <c r="C9033" s="627"/>
      <c r="D9033" s="627"/>
    </row>
    <row r="9034" spans="2:4" x14ac:dyDescent="0.25">
      <c r="B9034" s="627"/>
      <c r="C9034" s="627"/>
      <c r="D9034" s="627"/>
    </row>
    <row r="9035" spans="2:4" x14ac:dyDescent="0.25">
      <c r="B9035" s="627"/>
      <c r="C9035" s="627"/>
      <c r="D9035" s="627"/>
    </row>
    <row r="9036" spans="2:4" x14ac:dyDescent="0.25">
      <c r="B9036" s="627"/>
      <c r="C9036" s="627"/>
      <c r="D9036" s="627"/>
    </row>
    <row r="9037" spans="2:4" x14ac:dyDescent="0.25">
      <c r="B9037" s="627"/>
      <c r="C9037" s="627"/>
      <c r="D9037" s="627"/>
    </row>
    <row r="9038" spans="2:4" x14ac:dyDescent="0.25">
      <c r="B9038" s="627"/>
      <c r="C9038" s="627"/>
      <c r="D9038" s="627"/>
    </row>
    <row r="9039" spans="2:4" x14ac:dyDescent="0.25">
      <c r="B9039" s="627"/>
      <c r="C9039" s="627"/>
      <c r="D9039" s="627"/>
    </row>
    <row r="9040" spans="2:4" x14ac:dyDescent="0.25">
      <c r="B9040" s="627"/>
      <c r="C9040" s="627"/>
      <c r="D9040" s="627"/>
    </row>
    <row r="9041" spans="2:4" x14ac:dyDescent="0.25">
      <c r="B9041" s="627"/>
      <c r="C9041" s="627"/>
      <c r="D9041" s="627"/>
    </row>
    <row r="9042" spans="2:4" x14ac:dyDescent="0.25">
      <c r="B9042" s="627"/>
      <c r="C9042" s="627"/>
      <c r="D9042" s="627"/>
    </row>
    <row r="9043" spans="2:4" x14ac:dyDescent="0.25">
      <c r="B9043" s="627"/>
      <c r="C9043" s="627"/>
      <c r="D9043" s="627"/>
    </row>
    <row r="9044" spans="2:4" x14ac:dyDescent="0.25">
      <c r="B9044" s="627"/>
      <c r="C9044" s="627"/>
      <c r="D9044" s="627"/>
    </row>
    <row r="9045" spans="2:4" x14ac:dyDescent="0.25">
      <c r="B9045" s="627"/>
      <c r="C9045" s="627"/>
      <c r="D9045" s="627"/>
    </row>
    <row r="9046" spans="2:4" x14ac:dyDescent="0.25">
      <c r="B9046" s="627"/>
      <c r="C9046" s="627"/>
      <c r="D9046" s="627"/>
    </row>
    <row r="9047" spans="2:4" x14ac:dyDescent="0.25">
      <c r="B9047" s="627"/>
      <c r="C9047" s="627"/>
      <c r="D9047" s="627"/>
    </row>
    <row r="9048" spans="2:4" x14ac:dyDescent="0.25">
      <c r="B9048" s="627"/>
      <c r="C9048" s="627"/>
      <c r="D9048" s="627"/>
    </row>
    <row r="9049" spans="2:4" x14ac:dyDescent="0.25">
      <c r="B9049" s="627"/>
      <c r="C9049" s="627"/>
      <c r="D9049" s="627"/>
    </row>
    <row r="9050" spans="2:4" x14ac:dyDescent="0.25">
      <c r="B9050" s="627"/>
      <c r="C9050" s="627"/>
      <c r="D9050" s="627"/>
    </row>
    <row r="9051" spans="2:4" x14ac:dyDescent="0.25">
      <c r="B9051" s="627"/>
      <c r="C9051" s="627"/>
      <c r="D9051" s="627"/>
    </row>
    <row r="9052" spans="2:4" x14ac:dyDescent="0.25">
      <c r="B9052" s="627"/>
      <c r="C9052" s="627"/>
      <c r="D9052" s="627"/>
    </row>
    <row r="9053" spans="2:4" x14ac:dyDescent="0.25">
      <c r="B9053" s="627"/>
      <c r="C9053" s="627"/>
      <c r="D9053" s="627"/>
    </row>
    <row r="9054" spans="2:4" x14ac:dyDescent="0.25">
      <c r="B9054" s="627"/>
      <c r="C9054" s="627"/>
      <c r="D9054" s="627"/>
    </row>
    <row r="9055" spans="2:4" x14ac:dyDescent="0.25">
      <c r="B9055" s="627"/>
      <c r="C9055" s="627"/>
      <c r="D9055" s="627"/>
    </row>
    <row r="9056" spans="2:4" x14ac:dyDescent="0.25">
      <c r="B9056" s="627"/>
      <c r="C9056" s="627"/>
      <c r="D9056" s="627"/>
    </row>
    <row r="9057" spans="2:4" x14ac:dyDescent="0.25">
      <c r="B9057" s="627"/>
      <c r="C9057" s="627"/>
      <c r="D9057" s="627"/>
    </row>
    <row r="9058" spans="2:4" x14ac:dyDescent="0.25">
      <c r="B9058" s="627"/>
      <c r="C9058" s="627"/>
      <c r="D9058" s="627"/>
    </row>
    <row r="9059" spans="2:4" x14ac:dyDescent="0.25">
      <c r="B9059" s="627"/>
      <c r="C9059" s="627"/>
      <c r="D9059" s="627"/>
    </row>
    <row r="9060" spans="2:4" x14ac:dyDescent="0.25">
      <c r="B9060" s="627"/>
      <c r="C9060" s="627"/>
      <c r="D9060" s="627"/>
    </row>
    <row r="9061" spans="2:4" x14ac:dyDescent="0.25">
      <c r="B9061" s="627"/>
      <c r="C9061" s="627"/>
      <c r="D9061" s="627"/>
    </row>
    <row r="9062" spans="2:4" x14ac:dyDescent="0.25">
      <c r="B9062" s="627"/>
      <c r="C9062" s="627"/>
      <c r="D9062" s="627"/>
    </row>
    <row r="9063" spans="2:4" x14ac:dyDescent="0.25">
      <c r="B9063" s="627"/>
      <c r="C9063" s="627"/>
      <c r="D9063" s="627"/>
    </row>
    <row r="9064" spans="2:4" x14ac:dyDescent="0.25">
      <c r="B9064" s="627"/>
      <c r="C9064" s="627"/>
      <c r="D9064" s="627"/>
    </row>
    <row r="9065" spans="2:4" x14ac:dyDescent="0.25">
      <c r="B9065" s="627"/>
      <c r="C9065" s="627"/>
      <c r="D9065" s="627"/>
    </row>
    <row r="9066" spans="2:4" x14ac:dyDescent="0.25">
      <c r="B9066" s="627"/>
      <c r="C9066" s="627"/>
      <c r="D9066" s="627"/>
    </row>
    <row r="9067" spans="2:4" x14ac:dyDescent="0.25">
      <c r="B9067" s="627"/>
      <c r="C9067" s="627"/>
      <c r="D9067" s="627"/>
    </row>
    <row r="9068" spans="2:4" x14ac:dyDescent="0.25">
      <c r="B9068" s="627"/>
      <c r="C9068" s="627"/>
      <c r="D9068" s="627"/>
    </row>
    <row r="9069" spans="2:4" x14ac:dyDescent="0.25">
      <c r="B9069" s="627"/>
      <c r="C9069" s="627"/>
      <c r="D9069" s="627"/>
    </row>
    <row r="9070" spans="2:4" x14ac:dyDescent="0.25">
      <c r="B9070" s="627"/>
      <c r="C9070" s="627"/>
      <c r="D9070" s="627"/>
    </row>
    <row r="9071" spans="2:4" x14ac:dyDescent="0.25">
      <c r="B9071" s="627"/>
      <c r="C9071" s="627"/>
      <c r="D9071" s="627"/>
    </row>
    <row r="9072" spans="2:4" x14ac:dyDescent="0.25">
      <c r="B9072" s="627"/>
      <c r="C9072" s="627"/>
      <c r="D9072" s="627"/>
    </row>
    <row r="9073" spans="2:4" x14ac:dyDescent="0.25">
      <c r="B9073" s="627"/>
      <c r="C9073" s="627"/>
      <c r="D9073" s="627"/>
    </row>
    <row r="9074" spans="2:4" x14ac:dyDescent="0.25">
      <c r="B9074" s="627"/>
      <c r="C9074" s="627"/>
      <c r="D9074" s="627"/>
    </row>
    <row r="9075" spans="2:4" x14ac:dyDescent="0.25">
      <c r="B9075" s="627"/>
      <c r="C9075" s="627"/>
      <c r="D9075" s="627"/>
    </row>
    <row r="9076" spans="2:4" x14ac:dyDescent="0.25">
      <c r="B9076" s="627"/>
      <c r="C9076" s="627"/>
      <c r="D9076" s="627"/>
    </row>
    <row r="9077" spans="2:4" x14ac:dyDescent="0.25">
      <c r="B9077" s="627"/>
      <c r="C9077" s="627"/>
      <c r="D9077" s="627"/>
    </row>
    <row r="9078" spans="2:4" x14ac:dyDescent="0.25">
      <c r="B9078" s="627"/>
      <c r="C9078" s="627"/>
      <c r="D9078" s="627"/>
    </row>
    <row r="9079" spans="2:4" x14ac:dyDescent="0.25">
      <c r="B9079" s="627"/>
      <c r="C9079" s="627"/>
      <c r="D9079" s="627"/>
    </row>
    <row r="9080" spans="2:4" x14ac:dyDescent="0.25">
      <c r="B9080" s="627"/>
      <c r="C9080" s="627"/>
      <c r="D9080" s="627"/>
    </row>
    <row r="9081" spans="2:4" x14ac:dyDescent="0.25">
      <c r="B9081" s="627"/>
      <c r="C9081" s="627"/>
      <c r="D9081" s="627"/>
    </row>
    <row r="9082" spans="2:4" x14ac:dyDescent="0.25">
      <c r="B9082" s="627"/>
      <c r="C9082" s="627"/>
      <c r="D9082" s="627"/>
    </row>
    <row r="9083" spans="2:4" x14ac:dyDescent="0.25">
      <c r="B9083" s="627"/>
      <c r="C9083" s="627"/>
      <c r="D9083" s="627"/>
    </row>
    <row r="9084" spans="2:4" x14ac:dyDescent="0.25">
      <c r="B9084" s="627"/>
      <c r="C9084" s="627"/>
      <c r="D9084" s="627"/>
    </row>
    <row r="9085" spans="2:4" x14ac:dyDescent="0.25">
      <c r="B9085" s="627"/>
      <c r="C9085" s="627"/>
      <c r="D9085" s="627"/>
    </row>
    <row r="9086" spans="2:4" x14ac:dyDescent="0.25">
      <c r="B9086" s="627"/>
      <c r="C9086" s="627"/>
      <c r="D9086" s="627"/>
    </row>
    <row r="9087" spans="2:4" x14ac:dyDescent="0.25">
      <c r="B9087" s="627"/>
      <c r="C9087" s="627"/>
      <c r="D9087" s="627"/>
    </row>
    <row r="9088" spans="2:4" x14ac:dyDescent="0.25">
      <c r="B9088" s="627"/>
      <c r="C9088" s="627"/>
      <c r="D9088" s="627"/>
    </row>
    <row r="9089" spans="2:4" x14ac:dyDescent="0.25">
      <c r="B9089" s="627"/>
      <c r="C9089" s="627"/>
      <c r="D9089" s="627"/>
    </row>
    <row r="9090" spans="2:4" x14ac:dyDescent="0.25">
      <c r="B9090" s="627"/>
      <c r="C9090" s="627"/>
      <c r="D9090" s="627"/>
    </row>
    <row r="9091" spans="2:4" x14ac:dyDescent="0.25">
      <c r="B9091" s="627"/>
      <c r="C9091" s="627"/>
      <c r="D9091" s="627"/>
    </row>
    <row r="9092" spans="2:4" x14ac:dyDescent="0.25">
      <c r="B9092" s="627"/>
      <c r="C9092" s="627"/>
      <c r="D9092" s="627"/>
    </row>
    <row r="9093" spans="2:4" x14ac:dyDescent="0.25">
      <c r="B9093" s="627"/>
      <c r="C9093" s="627"/>
      <c r="D9093" s="627"/>
    </row>
    <row r="9094" spans="2:4" x14ac:dyDescent="0.25">
      <c r="B9094" s="627"/>
      <c r="C9094" s="627"/>
      <c r="D9094" s="627"/>
    </row>
    <row r="9095" spans="2:4" x14ac:dyDescent="0.25">
      <c r="B9095" s="627"/>
      <c r="C9095" s="627"/>
      <c r="D9095" s="627"/>
    </row>
    <row r="9096" spans="2:4" x14ac:dyDescent="0.25">
      <c r="B9096" s="627"/>
      <c r="C9096" s="627"/>
      <c r="D9096" s="627"/>
    </row>
    <row r="9097" spans="2:4" x14ac:dyDescent="0.25">
      <c r="B9097" s="627"/>
      <c r="C9097" s="627"/>
      <c r="D9097" s="627"/>
    </row>
    <row r="9098" spans="2:4" x14ac:dyDescent="0.25">
      <c r="B9098" s="627"/>
      <c r="C9098" s="627"/>
      <c r="D9098" s="627"/>
    </row>
    <row r="9099" spans="2:4" x14ac:dyDescent="0.25">
      <c r="B9099" s="627"/>
      <c r="C9099" s="627"/>
      <c r="D9099" s="627"/>
    </row>
    <row r="9100" spans="2:4" x14ac:dyDescent="0.25">
      <c r="B9100" s="627"/>
      <c r="C9100" s="627"/>
      <c r="D9100" s="627"/>
    </row>
    <row r="9101" spans="2:4" x14ac:dyDescent="0.25">
      <c r="B9101" s="627"/>
      <c r="C9101" s="627"/>
      <c r="D9101" s="627"/>
    </row>
    <row r="9102" spans="2:4" x14ac:dyDescent="0.25">
      <c r="B9102" s="627"/>
      <c r="C9102" s="627"/>
      <c r="D9102" s="627"/>
    </row>
    <row r="9103" spans="2:4" x14ac:dyDescent="0.25">
      <c r="B9103" s="627"/>
      <c r="C9103" s="627"/>
      <c r="D9103" s="627"/>
    </row>
    <row r="9104" spans="2:4" x14ac:dyDescent="0.25">
      <c r="B9104" s="627"/>
      <c r="C9104" s="627"/>
      <c r="D9104" s="627"/>
    </row>
    <row r="9105" spans="2:4" x14ac:dyDescent="0.25">
      <c r="B9105" s="627"/>
      <c r="C9105" s="627"/>
      <c r="D9105" s="627"/>
    </row>
    <row r="9106" spans="2:4" x14ac:dyDescent="0.25">
      <c r="B9106" s="627"/>
      <c r="C9106" s="627"/>
      <c r="D9106" s="627"/>
    </row>
    <row r="9107" spans="2:4" x14ac:dyDescent="0.25">
      <c r="B9107" s="627"/>
      <c r="C9107" s="627"/>
      <c r="D9107" s="627"/>
    </row>
    <row r="9108" spans="2:4" x14ac:dyDescent="0.25">
      <c r="B9108" s="627"/>
      <c r="C9108" s="627"/>
      <c r="D9108" s="627"/>
    </row>
    <row r="9109" spans="2:4" x14ac:dyDescent="0.25">
      <c r="B9109" s="627"/>
      <c r="C9109" s="627"/>
      <c r="D9109" s="627"/>
    </row>
    <row r="9110" spans="2:4" x14ac:dyDescent="0.25">
      <c r="B9110" s="627"/>
      <c r="C9110" s="627"/>
      <c r="D9110" s="627"/>
    </row>
    <row r="9111" spans="2:4" x14ac:dyDescent="0.25">
      <c r="B9111" s="627"/>
      <c r="C9111" s="627"/>
      <c r="D9111" s="627"/>
    </row>
    <row r="9112" spans="2:4" x14ac:dyDescent="0.25">
      <c r="B9112" s="627"/>
      <c r="C9112" s="627"/>
      <c r="D9112" s="627"/>
    </row>
    <row r="9113" spans="2:4" x14ac:dyDescent="0.25">
      <c r="B9113" s="627"/>
      <c r="C9113" s="627"/>
      <c r="D9113" s="627"/>
    </row>
    <row r="9114" spans="2:4" x14ac:dyDescent="0.25">
      <c r="B9114" s="627"/>
      <c r="C9114" s="627"/>
      <c r="D9114" s="627"/>
    </row>
    <row r="9115" spans="2:4" x14ac:dyDescent="0.25">
      <c r="B9115" s="627"/>
      <c r="C9115" s="627"/>
      <c r="D9115" s="627"/>
    </row>
    <row r="9116" spans="2:4" x14ac:dyDescent="0.25">
      <c r="B9116" s="627"/>
      <c r="C9116" s="627"/>
      <c r="D9116" s="627"/>
    </row>
    <row r="9117" spans="2:4" x14ac:dyDescent="0.25">
      <c r="B9117" s="627"/>
      <c r="C9117" s="627"/>
      <c r="D9117" s="627"/>
    </row>
    <row r="9118" spans="2:4" x14ac:dyDescent="0.25">
      <c r="B9118" s="627"/>
      <c r="C9118" s="627"/>
      <c r="D9118" s="627"/>
    </row>
    <row r="9119" spans="2:4" x14ac:dyDescent="0.25">
      <c r="B9119" s="627"/>
      <c r="C9119" s="627"/>
      <c r="D9119" s="627"/>
    </row>
    <row r="9120" spans="2:4" x14ac:dyDescent="0.25">
      <c r="B9120" s="627"/>
      <c r="C9120" s="627"/>
      <c r="D9120" s="627"/>
    </row>
    <row r="9121" spans="2:4" x14ac:dyDescent="0.25">
      <c r="B9121" s="627"/>
      <c r="C9121" s="627"/>
      <c r="D9121" s="627"/>
    </row>
    <row r="9122" spans="2:4" x14ac:dyDescent="0.25">
      <c r="B9122" s="627"/>
      <c r="C9122" s="627"/>
      <c r="D9122" s="627"/>
    </row>
    <row r="9123" spans="2:4" x14ac:dyDescent="0.25">
      <c r="B9123" s="627"/>
      <c r="C9123" s="627"/>
      <c r="D9123" s="627"/>
    </row>
    <row r="9124" spans="2:4" x14ac:dyDescent="0.25">
      <c r="B9124" s="627"/>
      <c r="C9124" s="627"/>
      <c r="D9124" s="627"/>
    </row>
    <row r="9125" spans="2:4" x14ac:dyDescent="0.25">
      <c r="B9125" s="627"/>
      <c r="C9125" s="627"/>
      <c r="D9125" s="627"/>
    </row>
    <row r="9126" spans="2:4" x14ac:dyDescent="0.25">
      <c r="B9126" s="627"/>
      <c r="C9126" s="627"/>
      <c r="D9126" s="627"/>
    </row>
    <row r="9127" spans="2:4" x14ac:dyDescent="0.25">
      <c r="B9127" s="627"/>
      <c r="C9127" s="627"/>
      <c r="D9127" s="627"/>
    </row>
    <row r="9128" spans="2:4" x14ac:dyDescent="0.25">
      <c r="B9128" s="627"/>
      <c r="C9128" s="627"/>
      <c r="D9128" s="627"/>
    </row>
    <row r="9129" spans="2:4" x14ac:dyDescent="0.25">
      <c r="B9129" s="627"/>
      <c r="C9129" s="627"/>
      <c r="D9129" s="627"/>
    </row>
    <row r="9130" spans="2:4" x14ac:dyDescent="0.25">
      <c r="B9130" s="627"/>
      <c r="C9130" s="627"/>
      <c r="D9130" s="627"/>
    </row>
    <row r="9131" spans="2:4" x14ac:dyDescent="0.25">
      <c r="B9131" s="627"/>
      <c r="C9131" s="627"/>
      <c r="D9131" s="627"/>
    </row>
    <row r="9132" spans="2:4" x14ac:dyDescent="0.25">
      <c r="B9132" s="627"/>
      <c r="C9132" s="627"/>
      <c r="D9132" s="627"/>
    </row>
    <row r="9133" spans="2:4" x14ac:dyDescent="0.25">
      <c r="B9133" s="627"/>
      <c r="C9133" s="627"/>
      <c r="D9133" s="627"/>
    </row>
    <row r="9134" spans="2:4" x14ac:dyDescent="0.25">
      <c r="B9134" s="627"/>
      <c r="C9134" s="627"/>
      <c r="D9134" s="627"/>
    </row>
    <row r="9135" spans="2:4" x14ac:dyDescent="0.25">
      <c r="B9135" s="627"/>
      <c r="C9135" s="627"/>
      <c r="D9135" s="627"/>
    </row>
    <row r="9136" spans="2:4" x14ac:dyDescent="0.25">
      <c r="B9136" s="627"/>
      <c r="C9136" s="627"/>
      <c r="D9136" s="627"/>
    </row>
    <row r="9137" spans="2:4" x14ac:dyDescent="0.25">
      <c r="B9137" s="627"/>
      <c r="C9137" s="627"/>
      <c r="D9137" s="627"/>
    </row>
    <row r="9138" spans="2:4" x14ac:dyDescent="0.25">
      <c r="B9138" s="627"/>
      <c r="C9138" s="627"/>
      <c r="D9138" s="627"/>
    </row>
    <row r="9139" spans="2:4" x14ac:dyDescent="0.25">
      <c r="B9139" s="627"/>
      <c r="C9139" s="627"/>
      <c r="D9139" s="627"/>
    </row>
    <row r="9140" spans="2:4" x14ac:dyDescent="0.25">
      <c r="B9140" s="627"/>
      <c r="C9140" s="627"/>
      <c r="D9140" s="627"/>
    </row>
    <row r="9141" spans="2:4" x14ac:dyDescent="0.25">
      <c r="B9141" s="627"/>
      <c r="C9141" s="627"/>
      <c r="D9141" s="627"/>
    </row>
    <row r="9142" spans="2:4" x14ac:dyDescent="0.25">
      <c r="B9142" s="627"/>
      <c r="C9142" s="627"/>
      <c r="D9142" s="627"/>
    </row>
    <row r="9143" spans="2:4" x14ac:dyDescent="0.25">
      <c r="B9143" s="627"/>
      <c r="C9143" s="627"/>
      <c r="D9143" s="627"/>
    </row>
    <row r="9144" spans="2:4" x14ac:dyDescent="0.25">
      <c r="B9144" s="627"/>
      <c r="C9144" s="627"/>
      <c r="D9144" s="627"/>
    </row>
    <row r="9145" spans="2:4" x14ac:dyDescent="0.25">
      <c r="B9145" s="627"/>
      <c r="C9145" s="627"/>
      <c r="D9145" s="627"/>
    </row>
    <row r="9146" spans="2:4" x14ac:dyDescent="0.25">
      <c r="B9146" s="627"/>
      <c r="C9146" s="627"/>
      <c r="D9146" s="627"/>
    </row>
    <row r="9147" spans="2:4" x14ac:dyDescent="0.25">
      <c r="B9147" s="627"/>
      <c r="C9147" s="627"/>
      <c r="D9147" s="627"/>
    </row>
    <row r="9148" spans="2:4" x14ac:dyDescent="0.25">
      <c r="B9148" s="627"/>
      <c r="C9148" s="627"/>
      <c r="D9148" s="627"/>
    </row>
    <row r="9149" spans="2:4" x14ac:dyDescent="0.25">
      <c r="B9149" s="627"/>
      <c r="C9149" s="627"/>
      <c r="D9149" s="627"/>
    </row>
    <row r="9150" spans="2:4" x14ac:dyDescent="0.25">
      <c r="B9150" s="627"/>
      <c r="C9150" s="627"/>
      <c r="D9150" s="627"/>
    </row>
    <row r="9151" spans="2:4" x14ac:dyDescent="0.25">
      <c r="B9151" s="627"/>
      <c r="C9151" s="627"/>
      <c r="D9151" s="627"/>
    </row>
    <row r="9152" spans="2:4" x14ac:dyDescent="0.25">
      <c r="B9152" s="627"/>
      <c r="C9152" s="627"/>
      <c r="D9152" s="627"/>
    </row>
    <row r="9153" spans="2:4" x14ac:dyDescent="0.25">
      <c r="B9153" s="627"/>
      <c r="C9153" s="627"/>
      <c r="D9153" s="627"/>
    </row>
    <row r="9154" spans="2:4" x14ac:dyDescent="0.25">
      <c r="B9154" s="627"/>
      <c r="C9154" s="627"/>
      <c r="D9154" s="627"/>
    </row>
    <row r="9155" spans="2:4" x14ac:dyDescent="0.25">
      <c r="B9155" s="627"/>
      <c r="C9155" s="627"/>
      <c r="D9155" s="627"/>
    </row>
    <row r="9156" spans="2:4" x14ac:dyDescent="0.25">
      <c r="B9156" s="627"/>
      <c r="C9156" s="627"/>
      <c r="D9156" s="627"/>
    </row>
    <row r="9157" spans="2:4" x14ac:dyDescent="0.25">
      <c r="B9157" s="627"/>
      <c r="C9157" s="627"/>
      <c r="D9157" s="627"/>
    </row>
    <row r="9158" spans="2:4" x14ac:dyDescent="0.25">
      <c r="B9158" s="627"/>
      <c r="C9158" s="627"/>
      <c r="D9158" s="627"/>
    </row>
    <row r="9159" spans="2:4" x14ac:dyDescent="0.25">
      <c r="B9159" s="627"/>
      <c r="C9159" s="627"/>
      <c r="D9159" s="627"/>
    </row>
    <row r="9160" spans="2:4" x14ac:dyDescent="0.25">
      <c r="B9160" s="627"/>
      <c r="C9160" s="627"/>
      <c r="D9160" s="627"/>
    </row>
    <row r="9161" spans="2:4" x14ac:dyDescent="0.25">
      <c r="B9161" s="627"/>
      <c r="C9161" s="627"/>
      <c r="D9161" s="627"/>
    </row>
    <row r="9162" spans="2:4" x14ac:dyDescent="0.25">
      <c r="B9162" s="627"/>
      <c r="C9162" s="627"/>
      <c r="D9162" s="627"/>
    </row>
    <row r="9163" spans="2:4" x14ac:dyDescent="0.25">
      <c r="B9163" s="627"/>
      <c r="C9163" s="627"/>
      <c r="D9163" s="627"/>
    </row>
    <row r="9164" spans="2:4" x14ac:dyDescent="0.25">
      <c r="B9164" s="627"/>
      <c r="C9164" s="627"/>
      <c r="D9164" s="627"/>
    </row>
    <row r="9165" spans="2:4" x14ac:dyDescent="0.25">
      <c r="B9165" s="627"/>
      <c r="C9165" s="627"/>
      <c r="D9165" s="627"/>
    </row>
    <row r="9166" spans="2:4" x14ac:dyDescent="0.25">
      <c r="B9166" s="627"/>
      <c r="C9166" s="627"/>
      <c r="D9166" s="627"/>
    </row>
    <row r="9167" spans="2:4" x14ac:dyDescent="0.25">
      <c r="B9167" s="627"/>
      <c r="C9167" s="627"/>
      <c r="D9167" s="627"/>
    </row>
    <row r="9168" spans="2:4" x14ac:dyDescent="0.25">
      <c r="B9168" s="627"/>
      <c r="C9168" s="627"/>
      <c r="D9168" s="627"/>
    </row>
    <row r="9169" spans="2:4" x14ac:dyDescent="0.25">
      <c r="B9169" s="627"/>
      <c r="C9169" s="627"/>
      <c r="D9169" s="627"/>
    </row>
    <row r="9170" spans="2:4" x14ac:dyDescent="0.25">
      <c r="B9170" s="627"/>
      <c r="C9170" s="627"/>
      <c r="D9170" s="627"/>
    </row>
    <row r="9171" spans="2:4" x14ac:dyDescent="0.25">
      <c r="B9171" s="627"/>
      <c r="C9171" s="627"/>
      <c r="D9171" s="627"/>
    </row>
    <row r="9172" spans="2:4" x14ac:dyDescent="0.25">
      <c r="B9172" s="627"/>
      <c r="C9172" s="627"/>
      <c r="D9172" s="627"/>
    </row>
    <row r="9173" spans="2:4" x14ac:dyDescent="0.25">
      <c r="B9173" s="627"/>
      <c r="C9173" s="627"/>
      <c r="D9173" s="627"/>
    </row>
    <row r="9174" spans="2:4" x14ac:dyDescent="0.25">
      <c r="B9174" s="627"/>
      <c r="C9174" s="627"/>
      <c r="D9174" s="627"/>
    </row>
    <row r="9175" spans="2:4" x14ac:dyDescent="0.25">
      <c r="B9175" s="627"/>
      <c r="C9175" s="627"/>
      <c r="D9175" s="627"/>
    </row>
    <row r="9176" spans="2:4" x14ac:dyDescent="0.25">
      <c r="B9176" s="627"/>
      <c r="C9176" s="627"/>
      <c r="D9176" s="627"/>
    </row>
    <row r="9177" spans="2:4" x14ac:dyDescent="0.25">
      <c r="B9177" s="627"/>
      <c r="C9177" s="627"/>
      <c r="D9177" s="627"/>
    </row>
    <row r="9178" spans="2:4" x14ac:dyDescent="0.25">
      <c r="B9178" s="627"/>
      <c r="C9178" s="627"/>
      <c r="D9178" s="627"/>
    </row>
    <row r="9179" spans="2:4" x14ac:dyDescent="0.25">
      <c r="B9179" s="627"/>
      <c r="C9179" s="627"/>
      <c r="D9179" s="627"/>
    </row>
    <row r="9180" spans="2:4" x14ac:dyDescent="0.25">
      <c r="B9180" s="627"/>
      <c r="C9180" s="627"/>
      <c r="D9180" s="627"/>
    </row>
    <row r="9181" spans="2:4" x14ac:dyDescent="0.25">
      <c r="B9181" s="627"/>
      <c r="C9181" s="627"/>
      <c r="D9181" s="627"/>
    </row>
    <row r="9182" spans="2:4" x14ac:dyDescent="0.25">
      <c r="B9182" s="627"/>
      <c r="C9182" s="627"/>
      <c r="D9182" s="627"/>
    </row>
    <row r="9183" spans="2:4" x14ac:dyDescent="0.25">
      <c r="B9183" s="627"/>
      <c r="C9183" s="627"/>
      <c r="D9183" s="627"/>
    </row>
    <row r="9184" spans="2:4" x14ac:dyDescent="0.25">
      <c r="B9184" s="627"/>
      <c r="C9184" s="627"/>
      <c r="D9184" s="627"/>
    </row>
    <row r="9185" spans="2:4" x14ac:dyDescent="0.25">
      <c r="B9185" s="627"/>
      <c r="C9185" s="627"/>
      <c r="D9185" s="627"/>
    </row>
    <row r="9186" spans="2:4" x14ac:dyDescent="0.25">
      <c r="B9186" s="627"/>
      <c r="C9186" s="627"/>
      <c r="D9186" s="627"/>
    </row>
    <row r="9187" spans="2:4" x14ac:dyDescent="0.25">
      <c r="B9187" s="627"/>
      <c r="C9187" s="627"/>
      <c r="D9187" s="627"/>
    </row>
    <row r="9188" spans="2:4" x14ac:dyDescent="0.25">
      <c r="B9188" s="627"/>
      <c r="C9188" s="627"/>
      <c r="D9188" s="627"/>
    </row>
    <row r="9189" spans="2:4" x14ac:dyDescent="0.25">
      <c r="B9189" s="627"/>
      <c r="C9189" s="627"/>
      <c r="D9189" s="627"/>
    </row>
    <row r="9190" spans="2:4" x14ac:dyDescent="0.25">
      <c r="B9190" s="627"/>
      <c r="C9190" s="627"/>
      <c r="D9190" s="627"/>
    </row>
    <row r="9191" spans="2:4" x14ac:dyDescent="0.25">
      <c r="B9191" s="627"/>
      <c r="C9191" s="627"/>
      <c r="D9191" s="627"/>
    </row>
    <row r="9192" spans="2:4" x14ac:dyDescent="0.25">
      <c r="B9192" s="627"/>
      <c r="C9192" s="627"/>
      <c r="D9192" s="627"/>
    </row>
    <row r="9193" spans="2:4" x14ac:dyDescent="0.25">
      <c r="B9193" s="627"/>
      <c r="C9193" s="627"/>
      <c r="D9193" s="627"/>
    </row>
    <row r="9194" spans="2:4" x14ac:dyDescent="0.25">
      <c r="B9194" s="627"/>
      <c r="C9194" s="627"/>
      <c r="D9194" s="627"/>
    </row>
    <row r="9195" spans="2:4" x14ac:dyDescent="0.25">
      <c r="B9195" s="627"/>
      <c r="C9195" s="627"/>
      <c r="D9195" s="627"/>
    </row>
    <row r="9196" spans="2:4" x14ac:dyDescent="0.25">
      <c r="B9196" s="627"/>
      <c r="C9196" s="627"/>
      <c r="D9196" s="627"/>
    </row>
    <row r="9197" spans="2:4" x14ac:dyDescent="0.25">
      <c r="B9197" s="627"/>
      <c r="C9197" s="627"/>
      <c r="D9197" s="627"/>
    </row>
    <row r="9198" spans="2:4" x14ac:dyDescent="0.25">
      <c r="B9198" s="627"/>
      <c r="C9198" s="627"/>
      <c r="D9198" s="627"/>
    </row>
    <row r="9199" spans="2:4" x14ac:dyDescent="0.25">
      <c r="B9199" s="627"/>
      <c r="C9199" s="627"/>
      <c r="D9199" s="627"/>
    </row>
    <row r="9200" spans="2:4" x14ac:dyDescent="0.25">
      <c r="B9200" s="627"/>
      <c r="C9200" s="627"/>
      <c r="D9200" s="627"/>
    </row>
    <row r="9201" spans="2:4" x14ac:dyDescent="0.25">
      <c r="B9201" s="627"/>
      <c r="C9201" s="627"/>
      <c r="D9201" s="627"/>
    </row>
    <row r="9202" spans="2:4" x14ac:dyDescent="0.25">
      <c r="B9202" s="627"/>
      <c r="C9202" s="627"/>
      <c r="D9202" s="627"/>
    </row>
    <row r="9203" spans="2:4" x14ac:dyDescent="0.25">
      <c r="B9203" s="627"/>
      <c r="C9203" s="627"/>
      <c r="D9203" s="627"/>
    </row>
    <row r="9204" spans="2:4" x14ac:dyDescent="0.25">
      <c r="B9204" s="627"/>
      <c r="C9204" s="627"/>
      <c r="D9204" s="627"/>
    </row>
    <row r="9205" spans="2:4" x14ac:dyDescent="0.25">
      <c r="B9205" s="627"/>
      <c r="C9205" s="627"/>
      <c r="D9205" s="627"/>
    </row>
    <row r="9206" spans="2:4" x14ac:dyDescent="0.25">
      <c r="B9206" s="627"/>
      <c r="C9206" s="627"/>
      <c r="D9206" s="627"/>
    </row>
    <row r="9207" spans="2:4" x14ac:dyDescent="0.25">
      <c r="B9207" s="627"/>
      <c r="C9207" s="627"/>
      <c r="D9207" s="627"/>
    </row>
    <row r="9208" spans="2:4" x14ac:dyDescent="0.25">
      <c r="B9208" s="627"/>
      <c r="C9208" s="627"/>
      <c r="D9208" s="627"/>
    </row>
    <row r="9209" spans="2:4" x14ac:dyDescent="0.25">
      <c r="B9209" s="627"/>
      <c r="C9209" s="627"/>
      <c r="D9209" s="627"/>
    </row>
    <row r="9210" spans="2:4" x14ac:dyDescent="0.25">
      <c r="B9210" s="627"/>
      <c r="C9210" s="627"/>
      <c r="D9210" s="627"/>
    </row>
    <row r="9211" spans="2:4" x14ac:dyDescent="0.25">
      <c r="B9211" s="627"/>
      <c r="C9211" s="627"/>
      <c r="D9211" s="627"/>
    </row>
    <row r="9212" spans="2:4" x14ac:dyDescent="0.25">
      <c r="B9212" s="627"/>
      <c r="C9212" s="627"/>
      <c r="D9212" s="627"/>
    </row>
    <row r="9213" spans="2:4" x14ac:dyDescent="0.25">
      <c r="B9213" s="627"/>
      <c r="C9213" s="627"/>
      <c r="D9213" s="627"/>
    </row>
    <row r="9214" spans="2:4" x14ac:dyDescent="0.25">
      <c r="B9214" s="627"/>
      <c r="C9214" s="627"/>
      <c r="D9214" s="627"/>
    </row>
    <row r="9215" spans="2:4" x14ac:dyDescent="0.25">
      <c r="B9215" s="627"/>
      <c r="C9215" s="627"/>
      <c r="D9215" s="627"/>
    </row>
    <row r="9216" spans="2:4" x14ac:dyDescent="0.25">
      <c r="B9216" s="627"/>
      <c r="C9216" s="627"/>
      <c r="D9216" s="627"/>
    </row>
    <row r="9217" spans="2:4" x14ac:dyDescent="0.25">
      <c r="B9217" s="627"/>
      <c r="C9217" s="627"/>
      <c r="D9217" s="627"/>
    </row>
    <row r="9218" spans="2:4" x14ac:dyDescent="0.25">
      <c r="B9218" s="627"/>
      <c r="C9218" s="627"/>
      <c r="D9218" s="627"/>
    </row>
    <row r="9219" spans="2:4" x14ac:dyDescent="0.25">
      <c r="B9219" s="627"/>
      <c r="C9219" s="627"/>
      <c r="D9219" s="627"/>
    </row>
    <row r="9220" spans="2:4" x14ac:dyDescent="0.25">
      <c r="B9220" s="627"/>
      <c r="C9220" s="627"/>
      <c r="D9220" s="627"/>
    </row>
    <row r="9221" spans="2:4" x14ac:dyDescent="0.25">
      <c r="B9221" s="627"/>
      <c r="C9221" s="627"/>
      <c r="D9221" s="627"/>
    </row>
    <row r="9222" spans="2:4" x14ac:dyDescent="0.25">
      <c r="B9222" s="627"/>
      <c r="C9222" s="627"/>
      <c r="D9222" s="627"/>
    </row>
    <row r="9223" spans="2:4" x14ac:dyDescent="0.25">
      <c r="B9223" s="627"/>
      <c r="C9223" s="627"/>
      <c r="D9223" s="627"/>
    </row>
    <row r="9224" spans="2:4" x14ac:dyDescent="0.25">
      <c r="B9224" s="627"/>
      <c r="C9224" s="627"/>
      <c r="D9224" s="627"/>
    </row>
    <row r="9225" spans="2:4" x14ac:dyDescent="0.25">
      <c r="B9225" s="627"/>
      <c r="C9225" s="627"/>
      <c r="D9225" s="627"/>
    </row>
    <row r="9226" spans="2:4" x14ac:dyDescent="0.25">
      <c r="B9226" s="627"/>
      <c r="C9226" s="627"/>
      <c r="D9226" s="627"/>
    </row>
    <row r="9227" spans="2:4" x14ac:dyDescent="0.25">
      <c r="B9227" s="627"/>
      <c r="C9227" s="627"/>
      <c r="D9227" s="627"/>
    </row>
    <row r="9228" spans="2:4" x14ac:dyDescent="0.25">
      <c r="B9228" s="627"/>
      <c r="C9228" s="627"/>
      <c r="D9228" s="627"/>
    </row>
    <row r="9229" spans="2:4" x14ac:dyDescent="0.25">
      <c r="B9229" s="627"/>
      <c r="C9229" s="627"/>
      <c r="D9229" s="627"/>
    </row>
    <row r="9230" spans="2:4" x14ac:dyDescent="0.25">
      <c r="B9230" s="627"/>
      <c r="C9230" s="627"/>
      <c r="D9230" s="627"/>
    </row>
    <row r="9231" spans="2:4" x14ac:dyDescent="0.25">
      <c r="B9231" s="627"/>
      <c r="C9231" s="627"/>
      <c r="D9231" s="627"/>
    </row>
    <row r="9232" spans="2:4" x14ac:dyDescent="0.25">
      <c r="B9232" s="627"/>
      <c r="C9232" s="627"/>
      <c r="D9232" s="627"/>
    </row>
    <row r="9233" spans="2:4" x14ac:dyDescent="0.25">
      <c r="B9233" s="627"/>
      <c r="C9233" s="627"/>
      <c r="D9233" s="627"/>
    </row>
    <row r="9234" spans="2:4" x14ac:dyDescent="0.25">
      <c r="B9234" s="627"/>
      <c r="C9234" s="627"/>
      <c r="D9234" s="627"/>
    </row>
    <row r="9235" spans="2:4" x14ac:dyDescent="0.25">
      <c r="B9235" s="627"/>
      <c r="C9235" s="627"/>
      <c r="D9235" s="627"/>
    </row>
    <row r="9236" spans="2:4" x14ac:dyDescent="0.25">
      <c r="B9236" s="627"/>
      <c r="C9236" s="627"/>
      <c r="D9236" s="627"/>
    </row>
    <row r="9237" spans="2:4" x14ac:dyDescent="0.25">
      <c r="B9237" s="627"/>
      <c r="C9237" s="627"/>
      <c r="D9237" s="627"/>
    </row>
    <row r="9238" spans="2:4" x14ac:dyDescent="0.25">
      <c r="B9238" s="627"/>
      <c r="C9238" s="627"/>
      <c r="D9238" s="627"/>
    </row>
    <row r="9239" spans="2:4" x14ac:dyDescent="0.25">
      <c r="B9239" s="627"/>
      <c r="C9239" s="627"/>
      <c r="D9239" s="627"/>
    </row>
    <row r="9240" spans="2:4" x14ac:dyDescent="0.25">
      <c r="B9240" s="627"/>
      <c r="C9240" s="627"/>
      <c r="D9240" s="627"/>
    </row>
    <row r="9241" spans="2:4" x14ac:dyDescent="0.25">
      <c r="B9241" s="627"/>
      <c r="C9241" s="627"/>
      <c r="D9241" s="627"/>
    </row>
    <row r="9242" spans="2:4" x14ac:dyDescent="0.25">
      <c r="B9242" s="627"/>
      <c r="C9242" s="627"/>
      <c r="D9242" s="627"/>
    </row>
    <row r="9243" spans="2:4" x14ac:dyDescent="0.25">
      <c r="B9243" s="627"/>
      <c r="C9243" s="627"/>
      <c r="D9243" s="627"/>
    </row>
    <row r="9244" spans="2:4" x14ac:dyDescent="0.25">
      <c r="B9244" s="627"/>
      <c r="C9244" s="627"/>
      <c r="D9244" s="627"/>
    </row>
    <row r="9245" spans="2:4" x14ac:dyDescent="0.25">
      <c r="B9245" s="627"/>
      <c r="C9245" s="627"/>
      <c r="D9245" s="627"/>
    </row>
    <row r="9246" spans="2:4" x14ac:dyDescent="0.25">
      <c r="B9246" s="627"/>
      <c r="C9246" s="627"/>
      <c r="D9246" s="627"/>
    </row>
    <row r="9247" spans="2:4" x14ac:dyDescent="0.25">
      <c r="B9247" s="627"/>
      <c r="C9247" s="627"/>
      <c r="D9247" s="627"/>
    </row>
    <row r="9248" spans="2:4" x14ac:dyDescent="0.25">
      <c r="B9248" s="627"/>
      <c r="C9248" s="627"/>
      <c r="D9248" s="627"/>
    </row>
    <row r="9249" spans="2:4" x14ac:dyDescent="0.25">
      <c r="B9249" s="627"/>
      <c r="C9249" s="627"/>
      <c r="D9249" s="627"/>
    </row>
    <row r="9250" spans="2:4" x14ac:dyDescent="0.25">
      <c r="B9250" s="627"/>
      <c r="C9250" s="627"/>
      <c r="D9250" s="627"/>
    </row>
    <row r="9251" spans="2:4" x14ac:dyDescent="0.25">
      <c r="B9251" s="627"/>
      <c r="C9251" s="627"/>
      <c r="D9251" s="627"/>
    </row>
    <row r="9252" spans="2:4" x14ac:dyDescent="0.25">
      <c r="B9252" s="627"/>
      <c r="C9252" s="627"/>
      <c r="D9252" s="627"/>
    </row>
    <row r="9253" spans="2:4" x14ac:dyDescent="0.25">
      <c r="B9253" s="627"/>
      <c r="C9253" s="627"/>
      <c r="D9253" s="627"/>
    </row>
    <row r="9254" spans="2:4" x14ac:dyDescent="0.25">
      <c r="B9254" s="627"/>
      <c r="C9254" s="627"/>
      <c r="D9254" s="627"/>
    </row>
    <row r="9255" spans="2:4" x14ac:dyDescent="0.25">
      <c r="B9255" s="627"/>
      <c r="C9255" s="627"/>
      <c r="D9255" s="627"/>
    </row>
    <row r="9256" spans="2:4" x14ac:dyDescent="0.25">
      <c r="B9256" s="627"/>
      <c r="C9256" s="627"/>
      <c r="D9256" s="627"/>
    </row>
    <row r="9257" spans="2:4" x14ac:dyDescent="0.25">
      <c r="B9257" s="627"/>
      <c r="C9257" s="627"/>
      <c r="D9257" s="627"/>
    </row>
    <row r="9258" spans="2:4" x14ac:dyDescent="0.25">
      <c r="B9258" s="627"/>
      <c r="C9258" s="627"/>
      <c r="D9258" s="627"/>
    </row>
    <row r="9259" spans="2:4" x14ac:dyDescent="0.25">
      <c r="B9259" s="627"/>
      <c r="C9259" s="627"/>
      <c r="D9259" s="627"/>
    </row>
    <row r="9260" spans="2:4" x14ac:dyDescent="0.25">
      <c r="B9260" s="627"/>
      <c r="C9260" s="627"/>
      <c r="D9260" s="627"/>
    </row>
    <row r="9261" spans="2:4" x14ac:dyDescent="0.25">
      <c r="B9261" s="627"/>
      <c r="C9261" s="627"/>
      <c r="D9261" s="627"/>
    </row>
    <row r="9262" spans="2:4" x14ac:dyDescent="0.25">
      <c r="B9262" s="627"/>
      <c r="C9262" s="627"/>
      <c r="D9262" s="627"/>
    </row>
    <row r="9263" spans="2:4" x14ac:dyDescent="0.25">
      <c r="B9263" s="627"/>
      <c r="C9263" s="627"/>
      <c r="D9263" s="627"/>
    </row>
    <row r="9264" spans="2:4" x14ac:dyDescent="0.25">
      <c r="B9264" s="627"/>
      <c r="C9264" s="627"/>
      <c r="D9264" s="627"/>
    </row>
    <row r="9265" spans="2:4" x14ac:dyDescent="0.25">
      <c r="B9265" s="627"/>
      <c r="C9265" s="627"/>
      <c r="D9265" s="627"/>
    </row>
    <row r="9266" spans="2:4" x14ac:dyDescent="0.25">
      <c r="B9266" s="627"/>
      <c r="C9266" s="627"/>
      <c r="D9266" s="627"/>
    </row>
    <row r="9267" spans="2:4" x14ac:dyDescent="0.25">
      <c r="B9267" s="627"/>
      <c r="C9267" s="627"/>
      <c r="D9267" s="627"/>
    </row>
    <row r="9268" spans="2:4" x14ac:dyDescent="0.25">
      <c r="B9268" s="627"/>
      <c r="C9268" s="627"/>
      <c r="D9268" s="627"/>
    </row>
    <row r="9269" spans="2:4" x14ac:dyDescent="0.25">
      <c r="B9269" s="627"/>
      <c r="C9269" s="627"/>
      <c r="D9269" s="627"/>
    </row>
    <row r="9270" spans="2:4" x14ac:dyDescent="0.25">
      <c r="B9270" s="627"/>
      <c r="C9270" s="627"/>
      <c r="D9270" s="627"/>
    </row>
    <row r="9271" spans="2:4" x14ac:dyDescent="0.25">
      <c r="B9271" s="627"/>
      <c r="C9271" s="627"/>
      <c r="D9271" s="627"/>
    </row>
    <row r="9272" spans="2:4" x14ac:dyDescent="0.25">
      <c r="B9272" s="627"/>
      <c r="C9272" s="627"/>
      <c r="D9272" s="627"/>
    </row>
    <row r="9273" spans="2:4" x14ac:dyDescent="0.25">
      <c r="B9273" s="627"/>
      <c r="C9273" s="627"/>
      <c r="D9273" s="627"/>
    </row>
    <row r="9274" spans="2:4" x14ac:dyDescent="0.25">
      <c r="B9274" s="627"/>
      <c r="C9274" s="627"/>
      <c r="D9274" s="627"/>
    </row>
    <row r="9275" spans="2:4" x14ac:dyDescent="0.25">
      <c r="B9275" s="627"/>
      <c r="C9275" s="627"/>
      <c r="D9275" s="627"/>
    </row>
    <row r="9276" spans="2:4" x14ac:dyDescent="0.25">
      <c r="B9276" s="627"/>
      <c r="C9276" s="627"/>
      <c r="D9276" s="627"/>
    </row>
    <row r="9277" spans="2:4" x14ac:dyDescent="0.25">
      <c r="B9277" s="627"/>
      <c r="C9277" s="627"/>
      <c r="D9277" s="627"/>
    </row>
    <row r="9278" spans="2:4" x14ac:dyDescent="0.25">
      <c r="B9278" s="627"/>
      <c r="C9278" s="627"/>
      <c r="D9278" s="627"/>
    </row>
    <row r="9279" spans="2:4" x14ac:dyDescent="0.25">
      <c r="B9279" s="627"/>
      <c r="C9279" s="627"/>
      <c r="D9279" s="627"/>
    </row>
    <row r="9280" spans="2:4" x14ac:dyDescent="0.25">
      <c r="B9280" s="627"/>
      <c r="C9280" s="627"/>
      <c r="D9280" s="627"/>
    </row>
    <row r="9281" spans="2:4" x14ac:dyDescent="0.25">
      <c r="B9281" s="627"/>
      <c r="C9281" s="627"/>
      <c r="D9281" s="627"/>
    </row>
    <row r="9282" spans="2:4" x14ac:dyDescent="0.25">
      <c r="B9282" s="627"/>
      <c r="C9282" s="627"/>
      <c r="D9282" s="627"/>
    </row>
    <row r="9283" spans="2:4" x14ac:dyDescent="0.25">
      <c r="B9283" s="627"/>
      <c r="C9283" s="627"/>
      <c r="D9283" s="627"/>
    </row>
    <row r="9284" spans="2:4" x14ac:dyDescent="0.25">
      <c r="B9284" s="627"/>
      <c r="C9284" s="627"/>
      <c r="D9284" s="627"/>
    </row>
    <row r="9285" spans="2:4" x14ac:dyDescent="0.25">
      <c r="B9285" s="627"/>
      <c r="C9285" s="627"/>
      <c r="D9285" s="627"/>
    </row>
    <row r="9286" spans="2:4" x14ac:dyDescent="0.25">
      <c r="B9286" s="627"/>
      <c r="C9286" s="627"/>
      <c r="D9286" s="627"/>
    </row>
    <row r="9287" spans="2:4" x14ac:dyDescent="0.25">
      <c r="B9287" s="627"/>
      <c r="C9287" s="627"/>
      <c r="D9287" s="627"/>
    </row>
    <row r="9288" spans="2:4" x14ac:dyDescent="0.25">
      <c r="B9288" s="627"/>
      <c r="C9288" s="627"/>
      <c r="D9288" s="627"/>
    </row>
    <row r="9289" spans="2:4" x14ac:dyDescent="0.25">
      <c r="B9289" s="627"/>
      <c r="C9289" s="627"/>
      <c r="D9289" s="627"/>
    </row>
    <row r="9290" spans="2:4" x14ac:dyDescent="0.25">
      <c r="B9290" s="627"/>
      <c r="C9290" s="627"/>
      <c r="D9290" s="627"/>
    </row>
    <row r="9291" spans="2:4" x14ac:dyDescent="0.25">
      <c r="B9291" s="627"/>
      <c r="C9291" s="627"/>
      <c r="D9291" s="627"/>
    </row>
    <row r="9292" spans="2:4" x14ac:dyDescent="0.25">
      <c r="B9292" s="627"/>
      <c r="C9292" s="627"/>
      <c r="D9292" s="627"/>
    </row>
    <row r="9293" spans="2:4" x14ac:dyDescent="0.25">
      <c r="B9293" s="627"/>
      <c r="C9293" s="627"/>
      <c r="D9293" s="627"/>
    </row>
    <row r="9294" spans="2:4" x14ac:dyDescent="0.25">
      <c r="B9294" s="627"/>
      <c r="C9294" s="627"/>
      <c r="D9294" s="627"/>
    </row>
    <row r="9295" spans="2:4" x14ac:dyDescent="0.25">
      <c r="B9295" s="627"/>
      <c r="C9295" s="627"/>
      <c r="D9295" s="627"/>
    </row>
    <row r="9296" spans="2:4" x14ac:dyDescent="0.25">
      <c r="B9296" s="627"/>
      <c r="C9296" s="627"/>
      <c r="D9296" s="627"/>
    </row>
    <row r="9297" spans="2:4" x14ac:dyDescent="0.25">
      <c r="B9297" s="627"/>
      <c r="C9297" s="627"/>
      <c r="D9297" s="627"/>
    </row>
    <row r="9298" spans="2:4" x14ac:dyDescent="0.25">
      <c r="B9298" s="627"/>
      <c r="C9298" s="627"/>
      <c r="D9298" s="627"/>
    </row>
    <row r="9299" spans="2:4" x14ac:dyDescent="0.25">
      <c r="B9299" s="627"/>
      <c r="C9299" s="627"/>
      <c r="D9299" s="627"/>
    </row>
    <row r="9300" spans="2:4" x14ac:dyDescent="0.25">
      <c r="B9300" s="627"/>
      <c r="C9300" s="627"/>
      <c r="D9300" s="627"/>
    </row>
    <row r="9301" spans="2:4" x14ac:dyDescent="0.25">
      <c r="B9301" s="627"/>
      <c r="C9301" s="627"/>
      <c r="D9301" s="627"/>
    </row>
    <row r="9302" spans="2:4" x14ac:dyDescent="0.25">
      <c r="B9302" s="627"/>
      <c r="C9302" s="627"/>
      <c r="D9302" s="627"/>
    </row>
    <row r="9303" spans="2:4" x14ac:dyDescent="0.25">
      <c r="B9303" s="627"/>
      <c r="C9303" s="627"/>
      <c r="D9303" s="627"/>
    </row>
    <row r="9304" spans="2:4" x14ac:dyDescent="0.25">
      <c r="B9304" s="627"/>
      <c r="C9304" s="627"/>
      <c r="D9304" s="627"/>
    </row>
    <row r="9305" spans="2:4" x14ac:dyDescent="0.25">
      <c r="B9305" s="627"/>
      <c r="C9305" s="627"/>
      <c r="D9305" s="627"/>
    </row>
    <row r="9306" spans="2:4" x14ac:dyDescent="0.25">
      <c r="B9306" s="627"/>
      <c r="C9306" s="627"/>
      <c r="D9306" s="627"/>
    </row>
    <row r="9307" spans="2:4" x14ac:dyDescent="0.25">
      <c r="B9307" s="627"/>
      <c r="C9307" s="627"/>
      <c r="D9307" s="627"/>
    </row>
    <row r="9308" spans="2:4" x14ac:dyDescent="0.25">
      <c r="B9308" s="627"/>
      <c r="C9308" s="627"/>
      <c r="D9308" s="627"/>
    </row>
    <row r="9309" spans="2:4" x14ac:dyDescent="0.25">
      <c r="B9309" s="627"/>
      <c r="C9309" s="627"/>
      <c r="D9309" s="627"/>
    </row>
    <row r="9310" spans="2:4" x14ac:dyDescent="0.25">
      <c r="B9310" s="627"/>
      <c r="C9310" s="627"/>
      <c r="D9310" s="627"/>
    </row>
    <row r="9311" spans="2:4" x14ac:dyDescent="0.25">
      <c r="B9311" s="627"/>
      <c r="C9311" s="627"/>
      <c r="D9311" s="627"/>
    </row>
    <row r="9312" spans="2:4" x14ac:dyDescent="0.25">
      <c r="B9312" s="627"/>
      <c r="C9312" s="627"/>
      <c r="D9312" s="627"/>
    </row>
    <row r="9313" spans="2:4" x14ac:dyDescent="0.25">
      <c r="B9313" s="627"/>
      <c r="C9313" s="627"/>
      <c r="D9313" s="627"/>
    </row>
    <row r="9314" spans="2:4" x14ac:dyDescent="0.25">
      <c r="B9314" s="627"/>
      <c r="C9314" s="627"/>
      <c r="D9314" s="627"/>
    </row>
    <row r="9315" spans="2:4" x14ac:dyDescent="0.25">
      <c r="B9315" s="627"/>
      <c r="C9315" s="627"/>
      <c r="D9315" s="627"/>
    </row>
    <row r="9316" spans="2:4" x14ac:dyDescent="0.25">
      <c r="B9316" s="627"/>
      <c r="C9316" s="627"/>
      <c r="D9316" s="627"/>
    </row>
    <row r="9317" spans="2:4" x14ac:dyDescent="0.25">
      <c r="B9317" s="627"/>
      <c r="C9317" s="627"/>
      <c r="D9317" s="627"/>
    </row>
    <row r="9318" spans="2:4" x14ac:dyDescent="0.25">
      <c r="B9318" s="627"/>
      <c r="C9318" s="627"/>
      <c r="D9318" s="627"/>
    </row>
    <row r="9319" spans="2:4" x14ac:dyDescent="0.25">
      <c r="B9319" s="627"/>
      <c r="C9319" s="627"/>
      <c r="D9319" s="627"/>
    </row>
    <row r="9320" spans="2:4" x14ac:dyDescent="0.25">
      <c r="B9320" s="627"/>
      <c r="C9320" s="627"/>
      <c r="D9320" s="627"/>
    </row>
    <row r="9321" spans="2:4" x14ac:dyDescent="0.25">
      <c r="B9321" s="627"/>
      <c r="C9321" s="627"/>
      <c r="D9321" s="627"/>
    </row>
    <row r="9322" spans="2:4" x14ac:dyDescent="0.25">
      <c r="B9322" s="627"/>
      <c r="C9322" s="627"/>
      <c r="D9322" s="627"/>
    </row>
    <row r="9323" spans="2:4" x14ac:dyDescent="0.25">
      <c r="B9323" s="627"/>
      <c r="C9323" s="627"/>
      <c r="D9323" s="627"/>
    </row>
    <row r="9324" spans="2:4" x14ac:dyDescent="0.25">
      <c r="B9324" s="627"/>
      <c r="C9324" s="627"/>
      <c r="D9324" s="627"/>
    </row>
    <row r="9325" spans="2:4" x14ac:dyDescent="0.25">
      <c r="B9325" s="627"/>
      <c r="C9325" s="627"/>
      <c r="D9325" s="627"/>
    </row>
    <row r="9326" spans="2:4" x14ac:dyDescent="0.25">
      <c r="B9326" s="627"/>
      <c r="C9326" s="627"/>
      <c r="D9326" s="627"/>
    </row>
    <row r="9327" spans="2:4" x14ac:dyDescent="0.25">
      <c r="B9327" s="627"/>
      <c r="C9327" s="627"/>
      <c r="D9327" s="627"/>
    </row>
    <row r="9328" spans="2:4" x14ac:dyDescent="0.25">
      <c r="B9328" s="627"/>
      <c r="C9328" s="627"/>
      <c r="D9328" s="627"/>
    </row>
    <row r="9329" spans="2:4" x14ac:dyDescent="0.25">
      <c r="B9329" s="627"/>
      <c r="C9329" s="627"/>
      <c r="D9329" s="627"/>
    </row>
    <row r="9330" spans="2:4" x14ac:dyDescent="0.25">
      <c r="B9330" s="627"/>
      <c r="C9330" s="627"/>
      <c r="D9330" s="627"/>
    </row>
    <row r="9331" spans="2:4" x14ac:dyDescent="0.25">
      <c r="B9331" s="627"/>
      <c r="C9331" s="627"/>
      <c r="D9331" s="627"/>
    </row>
    <row r="9332" spans="2:4" x14ac:dyDescent="0.25">
      <c r="B9332" s="627"/>
      <c r="C9332" s="627"/>
      <c r="D9332" s="627"/>
    </row>
    <row r="9333" spans="2:4" x14ac:dyDescent="0.25">
      <c r="B9333" s="627"/>
      <c r="C9333" s="627"/>
      <c r="D9333" s="627"/>
    </row>
    <row r="9334" spans="2:4" x14ac:dyDescent="0.25">
      <c r="B9334" s="627"/>
      <c r="C9334" s="627"/>
      <c r="D9334" s="627"/>
    </row>
    <row r="9335" spans="2:4" x14ac:dyDescent="0.25">
      <c r="B9335" s="627"/>
      <c r="C9335" s="627"/>
      <c r="D9335" s="627"/>
    </row>
    <row r="9336" spans="2:4" x14ac:dyDescent="0.25">
      <c r="B9336" s="627"/>
      <c r="C9336" s="627"/>
      <c r="D9336" s="627"/>
    </row>
    <row r="9337" spans="2:4" x14ac:dyDescent="0.25">
      <c r="B9337" s="627"/>
      <c r="C9337" s="627"/>
      <c r="D9337" s="627"/>
    </row>
    <row r="9338" spans="2:4" x14ac:dyDescent="0.25">
      <c r="B9338" s="627"/>
      <c r="C9338" s="627"/>
      <c r="D9338" s="627"/>
    </row>
    <row r="9339" spans="2:4" x14ac:dyDescent="0.25">
      <c r="B9339" s="627"/>
      <c r="C9339" s="627"/>
      <c r="D9339" s="627"/>
    </row>
    <row r="9340" spans="2:4" x14ac:dyDescent="0.25">
      <c r="B9340" s="627"/>
      <c r="C9340" s="627"/>
      <c r="D9340" s="627"/>
    </row>
    <row r="9341" spans="2:4" x14ac:dyDescent="0.25">
      <c r="B9341" s="627"/>
      <c r="C9341" s="627"/>
      <c r="D9341" s="627"/>
    </row>
    <row r="9342" spans="2:4" x14ac:dyDescent="0.25">
      <c r="B9342" s="627"/>
      <c r="C9342" s="627"/>
      <c r="D9342" s="627"/>
    </row>
    <row r="9343" spans="2:4" x14ac:dyDescent="0.25">
      <c r="B9343" s="627"/>
      <c r="C9343" s="627"/>
      <c r="D9343" s="627"/>
    </row>
    <row r="9344" spans="2:4" x14ac:dyDescent="0.25">
      <c r="B9344" s="627"/>
      <c r="C9344" s="627"/>
      <c r="D9344" s="627"/>
    </row>
    <row r="9345" spans="2:4" x14ac:dyDescent="0.25">
      <c r="B9345" s="627"/>
      <c r="C9345" s="627"/>
      <c r="D9345" s="627"/>
    </row>
    <row r="9346" spans="2:4" x14ac:dyDescent="0.25">
      <c r="B9346" s="627"/>
      <c r="C9346" s="627"/>
      <c r="D9346" s="627"/>
    </row>
    <row r="9347" spans="2:4" x14ac:dyDescent="0.25">
      <c r="B9347" s="627"/>
      <c r="C9347" s="627"/>
      <c r="D9347" s="627"/>
    </row>
    <row r="9348" spans="2:4" x14ac:dyDescent="0.25">
      <c r="B9348" s="627"/>
      <c r="C9348" s="627"/>
      <c r="D9348" s="627"/>
    </row>
    <row r="9349" spans="2:4" x14ac:dyDescent="0.25">
      <c r="B9349" s="627"/>
      <c r="C9349" s="627"/>
      <c r="D9349" s="627"/>
    </row>
    <row r="9350" spans="2:4" x14ac:dyDescent="0.25">
      <c r="B9350" s="627"/>
      <c r="C9350" s="627"/>
      <c r="D9350" s="627"/>
    </row>
    <row r="9351" spans="2:4" x14ac:dyDescent="0.25">
      <c r="B9351" s="627"/>
      <c r="C9351" s="627"/>
      <c r="D9351" s="627"/>
    </row>
    <row r="9352" spans="2:4" x14ac:dyDescent="0.25">
      <c r="B9352" s="627"/>
      <c r="C9352" s="627"/>
      <c r="D9352" s="627"/>
    </row>
    <row r="9353" spans="2:4" x14ac:dyDescent="0.25">
      <c r="B9353" s="627"/>
      <c r="C9353" s="627"/>
      <c r="D9353" s="627"/>
    </row>
    <row r="9354" spans="2:4" x14ac:dyDescent="0.25">
      <c r="B9354" s="627"/>
      <c r="C9354" s="627"/>
      <c r="D9354" s="627"/>
    </row>
    <row r="9355" spans="2:4" x14ac:dyDescent="0.25">
      <c r="B9355" s="627"/>
      <c r="C9355" s="627"/>
      <c r="D9355" s="627"/>
    </row>
    <row r="9356" spans="2:4" x14ac:dyDescent="0.25">
      <c r="B9356" s="627"/>
      <c r="C9356" s="627"/>
      <c r="D9356" s="627"/>
    </row>
    <row r="9357" spans="2:4" x14ac:dyDescent="0.25">
      <c r="B9357" s="627"/>
      <c r="C9357" s="627"/>
      <c r="D9357" s="627"/>
    </row>
    <row r="9358" spans="2:4" x14ac:dyDescent="0.25">
      <c r="B9358" s="627"/>
      <c r="C9358" s="627"/>
      <c r="D9358" s="627"/>
    </row>
    <row r="9359" spans="2:4" x14ac:dyDescent="0.25">
      <c r="B9359" s="627"/>
      <c r="C9359" s="627"/>
      <c r="D9359" s="627"/>
    </row>
    <row r="9360" spans="2:4" x14ac:dyDescent="0.25">
      <c r="B9360" s="627"/>
      <c r="C9360" s="627"/>
      <c r="D9360" s="627"/>
    </row>
    <row r="9361" spans="2:4" x14ac:dyDescent="0.25">
      <c r="B9361" s="627"/>
      <c r="C9361" s="627"/>
      <c r="D9361" s="627"/>
    </row>
    <row r="9362" spans="2:4" x14ac:dyDescent="0.25">
      <c r="B9362" s="627"/>
      <c r="C9362" s="627"/>
      <c r="D9362" s="627"/>
    </row>
    <row r="9363" spans="2:4" x14ac:dyDescent="0.25">
      <c r="B9363" s="627"/>
      <c r="C9363" s="627"/>
      <c r="D9363" s="627"/>
    </row>
    <row r="9364" spans="2:4" x14ac:dyDescent="0.25">
      <c r="B9364" s="627"/>
      <c r="C9364" s="627"/>
      <c r="D9364" s="627"/>
    </row>
    <row r="9365" spans="2:4" x14ac:dyDescent="0.25">
      <c r="B9365" s="627"/>
      <c r="C9365" s="627"/>
      <c r="D9365" s="627"/>
    </row>
    <row r="9366" spans="2:4" x14ac:dyDescent="0.25">
      <c r="B9366" s="627"/>
      <c r="C9366" s="627"/>
      <c r="D9366" s="627"/>
    </row>
    <row r="9367" spans="2:4" x14ac:dyDescent="0.25">
      <c r="B9367" s="627"/>
      <c r="C9367" s="627"/>
      <c r="D9367" s="627"/>
    </row>
    <row r="9368" spans="2:4" x14ac:dyDescent="0.25">
      <c r="B9368" s="627"/>
      <c r="C9368" s="627"/>
      <c r="D9368" s="627"/>
    </row>
    <row r="9369" spans="2:4" x14ac:dyDescent="0.25">
      <c r="B9369" s="627"/>
      <c r="C9369" s="627"/>
      <c r="D9369" s="627"/>
    </row>
    <row r="9370" spans="2:4" x14ac:dyDescent="0.25">
      <c r="B9370" s="627"/>
      <c r="C9370" s="627"/>
      <c r="D9370" s="627"/>
    </row>
    <row r="9371" spans="2:4" x14ac:dyDescent="0.25">
      <c r="B9371" s="627"/>
      <c r="C9371" s="627"/>
      <c r="D9371" s="627"/>
    </row>
    <row r="9372" spans="2:4" x14ac:dyDescent="0.25">
      <c r="B9372" s="627"/>
      <c r="C9372" s="627"/>
      <c r="D9372" s="627"/>
    </row>
    <row r="9373" spans="2:4" x14ac:dyDescent="0.25">
      <c r="B9373" s="627"/>
      <c r="C9373" s="627"/>
      <c r="D9373" s="627"/>
    </row>
    <row r="9374" spans="2:4" x14ac:dyDescent="0.25">
      <c r="B9374" s="627"/>
      <c r="C9374" s="627"/>
      <c r="D9374" s="627"/>
    </row>
    <row r="9375" spans="2:4" x14ac:dyDescent="0.25">
      <c r="B9375" s="627"/>
      <c r="C9375" s="627"/>
      <c r="D9375" s="627"/>
    </row>
    <row r="9376" spans="2:4" x14ac:dyDescent="0.25">
      <c r="B9376" s="627"/>
      <c r="C9376" s="627"/>
      <c r="D9376" s="627"/>
    </row>
    <row r="9377" spans="2:4" x14ac:dyDescent="0.25">
      <c r="B9377" s="627"/>
      <c r="C9377" s="627"/>
      <c r="D9377" s="627"/>
    </row>
    <row r="9378" spans="2:4" x14ac:dyDescent="0.25">
      <c r="B9378" s="627"/>
      <c r="C9378" s="627"/>
      <c r="D9378" s="627"/>
    </row>
    <row r="9379" spans="2:4" x14ac:dyDescent="0.25">
      <c r="B9379" s="627"/>
      <c r="C9379" s="627"/>
      <c r="D9379" s="627"/>
    </row>
    <row r="9380" spans="2:4" x14ac:dyDescent="0.25">
      <c r="B9380" s="627"/>
      <c r="C9380" s="627"/>
      <c r="D9380" s="627"/>
    </row>
    <row r="9381" spans="2:4" x14ac:dyDescent="0.25">
      <c r="B9381" s="627"/>
      <c r="C9381" s="627"/>
      <c r="D9381" s="627"/>
    </row>
    <row r="9382" spans="2:4" x14ac:dyDescent="0.25">
      <c r="B9382" s="627"/>
      <c r="C9382" s="627"/>
      <c r="D9382" s="627"/>
    </row>
    <row r="9383" spans="2:4" x14ac:dyDescent="0.25">
      <c r="B9383" s="627"/>
      <c r="C9383" s="627"/>
      <c r="D9383" s="627"/>
    </row>
    <row r="9384" spans="2:4" x14ac:dyDescent="0.25">
      <c r="B9384" s="627"/>
      <c r="C9384" s="627"/>
      <c r="D9384" s="627"/>
    </row>
    <row r="9385" spans="2:4" x14ac:dyDescent="0.25">
      <c r="B9385" s="627"/>
      <c r="C9385" s="627"/>
      <c r="D9385" s="627"/>
    </row>
    <row r="9386" spans="2:4" x14ac:dyDescent="0.25">
      <c r="B9386" s="627"/>
      <c r="C9386" s="627"/>
      <c r="D9386" s="627"/>
    </row>
    <row r="9387" spans="2:4" x14ac:dyDescent="0.25">
      <c r="B9387" s="627"/>
      <c r="C9387" s="627"/>
      <c r="D9387" s="627"/>
    </row>
    <row r="9388" spans="2:4" x14ac:dyDescent="0.25">
      <c r="B9388" s="627"/>
      <c r="C9388" s="627"/>
      <c r="D9388" s="627"/>
    </row>
    <row r="9389" spans="2:4" x14ac:dyDescent="0.25">
      <c r="B9389" s="627"/>
      <c r="C9389" s="627"/>
      <c r="D9389" s="627"/>
    </row>
    <row r="9390" spans="2:4" x14ac:dyDescent="0.25">
      <c r="B9390" s="627"/>
      <c r="C9390" s="627"/>
      <c r="D9390" s="627"/>
    </row>
    <row r="9391" spans="2:4" x14ac:dyDescent="0.25">
      <c r="B9391" s="627"/>
      <c r="C9391" s="627"/>
      <c r="D9391" s="627"/>
    </row>
    <row r="9392" spans="2:4" x14ac:dyDescent="0.25">
      <c r="B9392" s="627"/>
      <c r="C9392" s="627"/>
      <c r="D9392" s="627"/>
    </row>
    <row r="9393" spans="2:4" x14ac:dyDescent="0.25">
      <c r="B9393" s="627"/>
      <c r="C9393" s="627"/>
      <c r="D9393" s="627"/>
    </row>
    <row r="9394" spans="2:4" x14ac:dyDescent="0.25">
      <c r="B9394" s="627"/>
      <c r="C9394" s="627"/>
      <c r="D9394" s="627"/>
    </row>
    <row r="9395" spans="2:4" x14ac:dyDescent="0.25">
      <c r="B9395" s="627"/>
      <c r="C9395" s="627"/>
      <c r="D9395" s="627"/>
    </row>
    <row r="9396" spans="2:4" x14ac:dyDescent="0.25">
      <c r="B9396" s="627"/>
      <c r="C9396" s="627"/>
      <c r="D9396" s="627"/>
    </row>
    <row r="9397" spans="2:4" x14ac:dyDescent="0.25">
      <c r="B9397" s="627"/>
      <c r="C9397" s="627"/>
      <c r="D9397" s="627"/>
    </row>
    <row r="9398" spans="2:4" x14ac:dyDescent="0.25">
      <c r="B9398" s="627"/>
      <c r="C9398" s="627"/>
      <c r="D9398" s="627"/>
    </row>
    <row r="9399" spans="2:4" x14ac:dyDescent="0.25">
      <c r="B9399" s="627"/>
      <c r="C9399" s="627"/>
      <c r="D9399" s="627"/>
    </row>
    <row r="9400" spans="2:4" x14ac:dyDescent="0.25">
      <c r="B9400" s="627"/>
      <c r="C9400" s="627"/>
      <c r="D9400" s="627"/>
    </row>
    <row r="9401" spans="2:4" x14ac:dyDescent="0.25">
      <c r="B9401" s="627"/>
      <c r="C9401" s="627"/>
      <c r="D9401" s="627"/>
    </row>
    <row r="9402" spans="2:4" x14ac:dyDescent="0.25">
      <c r="B9402" s="627"/>
      <c r="C9402" s="627"/>
      <c r="D9402" s="627"/>
    </row>
    <row r="9403" spans="2:4" x14ac:dyDescent="0.25">
      <c r="B9403" s="627"/>
      <c r="C9403" s="627"/>
      <c r="D9403" s="627"/>
    </row>
    <row r="9404" spans="2:4" x14ac:dyDescent="0.25">
      <c r="B9404" s="627"/>
      <c r="C9404" s="627"/>
      <c r="D9404" s="627"/>
    </row>
    <row r="9405" spans="2:4" x14ac:dyDescent="0.25">
      <c r="B9405" s="627"/>
      <c r="C9405" s="627"/>
      <c r="D9405" s="627"/>
    </row>
    <row r="9406" spans="2:4" x14ac:dyDescent="0.25">
      <c r="B9406" s="627"/>
      <c r="C9406" s="627"/>
      <c r="D9406" s="627"/>
    </row>
    <row r="9407" spans="2:4" x14ac:dyDescent="0.25">
      <c r="B9407" s="627"/>
      <c r="C9407" s="627"/>
      <c r="D9407" s="627"/>
    </row>
    <row r="9408" spans="2:4" x14ac:dyDescent="0.25">
      <c r="B9408" s="627"/>
      <c r="C9408" s="627"/>
      <c r="D9408" s="627"/>
    </row>
    <row r="9409" spans="2:4" x14ac:dyDescent="0.25">
      <c r="B9409" s="627"/>
      <c r="C9409" s="627"/>
      <c r="D9409" s="627"/>
    </row>
    <row r="9410" spans="2:4" x14ac:dyDescent="0.25">
      <c r="B9410" s="627"/>
      <c r="C9410" s="627"/>
      <c r="D9410" s="627"/>
    </row>
    <row r="9411" spans="2:4" x14ac:dyDescent="0.25">
      <c r="B9411" s="627"/>
      <c r="C9411" s="627"/>
      <c r="D9411" s="627"/>
    </row>
    <row r="9412" spans="2:4" x14ac:dyDescent="0.25">
      <c r="B9412" s="627"/>
      <c r="C9412" s="627"/>
      <c r="D9412" s="627"/>
    </row>
    <row r="9413" spans="2:4" x14ac:dyDescent="0.25">
      <c r="B9413" s="627"/>
      <c r="C9413" s="627"/>
      <c r="D9413" s="627"/>
    </row>
    <row r="9414" spans="2:4" x14ac:dyDescent="0.25">
      <c r="B9414" s="627"/>
      <c r="C9414" s="627"/>
      <c r="D9414" s="627"/>
    </row>
    <row r="9415" spans="2:4" x14ac:dyDescent="0.25">
      <c r="B9415" s="627"/>
      <c r="C9415" s="627"/>
      <c r="D9415" s="627"/>
    </row>
    <row r="9416" spans="2:4" x14ac:dyDescent="0.25">
      <c r="B9416" s="627"/>
      <c r="C9416" s="627"/>
      <c r="D9416" s="627"/>
    </row>
    <row r="9417" spans="2:4" x14ac:dyDescent="0.25">
      <c r="B9417" s="627"/>
      <c r="C9417" s="627"/>
      <c r="D9417" s="627"/>
    </row>
    <row r="9418" spans="2:4" x14ac:dyDescent="0.25">
      <c r="B9418" s="627"/>
      <c r="C9418" s="627"/>
      <c r="D9418" s="627"/>
    </row>
    <row r="9419" spans="2:4" x14ac:dyDescent="0.25">
      <c r="B9419" s="627"/>
      <c r="C9419" s="627"/>
      <c r="D9419" s="627"/>
    </row>
    <row r="9420" spans="2:4" x14ac:dyDescent="0.25">
      <c r="B9420" s="627"/>
      <c r="C9420" s="627"/>
      <c r="D9420" s="627"/>
    </row>
    <row r="9421" spans="2:4" x14ac:dyDescent="0.25">
      <c r="B9421" s="627"/>
      <c r="C9421" s="627"/>
      <c r="D9421" s="627"/>
    </row>
    <row r="9422" spans="2:4" x14ac:dyDescent="0.25">
      <c r="B9422" s="627"/>
      <c r="C9422" s="627"/>
      <c r="D9422" s="627"/>
    </row>
    <row r="9423" spans="2:4" x14ac:dyDescent="0.25">
      <c r="B9423" s="627"/>
      <c r="C9423" s="627"/>
      <c r="D9423" s="627"/>
    </row>
    <row r="9424" spans="2:4" x14ac:dyDescent="0.25">
      <c r="B9424" s="627"/>
      <c r="C9424" s="627"/>
      <c r="D9424" s="627"/>
    </row>
    <row r="9425" spans="2:4" x14ac:dyDescent="0.25">
      <c r="B9425" s="627"/>
      <c r="C9425" s="627"/>
      <c r="D9425" s="627"/>
    </row>
    <row r="9426" spans="2:4" x14ac:dyDescent="0.25">
      <c r="B9426" s="627"/>
      <c r="C9426" s="627"/>
      <c r="D9426" s="627"/>
    </row>
    <row r="9427" spans="2:4" x14ac:dyDescent="0.25">
      <c r="B9427" s="627"/>
      <c r="C9427" s="627"/>
      <c r="D9427" s="627"/>
    </row>
    <row r="9428" spans="2:4" x14ac:dyDescent="0.25">
      <c r="B9428" s="627"/>
      <c r="C9428" s="627"/>
      <c r="D9428" s="627"/>
    </row>
    <row r="9429" spans="2:4" x14ac:dyDescent="0.25">
      <c r="B9429" s="627"/>
      <c r="C9429" s="627"/>
      <c r="D9429" s="627"/>
    </row>
    <row r="9430" spans="2:4" x14ac:dyDescent="0.25">
      <c r="B9430" s="627"/>
      <c r="C9430" s="627"/>
      <c r="D9430" s="627"/>
    </row>
    <row r="9431" spans="2:4" x14ac:dyDescent="0.25">
      <c r="B9431" s="627"/>
      <c r="C9431" s="627"/>
      <c r="D9431" s="627"/>
    </row>
    <row r="9432" spans="2:4" x14ac:dyDescent="0.25">
      <c r="B9432" s="627"/>
      <c r="C9432" s="627"/>
      <c r="D9432" s="627"/>
    </row>
    <row r="9433" spans="2:4" x14ac:dyDescent="0.25">
      <c r="B9433" s="627"/>
      <c r="C9433" s="627"/>
      <c r="D9433" s="627"/>
    </row>
    <row r="9434" spans="2:4" x14ac:dyDescent="0.25">
      <c r="B9434" s="627"/>
      <c r="C9434" s="627"/>
      <c r="D9434" s="627"/>
    </row>
    <row r="9435" spans="2:4" x14ac:dyDescent="0.25">
      <c r="B9435" s="627"/>
      <c r="C9435" s="627"/>
      <c r="D9435" s="627"/>
    </row>
    <row r="9436" spans="2:4" x14ac:dyDescent="0.25">
      <c r="B9436" s="627"/>
      <c r="C9436" s="627"/>
      <c r="D9436" s="627"/>
    </row>
    <row r="9437" spans="2:4" x14ac:dyDescent="0.25">
      <c r="B9437" s="627"/>
      <c r="C9437" s="627"/>
      <c r="D9437" s="627"/>
    </row>
    <row r="9438" spans="2:4" x14ac:dyDescent="0.25">
      <c r="B9438" s="627"/>
      <c r="C9438" s="627"/>
      <c r="D9438" s="627"/>
    </row>
    <row r="9439" spans="2:4" x14ac:dyDescent="0.25">
      <c r="B9439" s="627"/>
      <c r="C9439" s="627"/>
      <c r="D9439" s="627"/>
    </row>
    <row r="9440" spans="2:4" x14ac:dyDescent="0.25">
      <c r="B9440" s="627"/>
      <c r="C9440" s="627"/>
      <c r="D9440" s="627"/>
    </row>
    <row r="9441" spans="2:4" x14ac:dyDescent="0.25">
      <c r="B9441" s="627"/>
      <c r="C9441" s="627"/>
      <c r="D9441" s="627"/>
    </row>
    <row r="9442" spans="2:4" x14ac:dyDescent="0.25">
      <c r="B9442" s="627"/>
      <c r="C9442" s="627"/>
      <c r="D9442" s="627"/>
    </row>
    <row r="9443" spans="2:4" x14ac:dyDescent="0.25">
      <c r="B9443" s="627"/>
      <c r="C9443" s="627"/>
      <c r="D9443" s="627"/>
    </row>
    <row r="9444" spans="2:4" x14ac:dyDescent="0.25">
      <c r="B9444" s="627"/>
      <c r="C9444" s="627"/>
      <c r="D9444" s="627"/>
    </row>
    <row r="9445" spans="2:4" x14ac:dyDescent="0.25">
      <c r="B9445" s="627"/>
      <c r="C9445" s="627"/>
      <c r="D9445" s="627"/>
    </row>
    <row r="9446" spans="2:4" x14ac:dyDescent="0.25">
      <c r="B9446" s="627"/>
      <c r="C9446" s="627"/>
      <c r="D9446" s="627"/>
    </row>
    <row r="9447" spans="2:4" x14ac:dyDescent="0.25">
      <c r="B9447" s="627"/>
      <c r="C9447" s="627"/>
      <c r="D9447" s="627"/>
    </row>
    <row r="9448" spans="2:4" x14ac:dyDescent="0.25">
      <c r="B9448" s="627"/>
      <c r="C9448" s="627"/>
      <c r="D9448" s="627"/>
    </row>
    <row r="9449" spans="2:4" x14ac:dyDescent="0.25">
      <c r="B9449" s="627"/>
      <c r="C9449" s="627"/>
      <c r="D9449" s="627"/>
    </row>
    <row r="9450" spans="2:4" x14ac:dyDescent="0.25">
      <c r="B9450" s="627"/>
      <c r="C9450" s="627"/>
      <c r="D9450" s="627"/>
    </row>
    <row r="9451" spans="2:4" x14ac:dyDescent="0.25">
      <c r="B9451" s="627"/>
      <c r="C9451" s="627"/>
      <c r="D9451" s="627"/>
    </row>
    <row r="9452" spans="2:4" x14ac:dyDescent="0.25">
      <c r="B9452" s="627"/>
      <c r="C9452" s="627"/>
      <c r="D9452" s="627"/>
    </row>
    <row r="9453" spans="2:4" x14ac:dyDescent="0.25">
      <c r="B9453" s="627"/>
      <c r="C9453" s="627"/>
      <c r="D9453" s="627"/>
    </row>
    <row r="9454" spans="2:4" x14ac:dyDescent="0.25">
      <c r="B9454" s="627"/>
      <c r="C9454" s="627"/>
      <c r="D9454" s="627"/>
    </row>
    <row r="9455" spans="2:4" x14ac:dyDescent="0.25">
      <c r="B9455" s="627"/>
      <c r="C9455" s="627"/>
      <c r="D9455" s="627"/>
    </row>
    <row r="9456" spans="2:4" x14ac:dyDescent="0.25">
      <c r="B9456" s="627"/>
      <c r="C9456" s="627"/>
      <c r="D9456" s="627"/>
    </row>
    <row r="9457" spans="2:4" x14ac:dyDescent="0.25">
      <c r="B9457" s="627"/>
      <c r="C9457" s="627"/>
      <c r="D9457" s="627"/>
    </row>
    <row r="9458" spans="2:4" x14ac:dyDescent="0.25">
      <c r="B9458" s="627"/>
      <c r="C9458" s="627"/>
      <c r="D9458" s="627"/>
    </row>
    <row r="9459" spans="2:4" x14ac:dyDescent="0.25">
      <c r="B9459" s="627"/>
      <c r="C9459" s="627"/>
      <c r="D9459" s="627"/>
    </row>
    <row r="9460" spans="2:4" x14ac:dyDescent="0.25">
      <c r="B9460" s="627"/>
      <c r="C9460" s="627"/>
      <c r="D9460" s="627"/>
    </row>
    <row r="9461" spans="2:4" x14ac:dyDescent="0.25">
      <c r="B9461" s="627"/>
      <c r="C9461" s="627"/>
      <c r="D9461" s="627"/>
    </row>
    <row r="9462" spans="2:4" x14ac:dyDescent="0.25">
      <c r="B9462" s="627"/>
      <c r="C9462" s="627"/>
      <c r="D9462" s="627"/>
    </row>
    <row r="9463" spans="2:4" x14ac:dyDescent="0.25">
      <c r="B9463" s="627"/>
      <c r="C9463" s="627"/>
      <c r="D9463" s="627"/>
    </row>
    <row r="9464" spans="2:4" x14ac:dyDescent="0.25">
      <c r="B9464" s="627"/>
      <c r="C9464" s="627"/>
      <c r="D9464" s="627"/>
    </row>
    <row r="9465" spans="2:4" x14ac:dyDescent="0.25">
      <c r="B9465" s="627"/>
      <c r="C9465" s="627"/>
      <c r="D9465" s="627"/>
    </row>
    <row r="9466" spans="2:4" x14ac:dyDescent="0.25">
      <c r="B9466" s="627"/>
      <c r="C9466" s="627"/>
      <c r="D9466" s="627"/>
    </row>
    <row r="9467" spans="2:4" x14ac:dyDescent="0.25">
      <c r="B9467" s="627"/>
      <c r="C9467" s="627"/>
      <c r="D9467" s="627"/>
    </row>
    <row r="9468" spans="2:4" x14ac:dyDescent="0.25">
      <c r="B9468" s="627"/>
      <c r="C9468" s="627"/>
      <c r="D9468" s="627"/>
    </row>
    <row r="9469" spans="2:4" x14ac:dyDescent="0.25">
      <c r="B9469" s="627"/>
      <c r="C9469" s="627"/>
      <c r="D9469" s="627"/>
    </row>
    <row r="9470" spans="2:4" x14ac:dyDescent="0.25">
      <c r="B9470" s="627"/>
      <c r="C9470" s="627"/>
      <c r="D9470" s="627"/>
    </row>
    <row r="9471" spans="2:4" x14ac:dyDescent="0.25">
      <c r="B9471" s="627"/>
      <c r="C9471" s="627"/>
      <c r="D9471" s="627"/>
    </row>
    <row r="9472" spans="2:4" x14ac:dyDescent="0.25">
      <c r="B9472" s="627"/>
      <c r="C9472" s="627"/>
      <c r="D9472" s="627"/>
    </row>
    <row r="9473" spans="2:4" x14ac:dyDescent="0.25">
      <c r="B9473" s="627"/>
      <c r="C9473" s="627"/>
      <c r="D9473" s="627"/>
    </row>
    <row r="9474" spans="2:4" x14ac:dyDescent="0.25">
      <c r="B9474" s="627"/>
      <c r="C9474" s="627"/>
      <c r="D9474" s="627"/>
    </row>
    <row r="9475" spans="2:4" x14ac:dyDescent="0.25">
      <c r="B9475" s="627"/>
      <c r="C9475" s="627"/>
      <c r="D9475" s="627"/>
    </row>
    <row r="9476" spans="2:4" x14ac:dyDescent="0.25">
      <c r="B9476" s="627"/>
      <c r="C9476" s="627"/>
      <c r="D9476" s="627"/>
    </row>
    <row r="9477" spans="2:4" x14ac:dyDescent="0.25">
      <c r="B9477" s="627"/>
      <c r="C9477" s="627"/>
      <c r="D9477" s="627"/>
    </row>
    <row r="9478" spans="2:4" x14ac:dyDescent="0.25">
      <c r="B9478" s="627"/>
      <c r="C9478" s="627"/>
      <c r="D9478" s="627"/>
    </row>
    <row r="9479" spans="2:4" x14ac:dyDescent="0.25">
      <c r="B9479" s="627"/>
      <c r="C9479" s="627"/>
      <c r="D9479" s="627"/>
    </row>
    <row r="9480" spans="2:4" x14ac:dyDescent="0.25">
      <c r="B9480" s="627"/>
      <c r="C9480" s="627"/>
      <c r="D9480" s="627"/>
    </row>
    <row r="9481" spans="2:4" x14ac:dyDescent="0.25">
      <c r="B9481" s="627"/>
      <c r="C9481" s="627"/>
      <c r="D9481" s="627"/>
    </row>
    <row r="9482" spans="2:4" x14ac:dyDescent="0.25">
      <c r="B9482" s="627"/>
      <c r="C9482" s="627"/>
      <c r="D9482" s="627"/>
    </row>
    <row r="9483" spans="2:4" x14ac:dyDescent="0.25">
      <c r="B9483" s="627"/>
      <c r="C9483" s="627"/>
      <c r="D9483" s="627"/>
    </row>
    <row r="9484" spans="2:4" x14ac:dyDescent="0.25">
      <c r="B9484" s="627"/>
      <c r="C9484" s="627"/>
      <c r="D9484" s="627"/>
    </row>
    <row r="9485" spans="2:4" x14ac:dyDescent="0.25">
      <c r="B9485" s="627"/>
      <c r="C9485" s="627"/>
      <c r="D9485" s="627"/>
    </row>
    <row r="9486" spans="2:4" x14ac:dyDescent="0.25">
      <c r="B9486" s="627"/>
      <c r="C9486" s="627"/>
      <c r="D9486" s="627"/>
    </row>
    <row r="9487" spans="2:4" x14ac:dyDescent="0.25">
      <c r="B9487" s="627"/>
      <c r="C9487" s="627"/>
      <c r="D9487" s="627"/>
    </row>
    <row r="9488" spans="2:4" x14ac:dyDescent="0.25">
      <c r="B9488" s="627"/>
      <c r="C9488" s="627"/>
      <c r="D9488" s="627"/>
    </row>
    <row r="9489" spans="2:4" x14ac:dyDescent="0.25">
      <c r="B9489" s="627"/>
      <c r="C9489" s="627"/>
      <c r="D9489" s="627"/>
    </row>
    <row r="9490" spans="2:4" x14ac:dyDescent="0.25">
      <c r="B9490" s="627"/>
      <c r="C9490" s="627"/>
      <c r="D9490" s="627"/>
    </row>
    <row r="9491" spans="2:4" x14ac:dyDescent="0.25">
      <c r="B9491" s="627"/>
      <c r="C9491" s="627"/>
      <c r="D9491" s="627"/>
    </row>
    <row r="9492" spans="2:4" x14ac:dyDescent="0.25">
      <c r="B9492" s="627"/>
      <c r="C9492" s="627"/>
      <c r="D9492" s="627"/>
    </row>
    <row r="9493" spans="2:4" x14ac:dyDescent="0.25">
      <c r="B9493" s="627"/>
      <c r="C9493" s="627"/>
      <c r="D9493" s="627"/>
    </row>
    <row r="9494" spans="2:4" x14ac:dyDescent="0.25">
      <c r="B9494" s="627"/>
      <c r="C9494" s="627"/>
      <c r="D9494" s="627"/>
    </row>
    <row r="9495" spans="2:4" x14ac:dyDescent="0.25">
      <c r="B9495" s="627"/>
      <c r="C9495" s="627"/>
      <c r="D9495" s="627"/>
    </row>
    <row r="9496" spans="2:4" x14ac:dyDescent="0.25">
      <c r="B9496" s="627"/>
      <c r="C9496" s="627"/>
      <c r="D9496" s="627"/>
    </row>
    <row r="9497" spans="2:4" x14ac:dyDescent="0.25">
      <c r="B9497" s="627"/>
      <c r="C9497" s="627"/>
      <c r="D9497" s="627"/>
    </row>
    <row r="9498" spans="2:4" x14ac:dyDescent="0.25">
      <c r="B9498" s="627"/>
      <c r="C9498" s="627"/>
      <c r="D9498" s="627"/>
    </row>
    <row r="9499" spans="2:4" x14ac:dyDescent="0.25">
      <c r="B9499" s="627"/>
      <c r="C9499" s="627"/>
      <c r="D9499" s="627"/>
    </row>
    <row r="9500" spans="2:4" x14ac:dyDescent="0.25">
      <c r="B9500" s="627"/>
      <c r="C9500" s="627"/>
      <c r="D9500" s="627"/>
    </row>
    <row r="9501" spans="2:4" x14ac:dyDescent="0.25">
      <c r="B9501" s="627"/>
      <c r="C9501" s="627"/>
      <c r="D9501" s="627"/>
    </row>
    <row r="9502" spans="2:4" x14ac:dyDescent="0.25">
      <c r="B9502" s="627"/>
      <c r="C9502" s="627"/>
      <c r="D9502" s="627"/>
    </row>
    <row r="9503" spans="2:4" x14ac:dyDescent="0.25">
      <c r="B9503" s="627"/>
      <c r="C9503" s="627"/>
      <c r="D9503" s="627"/>
    </row>
    <row r="9504" spans="2:4" x14ac:dyDescent="0.25">
      <c r="B9504" s="627"/>
      <c r="C9504" s="627"/>
      <c r="D9504" s="627"/>
    </row>
    <row r="9505" spans="2:4" x14ac:dyDescent="0.25">
      <c r="B9505" s="627"/>
      <c r="C9505" s="627"/>
      <c r="D9505" s="627"/>
    </row>
    <row r="9506" spans="2:4" x14ac:dyDescent="0.25">
      <c r="B9506" s="627"/>
      <c r="C9506" s="627"/>
      <c r="D9506" s="627"/>
    </row>
    <row r="9507" spans="2:4" x14ac:dyDescent="0.25">
      <c r="B9507" s="627"/>
      <c r="C9507" s="627"/>
      <c r="D9507" s="627"/>
    </row>
    <row r="9508" spans="2:4" x14ac:dyDescent="0.25">
      <c r="B9508" s="627"/>
      <c r="C9508" s="627"/>
      <c r="D9508" s="627"/>
    </row>
    <row r="9509" spans="2:4" x14ac:dyDescent="0.25">
      <c r="B9509" s="627"/>
      <c r="C9509" s="627"/>
      <c r="D9509" s="627"/>
    </row>
    <row r="9510" spans="2:4" x14ac:dyDescent="0.25">
      <c r="B9510" s="627"/>
      <c r="C9510" s="627"/>
      <c r="D9510" s="627"/>
    </row>
    <row r="9511" spans="2:4" x14ac:dyDescent="0.25">
      <c r="B9511" s="627"/>
      <c r="C9511" s="627"/>
      <c r="D9511" s="627"/>
    </row>
    <row r="9512" spans="2:4" x14ac:dyDescent="0.25">
      <c r="B9512" s="627"/>
      <c r="C9512" s="627"/>
      <c r="D9512" s="627"/>
    </row>
    <row r="9513" spans="2:4" x14ac:dyDescent="0.25">
      <c r="B9513" s="627"/>
      <c r="C9513" s="627"/>
      <c r="D9513" s="627"/>
    </row>
    <row r="9514" spans="2:4" x14ac:dyDescent="0.25">
      <c r="B9514" s="627"/>
      <c r="C9514" s="627"/>
      <c r="D9514" s="627"/>
    </row>
    <row r="9515" spans="2:4" x14ac:dyDescent="0.25">
      <c r="B9515" s="627"/>
      <c r="C9515" s="627"/>
      <c r="D9515" s="627"/>
    </row>
    <row r="9516" spans="2:4" x14ac:dyDescent="0.25">
      <c r="B9516" s="627"/>
      <c r="C9516" s="627"/>
      <c r="D9516" s="627"/>
    </row>
    <row r="9517" spans="2:4" x14ac:dyDescent="0.25">
      <c r="B9517" s="627"/>
      <c r="C9517" s="627"/>
      <c r="D9517" s="627"/>
    </row>
    <row r="9518" spans="2:4" x14ac:dyDescent="0.25">
      <c r="B9518" s="627"/>
      <c r="C9518" s="627"/>
      <c r="D9518" s="627"/>
    </row>
    <row r="9519" spans="2:4" x14ac:dyDescent="0.25">
      <c r="B9519" s="627"/>
      <c r="C9519" s="627"/>
      <c r="D9519" s="627"/>
    </row>
    <row r="9520" spans="2:4" x14ac:dyDescent="0.25">
      <c r="B9520" s="627"/>
      <c r="C9520" s="627"/>
      <c r="D9520" s="627"/>
    </row>
    <row r="9521" spans="2:4" x14ac:dyDescent="0.25">
      <c r="B9521" s="627"/>
      <c r="C9521" s="627"/>
      <c r="D9521" s="627"/>
    </row>
    <row r="9522" spans="2:4" x14ac:dyDescent="0.25">
      <c r="B9522" s="627"/>
      <c r="C9522" s="627"/>
      <c r="D9522" s="627"/>
    </row>
    <row r="9523" spans="2:4" x14ac:dyDescent="0.25">
      <c r="B9523" s="627"/>
      <c r="C9523" s="627"/>
      <c r="D9523" s="627"/>
    </row>
    <row r="9524" spans="2:4" x14ac:dyDescent="0.25">
      <c r="B9524" s="627"/>
      <c r="C9524" s="627"/>
      <c r="D9524" s="627"/>
    </row>
    <row r="9525" spans="2:4" x14ac:dyDescent="0.25">
      <c r="B9525" s="627"/>
      <c r="C9525" s="627"/>
      <c r="D9525" s="627"/>
    </row>
    <row r="9526" spans="2:4" x14ac:dyDescent="0.25">
      <c r="B9526" s="627"/>
      <c r="C9526" s="627"/>
      <c r="D9526" s="627"/>
    </row>
    <row r="9527" spans="2:4" x14ac:dyDescent="0.25">
      <c r="B9527" s="627"/>
      <c r="C9527" s="627"/>
      <c r="D9527" s="627"/>
    </row>
    <row r="9528" spans="2:4" x14ac:dyDescent="0.25">
      <c r="B9528" s="627"/>
      <c r="C9528" s="627"/>
      <c r="D9528" s="627"/>
    </row>
    <row r="9529" spans="2:4" x14ac:dyDescent="0.25">
      <c r="B9529" s="627"/>
      <c r="C9529" s="627"/>
      <c r="D9529" s="627"/>
    </row>
    <row r="9530" spans="2:4" x14ac:dyDescent="0.25">
      <c r="B9530" s="627"/>
      <c r="C9530" s="627"/>
      <c r="D9530" s="627"/>
    </row>
    <row r="9531" spans="2:4" x14ac:dyDescent="0.25">
      <c r="B9531" s="627"/>
      <c r="C9531" s="627"/>
      <c r="D9531" s="627"/>
    </row>
    <row r="9532" spans="2:4" x14ac:dyDescent="0.25">
      <c r="B9532" s="627"/>
      <c r="C9532" s="627"/>
      <c r="D9532" s="627"/>
    </row>
    <row r="9533" spans="2:4" x14ac:dyDescent="0.25">
      <c r="B9533" s="627"/>
      <c r="C9533" s="627"/>
      <c r="D9533" s="627"/>
    </row>
    <row r="9534" spans="2:4" x14ac:dyDescent="0.25">
      <c r="B9534" s="627"/>
      <c r="C9534" s="627"/>
      <c r="D9534" s="627"/>
    </row>
    <row r="9535" spans="2:4" x14ac:dyDescent="0.25">
      <c r="B9535" s="627"/>
      <c r="C9535" s="627"/>
      <c r="D9535" s="627"/>
    </row>
    <row r="9536" spans="2:4" x14ac:dyDescent="0.25">
      <c r="B9536" s="627"/>
      <c r="C9536" s="627"/>
      <c r="D9536" s="627"/>
    </row>
    <row r="9537" spans="2:4" x14ac:dyDescent="0.25">
      <c r="B9537" s="627"/>
      <c r="C9537" s="627"/>
      <c r="D9537" s="627"/>
    </row>
    <row r="9538" spans="2:4" x14ac:dyDescent="0.25">
      <c r="B9538" s="627"/>
      <c r="C9538" s="627"/>
      <c r="D9538" s="627"/>
    </row>
    <row r="9539" spans="2:4" x14ac:dyDescent="0.25">
      <c r="B9539" s="627"/>
      <c r="C9539" s="627"/>
      <c r="D9539" s="627"/>
    </row>
    <row r="9540" spans="2:4" x14ac:dyDescent="0.25">
      <c r="B9540" s="627"/>
      <c r="C9540" s="627"/>
      <c r="D9540" s="627"/>
    </row>
    <row r="9541" spans="2:4" x14ac:dyDescent="0.25">
      <c r="B9541" s="627"/>
      <c r="C9541" s="627"/>
      <c r="D9541" s="627"/>
    </row>
    <row r="9542" spans="2:4" x14ac:dyDescent="0.25">
      <c r="B9542" s="627"/>
      <c r="C9542" s="627"/>
      <c r="D9542" s="627"/>
    </row>
    <row r="9543" spans="2:4" x14ac:dyDescent="0.25">
      <c r="B9543" s="627"/>
      <c r="C9543" s="627"/>
      <c r="D9543" s="627"/>
    </row>
    <row r="9544" spans="2:4" x14ac:dyDescent="0.25">
      <c r="B9544" s="627"/>
      <c r="C9544" s="627"/>
      <c r="D9544" s="627"/>
    </row>
    <row r="9545" spans="2:4" x14ac:dyDescent="0.25">
      <c r="B9545" s="627"/>
      <c r="C9545" s="627"/>
      <c r="D9545" s="627"/>
    </row>
    <row r="9546" spans="2:4" x14ac:dyDescent="0.25">
      <c r="B9546" s="627"/>
      <c r="C9546" s="627"/>
      <c r="D9546" s="627"/>
    </row>
    <row r="9547" spans="2:4" x14ac:dyDescent="0.25">
      <c r="B9547" s="627"/>
      <c r="C9547" s="627"/>
      <c r="D9547" s="627"/>
    </row>
    <row r="9548" spans="2:4" x14ac:dyDescent="0.25">
      <c r="B9548" s="627"/>
      <c r="C9548" s="627"/>
      <c r="D9548" s="627"/>
    </row>
    <row r="9549" spans="2:4" x14ac:dyDescent="0.25">
      <c r="B9549" s="627"/>
      <c r="C9549" s="627"/>
      <c r="D9549" s="627"/>
    </row>
    <row r="9550" spans="2:4" x14ac:dyDescent="0.25">
      <c r="B9550" s="627"/>
      <c r="C9550" s="627"/>
      <c r="D9550" s="627"/>
    </row>
    <row r="9551" spans="2:4" x14ac:dyDescent="0.25">
      <c r="B9551" s="627"/>
      <c r="C9551" s="627"/>
      <c r="D9551" s="627"/>
    </row>
    <row r="9552" spans="2:4" x14ac:dyDescent="0.25">
      <c r="B9552" s="627"/>
      <c r="C9552" s="627"/>
      <c r="D9552" s="627"/>
    </row>
    <row r="9553" spans="2:4" x14ac:dyDescent="0.25">
      <c r="B9553" s="627"/>
      <c r="C9553" s="627"/>
      <c r="D9553" s="627"/>
    </row>
    <row r="9554" spans="2:4" x14ac:dyDescent="0.25">
      <c r="B9554" s="627"/>
      <c r="C9554" s="627"/>
      <c r="D9554" s="627"/>
    </row>
    <row r="9555" spans="2:4" x14ac:dyDescent="0.25">
      <c r="B9555" s="627"/>
      <c r="C9555" s="627"/>
      <c r="D9555" s="627"/>
    </row>
    <row r="9556" spans="2:4" x14ac:dyDescent="0.25">
      <c r="B9556" s="627"/>
      <c r="C9556" s="627"/>
      <c r="D9556" s="627"/>
    </row>
    <row r="9557" spans="2:4" x14ac:dyDescent="0.25">
      <c r="B9557" s="627"/>
      <c r="C9557" s="627"/>
      <c r="D9557" s="627"/>
    </row>
    <row r="9558" spans="2:4" x14ac:dyDescent="0.25">
      <c r="B9558" s="627"/>
      <c r="C9558" s="627"/>
      <c r="D9558" s="627"/>
    </row>
    <row r="9559" spans="2:4" x14ac:dyDescent="0.25">
      <c r="B9559" s="627"/>
      <c r="C9559" s="627"/>
      <c r="D9559" s="627"/>
    </row>
    <row r="9560" spans="2:4" x14ac:dyDescent="0.25">
      <c r="B9560" s="627"/>
      <c r="C9560" s="627"/>
      <c r="D9560" s="627"/>
    </row>
    <row r="9561" spans="2:4" x14ac:dyDescent="0.25">
      <c r="B9561" s="627"/>
      <c r="C9561" s="627"/>
      <c r="D9561" s="627"/>
    </row>
    <row r="9562" spans="2:4" x14ac:dyDescent="0.25">
      <c r="B9562" s="627"/>
      <c r="C9562" s="627"/>
      <c r="D9562" s="627"/>
    </row>
    <row r="9563" spans="2:4" x14ac:dyDescent="0.25">
      <c r="B9563" s="627"/>
      <c r="C9563" s="627"/>
      <c r="D9563" s="627"/>
    </row>
    <row r="9564" spans="2:4" x14ac:dyDescent="0.25">
      <c r="B9564" s="627"/>
      <c r="C9564" s="627"/>
      <c r="D9564" s="627"/>
    </row>
    <row r="9565" spans="2:4" x14ac:dyDescent="0.25">
      <c r="B9565" s="627"/>
      <c r="C9565" s="627"/>
      <c r="D9565" s="627"/>
    </row>
    <row r="9566" spans="2:4" x14ac:dyDescent="0.25">
      <c r="B9566" s="627"/>
      <c r="C9566" s="627"/>
      <c r="D9566" s="627"/>
    </row>
    <row r="9567" spans="2:4" x14ac:dyDescent="0.25">
      <c r="B9567" s="627"/>
      <c r="C9567" s="627"/>
      <c r="D9567" s="627"/>
    </row>
    <row r="9568" spans="2:4" x14ac:dyDescent="0.25">
      <c r="B9568" s="627"/>
      <c r="C9568" s="627"/>
      <c r="D9568" s="627"/>
    </row>
    <row r="9569" spans="2:4" x14ac:dyDescent="0.25">
      <c r="B9569" s="627"/>
      <c r="C9569" s="627"/>
      <c r="D9569" s="627"/>
    </row>
    <row r="9570" spans="2:4" x14ac:dyDescent="0.25">
      <c r="B9570" s="627"/>
      <c r="C9570" s="627"/>
      <c r="D9570" s="627"/>
    </row>
    <row r="9571" spans="2:4" x14ac:dyDescent="0.25">
      <c r="B9571" s="627"/>
      <c r="C9571" s="627"/>
      <c r="D9571" s="627"/>
    </row>
    <row r="9572" spans="2:4" x14ac:dyDescent="0.25">
      <c r="B9572" s="627"/>
      <c r="C9572" s="627"/>
      <c r="D9572" s="627"/>
    </row>
    <row r="9573" spans="2:4" x14ac:dyDescent="0.25">
      <c r="B9573" s="627"/>
      <c r="C9573" s="627"/>
      <c r="D9573" s="627"/>
    </row>
    <row r="9574" spans="2:4" x14ac:dyDescent="0.25">
      <c r="B9574" s="627"/>
      <c r="C9574" s="627"/>
      <c r="D9574" s="627"/>
    </row>
    <row r="9575" spans="2:4" x14ac:dyDescent="0.25">
      <c r="B9575" s="627"/>
      <c r="C9575" s="627"/>
      <c r="D9575" s="627"/>
    </row>
    <row r="9576" spans="2:4" x14ac:dyDescent="0.25">
      <c r="B9576" s="627"/>
      <c r="C9576" s="627"/>
      <c r="D9576" s="627"/>
    </row>
    <row r="9577" spans="2:4" x14ac:dyDescent="0.25">
      <c r="B9577" s="627"/>
      <c r="C9577" s="627"/>
      <c r="D9577" s="627"/>
    </row>
    <row r="9578" spans="2:4" x14ac:dyDescent="0.25">
      <c r="B9578" s="627"/>
      <c r="C9578" s="627"/>
      <c r="D9578" s="627"/>
    </row>
    <row r="9579" spans="2:4" x14ac:dyDescent="0.25">
      <c r="B9579" s="627"/>
      <c r="C9579" s="627"/>
      <c r="D9579" s="627"/>
    </row>
    <row r="9580" spans="2:4" x14ac:dyDescent="0.25">
      <c r="B9580" s="627"/>
      <c r="C9580" s="627"/>
      <c r="D9580" s="627"/>
    </row>
    <row r="9581" spans="2:4" x14ac:dyDescent="0.25">
      <c r="B9581" s="627"/>
      <c r="C9581" s="627"/>
      <c r="D9581" s="627"/>
    </row>
    <row r="9582" spans="2:4" x14ac:dyDescent="0.25">
      <c r="B9582" s="627"/>
      <c r="C9582" s="627"/>
      <c r="D9582" s="627"/>
    </row>
    <row r="9583" spans="2:4" x14ac:dyDescent="0.25">
      <c r="B9583" s="627"/>
      <c r="C9583" s="627"/>
      <c r="D9583" s="627"/>
    </row>
    <row r="9584" spans="2:4" x14ac:dyDescent="0.25">
      <c r="B9584" s="627"/>
      <c r="C9584" s="627"/>
      <c r="D9584" s="627"/>
    </row>
    <row r="9585" spans="2:4" x14ac:dyDescent="0.25">
      <c r="B9585" s="627"/>
      <c r="C9585" s="627"/>
      <c r="D9585" s="627"/>
    </row>
    <row r="9586" spans="2:4" x14ac:dyDescent="0.25">
      <c r="B9586" s="627"/>
      <c r="C9586" s="627"/>
      <c r="D9586" s="627"/>
    </row>
    <row r="9587" spans="2:4" x14ac:dyDescent="0.25">
      <c r="B9587" s="627"/>
      <c r="C9587" s="627"/>
      <c r="D9587" s="627"/>
    </row>
    <row r="9588" spans="2:4" x14ac:dyDescent="0.25">
      <c r="B9588" s="627"/>
      <c r="C9588" s="627"/>
      <c r="D9588" s="627"/>
    </row>
    <row r="9589" spans="2:4" x14ac:dyDescent="0.25">
      <c r="B9589" s="627"/>
      <c r="C9589" s="627"/>
      <c r="D9589" s="627"/>
    </row>
    <row r="9590" spans="2:4" x14ac:dyDescent="0.25">
      <c r="B9590" s="627"/>
      <c r="C9590" s="627"/>
      <c r="D9590" s="627"/>
    </row>
    <row r="9591" spans="2:4" x14ac:dyDescent="0.25">
      <c r="B9591" s="627"/>
      <c r="C9591" s="627"/>
      <c r="D9591" s="627"/>
    </row>
    <row r="9592" spans="2:4" x14ac:dyDescent="0.25">
      <c r="B9592" s="627"/>
      <c r="C9592" s="627"/>
      <c r="D9592" s="627"/>
    </row>
    <row r="9593" spans="2:4" x14ac:dyDescent="0.25">
      <c r="B9593" s="627"/>
      <c r="C9593" s="627"/>
      <c r="D9593" s="627"/>
    </row>
    <row r="9594" spans="2:4" x14ac:dyDescent="0.25">
      <c r="B9594" s="627"/>
      <c r="C9594" s="627"/>
      <c r="D9594" s="627"/>
    </row>
    <row r="9595" spans="2:4" x14ac:dyDescent="0.25">
      <c r="B9595" s="627"/>
      <c r="C9595" s="627"/>
      <c r="D9595" s="627"/>
    </row>
    <row r="9596" spans="2:4" x14ac:dyDescent="0.25">
      <c r="B9596" s="627"/>
      <c r="C9596" s="627"/>
      <c r="D9596" s="627"/>
    </row>
    <row r="9597" spans="2:4" x14ac:dyDescent="0.25">
      <c r="B9597" s="627"/>
      <c r="C9597" s="627"/>
      <c r="D9597" s="627"/>
    </row>
    <row r="9598" spans="2:4" x14ac:dyDescent="0.25">
      <c r="B9598" s="627"/>
      <c r="C9598" s="627"/>
      <c r="D9598" s="627"/>
    </row>
    <row r="9599" spans="2:4" x14ac:dyDescent="0.25">
      <c r="B9599" s="627"/>
      <c r="C9599" s="627"/>
      <c r="D9599" s="627"/>
    </row>
    <row r="9600" spans="2:4" x14ac:dyDescent="0.25">
      <c r="B9600" s="627"/>
      <c r="C9600" s="627"/>
      <c r="D9600" s="627"/>
    </row>
    <row r="9601" spans="2:4" x14ac:dyDescent="0.25">
      <c r="B9601" s="627"/>
      <c r="C9601" s="627"/>
      <c r="D9601" s="627"/>
    </row>
    <row r="9602" spans="2:4" x14ac:dyDescent="0.25">
      <c r="B9602" s="627"/>
      <c r="C9602" s="627"/>
      <c r="D9602" s="627"/>
    </row>
    <row r="9603" spans="2:4" x14ac:dyDescent="0.25">
      <c r="B9603" s="627"/>
      <c r="C9603" s="627"/>
      <c r="D9603" s="627"/>
    </row>
    <row r="9604" spans="2:4" x14ac:dyDescent="0.25">
      <c r="B9604" s="627"/>
      <c r="C9604" s="627"/>
      <c r="D9604" s="627"/>
    </row>
    <row r="9605" spans="2:4" x14ac:dyDescent="0.25">
      <c r="B9605" s="627"/>
      <c r="C9605" s="627"/>
      <c r="D9605" s="627"/>
    </row>
    <row r="9606" spans="2:4" x14ac:dyDescent="0.25">
      <c r="B9606" s="627"/>
      <c r="C9606" s="627"/>
      <c r="D9606" s="627"/>
    </row>
    <row r="9607" spans="2:4" x14ac:dyDescent="0.25">
      <c r="B9607" s="627"/>
      <c r="C9607" s="627"/>
      <c r="D9607" s="627"/>
    </row>
    <row r="9608" spans="2:4" x14ac:dyDescent="0.25">
      <c r="B9608" s="627"/>
      <c r="C9608" s="627"/>
      <c r="D9608" s="627"/>
    </row>
    <row r="9609" spans="2:4" x14ac:dyDescent="0.25">
      <c r="B9609" s="627"/>
      <c r="C9609" s="627"/>
      <c r="D9609" s="627"/>
    </row>
    <row r="9610" spans="2:4" x14ac:dyDescent="0.25">
      <c r="B9610" s="627"/>
      <c r="C9610" s="627"/>
      <c r="D9610" s="627"/>
    </row>
    <row r="9611" spans="2:4" x14ac:dyDescent="0.25">
      <c r="B9611" s="627"/>
      <c r="C9611" s="627"/>
      <c r="D9611" s="627"/>
    </row>
    <row r="9612" spans="2:4" x14ac:dyDescent="0.25">
      <c r="B9612" s="627"/>
      <c r="C9612" s="627"/>
      <c r="D9612" s="627"/>
    </row>
    <row r="9613" spans="2:4" x14ac:dyDescent="0.25">
      <c r="B9613" s="627"/>
      <c r="C9613" s="627"/>
      <c r="D9613" s="627"/>
    </row>
    <row r="9614" spans="2:4" x14ac:dyDescent="0.25">
      <c r="B9614" s="627"/>
      <c r="C9614" s="627"/>
      <c r="D9614" s="627"/>
    </row>
    <row r="9615" spans="2:4" x14ac:dyDescent="0.25">
      <c r="B9615" s="627"/>
      <c r="C9615" s="627"/>
      <c r="D9615" s="627"/>
    </row>
    <row r="9616" spans="2:4" x14ac:dyDescent="0.25">
      <c r="B9616" s="627"/>
      <c r="C9616" s="627"/>
      <c r="D9616" s="627"/>
    </row>
    <row r="9617" spans="2:4" x14ac:dyDescent="0.25">
      <c r="B9617" s="627"/>
      <c r="C9617" s="627"/>
      <c r="D9617" s="627"/>
    </row>
    <row r="9618" spans="2:4" x14ac:dyDescent="0.25">
      <c r="B9618" s="627"/>
      <c r="C9618" s="627"/>
      <c r="D9618" s="627"/>
    </row>
    <row r="9619" spans="2:4" x14ac:dyDescent="0.25">
      <c r="B9619" s="627"/>
      <c r="C9619" s="627"/>
      <c r="D9619" s="627"/>
    </row>
    <row r="9620" spans="2:4" x14ac:dyDescent="0.25">
      <c r="B9620" s="627"/>
      <c r="C9620" s="627"/>
      <c r="D9620" s="627"/>
    </row>
    <row r="9621" spans="2:4" x14ac:dyDescent="0.25">
      <c r="B9621" s="627"/>
      <c r="C9621" s="627"/>
      <c r="D9621" s="627"/>
    </row>
    <row r="9622" spans="2:4" x14ac:dyDescent="0.25">
      <c r="B9622" s="627"/>
      <c r="C9622" s="627"/>
      <c r="D9622" s="627"/>
    </row>
    <row r="9623" spans="2:4" x14ac:dyDescent="0.25">
      <c r="B9623" s="627"/>
      <c r="C9623" s="627"/>
      <c r="D9623" s="627"/>
    </row>
    <row r="9624" spans="2:4" x14ac:dyDescent="0.25">
      <c r="B9624" s="627"/>
      <c r="C9624" s="627"/>
      <c r="D9624" s="627"/>
    </row>
    <row r="9625" spans="2:4" x14ac:dyDescent="0.25">
      <c r="B9625" s="627"/>
      <c r="C9625" s="627"/>
      <c r="D9625" s="627"/>
    </row>
    <row r="9626" spans="2:4" x14ac:dyDescent="0.25">
      <c r="B9626" s="627"/>
      <c r="C9626" s="627"/>
      <c r="D9626" s="627"/>
    </row>
    <row r="9627" spans="2:4" x14ac:dyDescent="0.25">
      <c r="B9627" s="627"/>
      <c r="C9627" s="627"/>
      <c r="D9627" s="627"/>
    </row>
    <row r="9628" spans="2:4" x14ac:dyDescent="0.25">
      <c r="B9628" s="627"/>
      <c r="C9628" s="627"/>
      <c r="D9628" s="627"/>
    </row>
    <row r="9629" spans="2:4" x14ac:dyDescent="0.25">
      <c r="B9629" s="627"/>
      <c r="C9629" s="627"/>
      <c r="D9629" s="627"/>
    </row>
    <row r="9630" spans="2:4" x14ac:dyDescent="0.25">
      <c r="B9630" s="627"/>
      <c r="C9630" s="627"/>
      <c r="D9630" s="627"/>
    </row>
    <row r="9631" spans="2:4" x14ac:dyDescent="0.25">
      <c r="B9631" s="627"/>
      <c r="C9631" s="627"/>
      <c r="D9631" s="627"/>
    </row>
    <row r="9632" spans="2:4" x14ac:dyDescent="0.25">
      <c r="B9632" s="627"/>
      <c r="C9632" s="627"/>
      <c r="D9632" s="627"/>
    </row>
    <row r="9633" spans="2:4" x14ac:dyDescent="0.25">
      <c r="B9633" s="627"/>
      <c r="C9633" s="627"/>
      <c r="D9633" s="627"/>
    </row>
    <row r="9634" spans="2:4" x14ac:dyDescent="0.25">
      <c r="B9634" s="627"/>
      <c r="C9634" s="627"/>
      <c r="D9634" s="627"/>
    </row>
    <row r="9635" spans="2:4" x14ac:dyDescent="0.25">
      <c r="B9635" s="627"/>
      <c r="C9635" s="627"/>
      <c r="D9635" s="627"/>
    </row>
    <row r="9636" spans="2:4" x14ac:dyDescent="0.25">
      <c r="B9636" s="627"/>
      <c r="C9636" s="627"/>
      <c r="D9636" s="627"/>
    </row>
    <row r="9637" spans="2:4" x14ac:dyDescent="0.25">
      <c r="B9637" s="627"/>
      <c r="C9637" s="627"/>
      <c r="D9637" s="627"/>
    </row>
    <row r="9638" spans="2:4" x14ac:dyDescent="0.25">
      <c r="B9638" s="627"/>
      <c r="C9638" s="627"/>
      <c r="D9638" s="627"/>
    </row>
    <row r="9639" spans="2:4" x14ac:dyDescent="0.25">
      <c r="B9639" s="627"/>
      <c r="C9639" s="627"/>
      <c r="D9639" s="627"/>
    </row>
    <row r="9640" spans="2:4" x14ac:dyDescent="0.25">
      <c r="B9640" s="627"/>
      <c r="C9640" s="627"/>
      <c r="D9640" s="627"/>
    </row>
    <row r="9641" spans="2:4" x14ac:dyDescent="0.25">
      <c r="B9641" s="627"/>
      <c r="C9641" s="627"/>
      <c r="D9641" s="627"/>
    </row>
    <row r="9642" spans="2:4" x14ac:dyDescent="0.25">
      <c r="B9642" s="627"/>
      <c r="C9642" s="627"/>
      <c r="D9642" s="627"/>
    </row>
    <row r="9643" spans="2:4" x14ac:dyDescent="0.25">
      <c r="B9643" s="627"/>
      <c r="C9643" s="627"/>
      <c r="D9643" s="627"/>
    </row>
    <row r="9644" spans="2:4" x14ac:dyDescent="0.25">
      <c r="B9644" s="627"/>
      <c r="C9644" s="627"/>
      <c r="D9644" s="627"/>
    </row>
    <row r="9645" spans="2:4" x14ac:dyDescent="0.25">
      <c r="B9645" s="627"/>
      <c r="C9645" s="627"/>
      <c r="D9645" s="627"/>
    </row>
    <row r="9646" spans="2:4" x14ac:dyDescent="0.25">
      <c r="B9646" s="627"/>
      <c r="C9646" s="627"/>
      <c r="D9646" s="627"/>
    </row>
    <row r="9647" spans="2:4" x14ac:dyDescent="0.25">
      <c r="B9647" s="627"/>
      <c r="C9647" s="627"/>
      <c r="D9647" s="627"/>
    </row>
    <row r="9648" spans="2:4" x14ac:dyDescent="0.25">
      <c r="B9648" s="627"/>
      <c r="C9648" s="627"/>
      <c r="D9648" s="627"/>
    </row>
    <row r="9649" spans="2:4" x14ac:dyDescent="0.25">
      <c r="B9649" s="627"/>
      <c r="C9649" s="627"/>
      <c r="D9649" s="627"/>
    </row>
    <row r="9650" spans="2:4" x14ac:dyDescent="0.25">
      <c r="B9650" s="627"/>
      <c r="C9650" s="627"/>
      <c r="D9650" s="627"/>
    </row>
    <row r="9651" spans="2:4" x14ac:dyDescent="0.25">
      <c r="B9651" s="627"/>
      <c r="C9651" s="627"/>
      <c r="D9651" s="627"/>
    </row>
    <row r="9652" spans="2:4" x14ac:dyDescent="0.25">
      <c r="B9652" s="627"/>
      <c r="C9652" s="627"/>
      <c r="D9652" s="627"/>
    </row>
    <row r="9653" spans="2:4" x14ac:dyDescent="0.25">
      <c r="B9653" s="627"/>
      <c r="C9653" s="627"/>
      <c r="D9653" s="627"/>
    </row>
    <row r="9654" spans="2:4" x14ac:dyDescent="0.25">
      <c r="B9654" s="627"/>
      <c r="C9654" s="627"/>
      <c r="D9654" s="627"/>
    </row>
    <row r="9655" spans="2:4" x14ac:dyDescent="0.25">
      <c r="B9655" s="627"/>
      <c r="C9655" s="627"/>
      <c r="D9655" s="627"/>
    </row>
    <row r="9656" spans="2:4" x14ac:dyDescent="0.25">
      <c r="B9656" s="627"/>
      <c r="C9656" s="627"/>
      <c r="D9656" s="627"/>
    </row>
    <row r="9657" spans="2:4" x14ac:dyDescent="0.25">
      <c r="B9657" s="627"/>
      <c r="C9657" s="627"/>
      <c r="D9657" s="627"/>
    </row>
    <row r="9658" spans="2:4" x14ac:dyDescent="0.25">
      <c r="B9658" s="627"/>
      <c r="C9658" s="627"/>
      <c r="D9658" s="627"/>
    </row>
    <row r="9659" spans="2:4" x14ac:dyDescent="0.25">
      <c r="B9659" s="627"/>
      <c r="C9659" s="627"/>
      <c r="D9659" s="627"/>
    </row>
    <row r="9660" spans="2:4" x14ac:dyDescent="0.25">
      <c r="B9660" s="627"/>
      <c r="C9660" s="627"/>
      <c r="D9660" s="627"/>
    </row>
    <row r="9661" spans="2:4" x14ac:dyDescent="0.25">
      <c r="B9661" s="627"/>
      <c r="C9661" s="627"/>
      <c r="D9661" s="627"/>
    </row>
    <row r="9662" spans="2:4" x14ac:dyDescent="0.25">
      <c r="B9662" s="627"/>
      <c r="C9662" s="627"/>
      <c r="D9662" s="627"/>
    </row>
    <row r="9663" spans="2:4" x14ac:dyDescent="0.25">
      <c r="B9663" s="627"/>
      <c r="C9663" s="627"/>
      <c r="D9663" s="627"/>
    </row>
    <row r="9664" spans="2:4" x14ac:dyDescent="0.25">
      <c r="B9664" s="627"/>
      <c r="C9664" s="627"/>
      <c r="D9664" s="627"/>
    </row>
    <row r="9665" spans="2:4" x14ac:dyDescent="0.25">
      <c r="B9665" s="627"/>
      <c r="C9665" s="627"/>
      <c r="D9665" s="627"/>
    </row>
    <row r="9666" spans="2:4" x14ac:dyDescent="0.25">
      <c r="B9666" s="627"/>
      <c r="C9666" s="627"/>
      <c r="D9666" s="627"/>
    </row>
    <row r="9667" spans="2:4" x14ac:dyDescent="0.25">
      <c r="B9667" s="627"/>
      <c r="C9667" s="627"/>
      <c r="D9667" s="627"/>
    </row>
    <row r="9668" spans="2:4" x14ac:dyDescent="0.25">
      <c r="B9668" s="627"/>
      <c r="C9668" s="627"/>
      <c r="D9668" s="627"/>
    </row>
    <row r="9669" spans="2:4" x14ac:dyDescent="0.25">
      <c r="B9669" s="627"/>
      <c r="C9669" s="627"/>
      <c r="D9669" s="627"/>
    </row>
    <row r="9670" spans="2:4" x14ac:dyDescent="0.25">
      <c r="B9670" s="627"/>
      <c r="C9670" s="627"/>
      <c r="D9670" s="627"/>
    </row>
    <row r="9671" spans="2:4" x14ac:dyDescent="0.25">
      <c r="B9671" s="627"/>
      <c r="C9671" s="627"/>
      <c r="D9671" s="627"/>
    </row>
    <row r="9672" spans="2:4" x14ac:dyDescent="0.25">
      <c r="B9672" s="627"/>
      <c r="C9672" s="627"/>
      <c r="D9672" s="627"/>
    </row>
    <row r="9673" spans="2:4" x14ac:dyDescent="0.25">
      <c r="B9673" s="627"/>
      <c r="C9673" s="627"/>
      <c r="D9673" s="627"/>
    </row>
    <row r="9674" spans="2:4" x14ac:dyDescent="0.25">
      <c r="B9674" s="627"/>
      <c r="C9674" s="627"/>
      <c r="D9674" s="627"/>
    </row>
    <row r="9675" spans="2:4" x14ac:dyDescent="0.25">
      <c r="B9675" s="627"/>
      <c r="C9675" s="627"/>
      <c r="D9675" s="627"/>
    </row>
    <row r="9676" spans="2:4" x14ac:dyDescent="0.25">
      <c r="B9676" s="627"/>
      <c r="C9676" s="627"/>
      <c r="D9676" s="627"/>
    </row>
    <row r="9677" spans="2:4" x14ac:dyDescent="0.25">
      <c r="B9677" s="627"/>
      <c r="C9677" s="627"/>
      <c r="D9677" s="627"/>
    </row>
    <row r="9678" spans="2:4" x14ac:dyDescent="0.25">
      <c r="B9678" s="627"/>
      <c r="C9678" s="627"/>
      <c r="D9678" s="627"/>
    </row>
    <row r="9679" spans="2:4" x14ac:dyDescent="0.25">
      <c r="B9679" s="627"/>
      <c r="C9679" s="627"/>
      <c r="D9679" s="627"/>
    </row>
    <row r="9680" spans="2:4" x14ac:dyDescent="0.25">
      <c r="B9680" s="627"/>
      <c r="C9680" s="627"/>
      <c r="D9680" s="627"/>
    </row>
    <row r="9681" spans="2:4" x14ac:dyDescent="0.25">
      <c r="B9681" s="627"/>
      <c r="C9681" s="627"/>
      <c r="D9681" s="627"/>
    </row>
    <row r="9682" spans="2:4" x14ac:dyDescent="0.25">
      <c r="B9682" s="627"/>
      <c r="C9682" s="627"/>
      <c r="D9682" s="627"/>
    </row>
    <row r="9683" spans="2:4" x14ac:dyDescent="0.25">
      <c r="B9683" s="627"/>
      <c r="C9683" s="627"/>
      <c r="D9683" s="627"/>
    </row>
    <row r="9684" spans="2:4" x14ac:dyDescent="0.25">
      <c r="B9684" s="627"/>
      <c r="C9684" s="627"/>
      <c r="D9684" s="627"/>
    </row>
    <row r="9685" spans="2:4" x14ac:dyDescent="0.25">
      <c r="B9685" s="627"/>
      <c r="C9685" s="627"/>
      <c r="D9685" s="627"/>
    </row>
    <row r="9686" spans="2:4" x14ac:dyDescent="0.25">
      <c r="B9686" s="627"/>
      <c r="C9686" s="627"/>
      <c r="D9686" s="627"/>
    </row>
    <row r="9687" spans="2:4" x14ac:dyDescent="0.25">
      <c r="B9687" s="627"/>
      <c r="C9687" s="627"/>
      <c r="D9687" s="627"/>
    </row>
    <row r="9688" spans="2:4" x14ac:dyDescent="0.25">
      <c r="B9688" s="627"/>
      <c r="C9688" s="627"/>
      <c r="D9688" s="627"/>
    </row>
    <row r="9689" spans="2:4" x14ac:dyDescent="0.25">
      <c r="B9689" s="627"/>
      <c r="C9689" s="627"/>
      <c r="D9689" s="627"/>
    </row>
    <row r="9690" spans="2:4" x14ac:dyDescent="0.25">
      <c r="B9690" s="627"/>
      <c r="C9690" s="627"/>
      <c r="D9690" s="627"/>
    </row>
    <row r="9691" spans="2:4" x14ac:dyDescent="0.25">
      <c r="B9691" s="627"/>
      <c r="C9691" s="627"/>
      <c r="D9691" s="627"/>
    </row>
    <row r="9692" spans="2:4" x14ac:dyDescent="0.25">
      <c r="B9692" s="627"/>
      <c r="C9692" s="627"/>
      <c r="D9692" s="627"/>
    </row>
    <row r="9693" spans="2:4" x14ac:dyDescent="0.25">
      <c r="B9693" s="627"/>
      <c r="C9693" s="627"/>
      <c r="D9693" s="627"/>
    </row>
    <row r="9694" spans="2:4" x14ac:dyDescent="0.25">
      <c r="B9694" s="627"/>
      <c r="C9694" s="627"/>
      <c r="D9694" s="627"/>
    </row>
    <row r="9695" spans="2:4" x14ac:dyDescent="0.25">
      <c r="B9695" s="627"/>
      <c r="C9695" s="627"/>
      <c r="D9695" s="627"/>
    </row>
    <row r="9696" spans="2:4" x14ac:dyDescent="0.25">
      <c r="B9696" s="627"/>
      <c r="C9696" s="627"/>
      <c r="D9696" s="627"/>
    </row>
    <row r="9697" spans="2:4" x14ac:dyDescent="0.25">
      <c r="B9697" s="627"/>
      <c r="C9697" s="627"/>
      <c r="D9697" s="627"/>
    </row>
    <row r="9698" spans="2:4" x14ac:dyDescent="0.25">
      <c r="B9698" s="627"/>
      <c r="C9698" s="627"/>
      <c r="D9698" s="627"/>
    </row>
    <row r="9699" spans="2:4" x14ac:dyDescent="0.25">
      <c r="B9699" s="627"/>
      <c r="C9699" s="627"/>
      <c r="D9699" s="627"/>
    </row>
    <row r="9700" spans="2:4" x14ac:dyDescent="0.25">
      <c r="B9700" s="627"/>
      <c r="C9700" s="627"/>
      <c r="D9700" s="627"/>
    </row>
    <row r="9701" spans="2:4" x14ac:dyDescent="0.25">
      <c r="B9701" s="627"/>
      <c r="C9701" s="627"/>
      <c r="D9701" s="627"/>
    </row>
    <row r="9702" spans="2:4" x14ac:dyDescent="0.25">
      <c r="B9702" s="627"/>
      <c r="C9702" s="627"/>
      <c r="D9702" s="627"/>
    </row>
    <row r="9703" spans="2:4" x14ac:dyDescent="0.25">
      <c r="B9703" s="627"/>
      <c r="C9703" s="627"/>
      <c r="D9703" s="627"/>
    </row>
    <row r="9704" spans="2:4" x14ac:dyDescent="0.25">
      <c r="B9704" s="627"/>
      <c r="C9704" s="627"/>
      <c r="D9704" s="627"/>
    </row>
    <row r="9705" spans="2:4" x14ac:dyDescent="0.25">
      <c r="B9705" s="627"/>
      <c r="C9705" s="627"/>
      <c r="D9705" s="627"/>
    </row>
    <row r="9706" spans="2:4" x14ac:dyDescent="0.25">
      <c r="B9706" s="627"/>
      <c r="C9706" s="627"/>
      <c r="D9706" s="627"/>
    </row>
    <row r="9707" spans="2:4" x14ac:dyDescent="0.25">
      <c r="B9707" s="627"/>
      <c r="C9707" s="627"/>
      <c r="D9707" s="627"/>
    </row>
    <row r="9708" spans="2:4" x14ac:dyDescent="0.25">
      <c r="B9708" s="627"/>
      <c r="C9708" s="627"/>
      <c r="D9708" s="627"/>
    </row>
    <row r="9709" spans="2:4" x14ac:dyDescent="0.25">
      <c r="B9709" s="627"/>
      <c r="C9709" s="627"/>
      <c r="D9709" s="627"/>
    </row>
    <row r="9710" spans="2:4" x14ac:dyDescent="0.25">
      <c r="B9710" s="627"/>
      <c r="C9710" s="627"/>
      <c r="D9710" s="627"/>
    </row>
    <row r="9711" spans="2:4" x14ac:dyDescent="0.25">
      <c r="B9711" s="627"/>
      <c r="C9711" s="627"/>
      <c r="D9711" s="627"/>
    </row>
    <row r="9712" spans="2:4" x14ac:dyDescent="0.25">
      <c r="B9712" s="627"/>
      <c r="C9712" s="627"/>
      <c r="D9712" s="627"/>
    </row>
    <row r="9713" spans="2:4" x14ac:dyDescent="0.25">
      <c r="B9713" s="627"/>
      <c r="C9713" s="627"/>
      <c r="D9713" s="627"/>
    </row>
    <row r="9714" spans="2:4" x14ac:dyDescent="0.25">
      <c r="B9714" s="627"/>
      <c r="C9714" s="627"/>
      <c r="D9714" s="627"/>
    </row>
    <row r="9715" spans="2:4" x14ac:dyDescent="0.25">
      <c r="B9715" s="627"/>
      <c r="C9715" s="627"/>
      <c r="D9715" s="627"/>
    </row>
    <row r="9716" spans="2:4" x14ac:dyDescent="0.25">
      <c r="B9716" s="627"/>
      <c r="C9716" s="627"/>
      <c r="D9716" s="627"/>
    </row>
    <row r="9717" spans="2:4" x14ac:dyDescent="0.25">
      <c r="B9717" s="627"/>
      <c r="C9717" s="627"/>
      <c r="D9717" s="627"/>
    </row>
    <row r="9718" spans="2:4" x14ac:dyDescent="0.25">
      <c r="B9718" s="627"/>
      <c r="C9718" s="627"/>
      <c r="D9718" s="627"/>
    </row>
    <row r="9719" spans="2:4" x14ac:dyDescent="0.25">
      <c r="B9719" s="627"/>
      <c r="C9719" s="627"/>
      <c r="D9719" s="627"/>
    </row>
    <row r="9720" spans="2:4" x14ac:dyDescent="0.25">
      <c r="B9720" s="627"/>
      <c r="C9720" s="627"/>
      <c r="D9720" s="627"/>
    </row>
    <row r="9721" spans="2:4" x14ac:dyDescent="0.25">
      <c r="B9721" s="627"/>
      <c r="C9721" s="627"/>
      <c r="D9721" s="627"/>
    </row>
    <row r="9722" spans="2:4" x14ac:dyDescent="0.25">
      <c r="B9722" s="627"/>
      <c r="C9722" s="627"/>
      <c r="D9722" s="627"/>
    </row>
    <row r="9723" spans="2:4" x14ac:dyDescent="0.25">
      <c r="B9723" s="627"/>
      <c r="C9723" s="627"/>
      <c r="D9723" s="627"/>
    </row>
    <row r="9724" spans="2:4" x14ac:dyDescent="0.25">
      <c r="B9724" s="627"/>
      <c r="C9724" s="627"/>
      <c r="D9724" s="627"/>
    </row>
    <row r="9725" spans="2:4" x14ac:dyDescent="0.25">
      <c r="B9725" s="627"/>
      <c r="C9725" s="627"/>
      <c r="D9725" s="627"/>
    </row>
    <row r="9726" spans="2:4" x14ac:dyDescent="0.25">
      <c r="B9726" s="627"/>
      <c r="C9726" s="627"/>
      <c r="D9726" s="627"/>
    </row>
    <row r="9727" spans="2:4" x14ac:dyDescent="0.25">
      <c r="B9727" s="627"/>
      <c r="C9727" s="627"/>
      <c r="D9727" s="627"/>
    </row>
    <row r="9728" spans="2:4" x14ac:dyDescent="0.25">
      <c r="B9728" s="627"/>
      <c r="C9728" s="627"/>
      <c r="D9728" s="627"/>
    </row>
    <row r="9729" spans="2:4" x14ac:dyDescent="0.25">
      <c r="B9729" s="627"/>
      <c r="C9729" s="627"/>
      <c r="D9729" s="627"/>
    </row>
    <row r="9730" spans="2:4" x14ac:dyDescent="0.25">
      <c r="B9730" s="627"/>
      <c r="C9730" s="627"/>
      <c r="D9730" s="627"/>
    </row>
    <row r="9731" spans="2:4" x14ac:dyDescent="0.25">
      <c r="B9731" s="627"/>
      <c r="C9731" s="627"/>
      <c r="D9731" s="627"/>
    </row>
    <row r="9732" spans="2:4" x14ac:dyDescent="0.25">
      <c r="B9732" s="627"/>
      <c r="C9732" s="627"/>
      <c r="D9732" s="627"/>
    </row>
    <row r="9733" spans="2:4" x14ac:dyDescent="0.25">
      <c r="B9733" s="627"/>
      <c r="C9733" s="627"/>
      <c r="D9733" s="627"/>
    </row>
    <row r="9734" spans="2:4" x14ac:dyDescent="0.25">
      <c r="B9734" s="627"/>
      <c r="C9734" s="627"/>
      <c r="D9734" s="627"/>
    </row>
    <row r="9735" spans="2:4" x14ac:dyDescent="0.25">
      <c r="B9735" s="627"/>
      <c r="C9735" s="627"/>
      <c r="D9735" s="627"/>
    </row>
    <row r="9736" spans="2:4" x14ac:dyDescent="0.25">
      <c r="B9736" s="627"/>
      <c r="C9736" s="627"/>
      <c r="D9736" s="627"/>
    </row>
    <row r="9737" spans="2:4" x14ac:dyDescent="0.25">
      <c r="B9737" s="627"/>
      <c r="C9737" s="627"/>
      <c r="D9737" s="627"/>
    </row>
    <row r="9738" spans="2:4" x14ac:dyDescent="0.25">
      <c r="B9738" s="627"/>
      <c r="C9738" s="627"/>
      <c r="D9738" s="627"/>
    </row>
    <row r="9739" spans="2:4" x14ac:dyDescent="0.25">
      <c r="B9739" s="627"/>
      <c r="C9739" s="627"/>
      <c r="D9739" s="627"/>
    </row>
    <row r="9740" spans="2:4" x14ac:dyDescent="0.25">
      <c r="B9740" s="627"/>
      <c r="C9740" s="627"/>
      <c r="D9740" s="627"/>
    </row>
    <row r="9741" spans="2:4" x14ac:dyDescent="0.25">
      <c r="B9741" s="627"/>
      <c r="C9741" s="627"/>
      <c r="D9741" s="627"/>
    </row>
    <row r="9742" spans="2:4" x14ac:dyDescent="0.25">
      <c r="B9742" s="627"/>
      <c r="C9742" s="627"/>
      <c r="D9742" s="627"/>
    </row>
    <row r="9743" spans="2:4" x14ac:dyDescent="0.25">
      <c r="B9743" s="627"/>
      <c r="C9743" s="627"/>
      <c r="D9743" s="627"/>
    </row>
    <row r="9744" spans="2:4" x14ac:dyDescent="0.25">
      <c r="B9744" s="627"/>
      <c r="C9744" s="627"/>
      <c r="D9744" s="627"/>
    </row>
    <row r="9745" spans="2:4" x14ac:dyDescent="0.25">
      <c r="B9745" s="627"/>
      <c r="C9745" s="627"/>
      <c r="D9745" s="627"/>
    </row>
    <row r="9746" spans="2:4" x14ac:dyDescent="0.25">
      <c r="B9746" s="627"/>
      <c r="C9746" s="627"/>
      <c r="D9746" s="627"/>
    </row>
    <row r="9747" spans="2:4" x14ac:dyDescent="0.25">
      <c r="B9747" s="627"/>
      <c r="C9747" s="627"/>
      <c r="D9747" s="627"/>
    </row>
    <row r="9748" spans="2:4" x14ac:dyDescent="0.25">
      <c r="B9748" s="627"/>
      <c r="C9748" s="627"/>
      <c r="D9748" s="627"/>
    </row>
    <row r="9749" spans="2:4" x14ac:dyDescent="0.25">
      <c r="B9749" s="627"/>
      <c r="C9749" s="627"/>
      <c r="D9749" s="627"/>
    </row>
    <row r="9750" spans="2:4" x14ac:dyDescent="0.25">
      <c r="B9750" s="627"/>
      <c r="C9750" s="627"/>
      <c r="D9750" s="627"/>
    </row>
    <row r="9751" spans="2:4" x14ac:dyDescent="0.25">
      <c r="B9751" s="627"/>
      <c r="C9751" s="627"/>
      <c r="D9751" s="627"/>
    </row>
    <row r="9752" spans="2:4" x14ac:dyDescent="0.25">
      <c r="B9752" s="627"/>
      <c r="C9752" s="627"/>
      <c r="D9752" s="627"/>
    </row>
    <row r="9753" spans="2:4" x14ac:dyDescent="0.25">
      <c r="B9753" s="627"/>
      <c r="C9753" s="627"/>
      <c r="D9753" s="627"/>
    </row>
    <row r="9754" spans="2:4" x14ac:dyDescent="0.25">
      <c r="B9754" s="627"/>
      <c r="C9754" s="627"/>
      <c r="D9754" s="627"/>
    </row>
    <row r="9755" spans="2:4" x14ac:dyDescent="0.25">
      <c r="B9755" s="627"/>
      <c r="C9755" s="627"/>
      <c r="D9755" s="627"/>
    </row>
    <row r="9756" spans="2:4" x14ac:dyDescent="0.25">
      <c r="B9756" s="627"/>
      <c r="C9756" s="627"/>
      <c r="D9756" s="627"/>
    </row>
    <row r="9757" spans="2:4" x14ac:dyDescent="0.25">
      <c r="B9757" s="627"/>
      <c r="C9757" s="627"/>
      <c r="D9757" s="627"/>
    </row>
    <row r="9758" spans="2:4" x14ac:dyDescent="0.25">
      <c r="B9758" s="627"/>
      <c r="C9758" s="627"/>
      <c r="D9758" s="627"/>
    </row>
    <row r="9759" spans="2:4" x14ac:dyDescent="0.25">
      <c r="B9759" s="627"/>
      <c r="C9759" s="627"/>
      <c r="D9759" s="627"/>
    </row>
    <row r="9760" spans="2:4" x14ac:dyDescent="0.25">
      <c r="B9760" s="627"/>
      <c r="C9760" s="627"/>
      <c r="D9760" s="627"/>
    </row>
    <row r="9761" spans="2:4" x14ac:dyDescent="0.25">
      <c r="B9761" s="627"/>
      <c r="C9761" s="627"/>
      <c r="D9761" s="627"/>
    </row>
    <row r="9762" spans="2:4" x14ac:dyDescent="0.25">
      <c r="B9762" s="627"/>
      <c r="C9762" s="627"/>
      <c r="D9762" s="627"/>
    </row>
    <row r="9763" spans="2:4" x14ac:dyDescent="0.25">
      <c r="B9763" s="627"/>
      <c r="C9763" s="627"/>
      <c r="D9763" s="627"/>
    </row>
    <row r="9764" spans="2:4" x14ac:dyDescent="0.25">
      <c r="B9764" s="627"/>
      <c r="C9764" s="627"/>
      <c r="D9764" s="627"/>
    </row>
    <row r="9765" spans="2:4" x14ac:dyDescent="0.25">
      <c r="B9765" s="627"/>
      <c r="C9765" s="627"/>
      <c r="D9765" s="627"/>
    </row>
    <row r="9766" spans="2:4" x14ac:dyDescent="0.25">
      <c r="B9766" s="627"/>
      <c r="C9766" s="627"/>
      <c r="D9766" s="627"/>
    </row>
    <row r="9767" spans="2:4" x14ac:dyDescent="0.25">
      <c r="B9767" s="627"/>
      <c r="C9767" s="627"/>
      <c r="D9767" s="627"/>
    </row>
    <row r="9768" spans="2:4" x14ac:dyDescent="0.25">
      <c r="B9768" s="627"/>
      <c r="C9768" s="627"/>
      <c r="D9768" s="627"/>
    </row>
    <row r="9769" spans="2:4" x14ac:dyDescent="0.25">
      <c r="B9769" s="627"/>
      <c r="C9769" s="627"/>
      <c r="D9769" s="627"/>
    </row>
    <row r="9770" spans="2:4" x14ac:dyDescent="0.25">
      <c r="B9770" s="627"/>
      <c r="C9770" s="627"/>
      <c r="D9770" s="627"/>
    </row>
    <row r="9771" spans="2:4" x14ac:dyDescent="0.25">
      <c r="B9771" s="627"/>
      <c r="C9771" s="627"/>
      <c r="D9771" s="627"/>
    </row>
    <row r="9772" spans="2:4" x14ac:dyDescent="0.25">
      <c r="B9772" s="627"/>
      <c r="C9772" s="627"/>
      <c r="D9772" s="627"/>
    </row>
    <row r="9773" spans="2:4" x14ac:dyDescent="0.25">
      <c r="B9773" s="627"/>
      <c r="C9773" s="627"/>
      <c r="D9773" s="627"/>
    </row>
    <row r="9774" spans="2:4" x14ac:dyDescent="0.25">
      <c r="B9774" s="627"/>
      <c r="C9774" s="627"/>
      <c r="D9774" s="627"/>
    </row>
    <row r="9775" spans="2:4" x14ac:dyDescent="0.25">
      <c r="B9775" s="627"/>
      <c r="C9775" s="627"/>
      <c r="D9775" s="627"/>
    </row>
    <row r="9776" spans="2:4" x14ac:dyDescent="0.25">
      <c r="B9776" s="627"/>
      <c r="C9776" s="627"/>
      <c r="D9776" s="627"/>
    </row>
    <row r="9777" spans="2:4" x14ac:dyDescent="0.25">
      <c r="B9777" s="627"/>
      <c r="C9777" s="627"/>
      <c r="D9777" s="627"/>
    </row>
    <row r="9778" spans="2:4" x14ac:dyDescent="0.25">
      <c r="B9778" s="627"/>
      <c r="C9778" s="627"/>
      <c r="D9778" s="627"/>
    </row>
    <row r="9779" spans="2:4" x14ac:dyDescent="0.25">
      <c r="B9779" s="627"/>
      <c r="C9779" s="627"/>
      <c r="D9779" s="627"/>
    </row>
    <row r="9780" spans="2:4" x14ac:dyDescent="0.25">
      <c r="B9780" s="627"/>
      <c r="C9780" s="627"/>
      <c r="D9780" s="627"/>
    </row>
    <row r="9781" spans="2:4" x14ac:dyDescent="0.25">
      <c r="B9781" s="627"/>
      <c r="C9781" s="627"/>
      <c r="D9781" s="627"/>
    </row>
    <row r="9782" spans="2:4" x14ac:dyDescent="0.25">
      <c r="B9782" s="627"/>
      <c r="C9782" s="627"/>
      <c r="D9782" s="627"/>
    </row>
    <row r="9783" spans="2:4" x14ac:dyDescent="0.25">
      <c r="B9783" s="627"/>
      <c r="C9783" s="627"/>
      <c r="D9783" s="627"/>
    </row>
    <row r="9784" spans="2:4" x14ac:dyDescent="0.25">
      <c r="B9784" s="627"/>
      <c r="C9784" s="627"/>
      <c r="D9784" s="627"/>
    </row>
    <row r="9785" spans="2:4" x14ac:dyDescent="0.25">
      <c r="B9785" s="627"/>
      <c r="C9785" s="627"/>
      <c r="D9785" s="627"/>
    </row>
    <row r="9786" spans="2:4" x14ac:dyDescent="0.25">
      <c r="B9786" s="627"/>
      <c r="C9786" s="627"/>
      <c r="D9786" s="627"/>
    </row>
    <row r="9787" spans="2:4" x14ac:dyDescent="0.25">
      <c r="B9787" s="627"/>
      <c r="C9787" s="627"/>
      <c r="D9787" s="627"/>
    </row>
    <row r="9788" spans="2:4" x14ac:dyDescent="0.25">
      <c r="B9788" s="627"/>
      <c r="C9788" s="627"/>
      <c r="D9788" s="627"/>
    </row>
    <row r="9789" spans="2:4" x14ac:dyDescent="0.25">
      <c r="B9789" s="627"/>
      <c r="C9789" s="627"/>
      <c r="D9789" s="627"/>
    </row>
    <row r="9790" spans="2:4" x14ac:dyDescent="0.25">
      <c r="B9790" s="627"/>
      <c r="C9790" s="627"/>
      <c r="D9790" s="627"/>
    </row>
    <row r="9791" spans="2:4" x14ac:dyDescent="0.25">
      <c r="B9791" s="627"/>
      <c r="C9791" s="627"/>
      <c r="D9791" s="627"/>
    </row>
    <row r="9792" spans="2:4" x14ac:dyDescent="0.25">
      <c r="B9792" s="627"/>
      <c r="C9792" s="627"/>
      <c r="D9792" s="627"/>
    </row>
    <row r="9793" spans="2:4" x14ac:dyDescent="0.25">
      <c r="B9793" s="627"/>
      <c r="C9793" s="627"/>
      <c r="D9793" s="627"/>
    </row>
    <row r="9794" spans="2:4" x14ac:dyDescent="0.25">
      <c r="B9794" s="627"/>
      <c r="C9794" s="627"/>
      <c r="D9794" s="627"/>
    </row>
    <row r="9795" spans="2:4" x14ac:dyDescent="0.25">
      <c r="B9795" s="627"/>
      <c r="C9795" s="627"/>
      <c r="D9795" s="627"/>
    </row>
    <row r="9796" spans="2:4" x14ac:dyDescent="0.25">
      <c r="B9796" s="627"/>
      <c r="C9796" s="627"/>
      <c r="D9796" s="627"/>
    </row>
    <row r="9797" spans="2:4" x14ac:dyDescent="0.25">
      <c r="B9797" s="627"/>
      <c r="C9797" s="627"/>
      <c r="D9797" s="627"/>
    </row>
    <row r="9798" spans="2:4" x14ac:dyDescent="0.25">
      <c r="B9798" s="627"/>
      <c r="C9798" s="627"/>
      <c r="D9798" s="627"/>
    </row>
    <row r="9799" spans="2:4" x14ac:dyDescent="0.25">
      <c r="B9799" s="627"/>
      <c r="C9799" s="627"/>
      <c r="D9799" s="627"/>
    </row>
    <row r="9800" spans="2:4" x14ac:dyDescent="0.25">
      <c r="B9800" s="627"/>
      <c r="C9800" s="627"/>
      <c r="D9800" s="627"/>
    </row>
    <row r="9801" spans="2:4" x14ac:dyDescent="0.25">
      <c r="B9801" s="627"/>
      <c r="C9801" s="627"/>
      <c r="D9801" s="627"/>
    </row>
    <row r="9802" spans="2:4" x14ac:dyDescent="0.25">
      <c r="B9802" s="627"/>
      <c r="C9802" s="627"/>
      <c r="D9802" s="627"/>
    </row>
    <row r="9803" spans="2:4" x14ac:dyDescent="0.25">
      <c r="B9803" s="627"/>
      <c r="C9803" s="627"/>
      <c r="D9803" s="627"/>
    </row>
    <row r="9804" spans="2:4" x14ac:dyDescent="0.25">
      <c r="B9804" s="627"/>
      <c r="C9804" s="627"/>
      <c r="D9804" s="627"/>
    </row>
    <row r="9805" spans="2:4" x14ac:dyDescent="0.25">
      <c r="B9805" s="627"/>
      <c r="C9805" s="627"/>
      <c r="D9805" s="627"/>
    </row>
    <row r="9806" spans="2:4" x14ac:dyDescent="0.25">
      <c r="B9806" s="627"/>
      <c r="C9806" s="627"/>
      <c r="D9806" s="627"/>
    </row>
    <row r="9807" spans="2:4" x14ac:dyDescent="0.25">
      <c r="B9807" s="627"/>
      <c r="C9807" s="627"/>
      <c r="D9807" s="627"/>
    </row>
    <row r="9808" spans="2:4" x14ac:dyDescent="0.25">
      <c r="B9808" s="627"/>
      <c r="C9808" s="627"/>
      <c r="D9808" s="627"/>
    </row>
    <row r="9809" spans="2:4" x14ac:dyDescent="0.25">
      <c r="B9809" s="627"/>
      <c r="C9809" s="627"/>
      <c r="D9809" s="627"/>
    </row>
    <row r="9810" spans="2:4" x14ac:dyDescent="0.25">
      <c r="B9810" s="627"/>
      <c r="C9810" s="627"/>
      <c r="D9810" s="627"/>
    </row>
    <row r="9811" spans="2:4" x14ac:dyDescent="0.25">
      <c r="B9811" s="627"/>
      <c r="C9811" s="627"/>
      <c r="D9811" s="627"/>
    </row>
    <row r="9812" spans="2:4" x14ac:dyDescent="0.25">
      <c r="B9812" s="627"/>
      <c r="C9812" s="627"/>
      <c r="D9812" s="627"/>
    </row>
    <row r="9813" spans="2:4" x14ac:dyDescent="0.25">
      <c r="B9813" s="627"/>
      <c r="C9813" s="627"/>
      <c r="D9813" s="627"/>
    </row>
    <row r="9814" spans="2:4" x14ac:dyDescent="0.25">
      <c r="B9814" s="627"/>
      <c r="C9814" s="627"/>
      <c r="D9814" s="627"/>
    </row>
    <row r="9815" spans="2:4" x14ac:dyDescent="0.25">
      <c r="B9815" s="627"/>
      <c r="C9815" s="627"/>
      <c r="D9815" s="627"/>
    </row>
    <row r="9816" spans="2:4" x14ac:dyDescent="0.25">
      <c r="B9816" s="627"/>
      <c r="C9816" s="627"/>
      <c r="D9816" s="627"/>
    </row>
    <row r="9817" spans="2:4" x14ac:dyDescent="0.25">
      <c r="B9817" s="627"/>
      <c r="C9817" s="627"/>
      <c r="D9817" s="627"/>
    </row>
    <row r="9818" spans="2:4" x14ac:dyDescent="0.25">
      <c r="B9818" s="627"/>
      <c r="C9818" s="627"/>
      <c r="D9818" s="627"/>
    </row>
    <row r="9819" spans="2:4" x14ac:dyDescent="0.25">
      <c r="B9819" s="627"/>
      <c r="C9819" s="627"/>
      <c r="D9819" s="627"/>
    </row>
    <row r="9820" spans="2:4" x14ac:dyDescent="0.25">
      <c r="B9820" s="627"/>
      <c r="C9820" s="627"/>
      <c r="D9820" s="627"/>
    </row>
    <row r="9821" spans="2:4" x14ac:dyDescent="0.25">
      <c r="B9821" s="627"/>
      <c r="C9821" s="627"/>
      <c r="D9821" s="627"/>
    </row>
    <row r="9822" spans="2:4" x14ac:dyDescent="0.25">
      <c r="B9822" s="627"/>
      <c r="C9822" s="627"/>
      <c r="D9822" s="627"/>
    </row>
    <row r="9823" spans="2:4" x14ac:dyDescent="0.25">
      <c r="B9823" s="627"/>
      <c r="C9823" s="627"/>
      <c r="D9823" s="627"/>
    </row>
    <row r="9824" spans="2:4" x14ac:dyDescent="0.25">
      <c r="B9824" s="627"/>
      <c r="C9824" s="627"/>
      <c r="D9824" s="627"/>
    </row>
    <row r="9825" spans="2:4" x14ac:dyDescent="0.25">
      <c r="B9825" s="627"/>
      <c r="C9825" s="627"/>
      <c r="D9825" s="627"/>
    </row>
    <row r="9826" spans="2:4" x14ac:dyDescent="0.25">
      <c r="B9826" s="627"/>
      <c r="C9826" s="627"/>
      <c r="D9826" s="627"/>
    </row>
    <row r="9827" spans="2:4" x14ac:dyDescent="0.25">
      <c r="B9827" s="627"/>
      <c r="C9827" s="627"/>
      <c r="D9827" s="627"/>
    </row>
    <row r="9828" spans="2:4" x14ac:dyDescent="0.25">
      <c r="B9828" s="627"/>
      <c r="C9828" s="627"/>
      <c r="D9828" s="627"/>
    </row>
    <row r="9829" spans="2:4" x14ac:dyDescent="0.25">
      <c r="B9829" s="627"/>
      <c r="C9829" s="627"/>
      <c r="D9829" s="627"/>
    </row>
    <row r="9830" spans="2:4" x14ac:dyDescent="0.25">
      <c r="B9830" s="627"/>
      <c r="C9830" s="627"/>
      <c r="D9830" s="627"/>
    </row>
    <row r="9831" spans="2:4" x14ac:dyDescent="0.25">
      <c r="B9831" s="627"/>
      <c r="C9831" s="627"/>
      <c r="D9831" s="627"/>
    </row>
    <row r="9832" spans="2:4" x14ac:dyDescent="0.25">
      <c r="B9832" s="627"/>
      <c r="C9832" s="627"/>
      <c r="D9832" s="627"/>
    </row>
    <row r="9833" spans="2:4" x14ac:dyDescent="0.25">
      <c r="B9833" s="627"/>
      <c r="C9833" s="627"/>
      <c r="D9833" s="627"/>
    </row>
    <row r="9834" spans="2:4" x14ac:dyDescent="0.25">
      <c r="B9834" s="627"/>
      <c r="C9834" s="627"/>
      <c r="D9834" s="627"/>
    </row>
    <row r="9835" spans="2:4" x14ac:dyDescent="0.25">
      <c r="B9835" s="627"/>
      <c r="C9835" s="627"/>
      <c r="D9835" s="627"/>
    </row>
    <row r="9836" spans="2:4" x14ac:dyDescent="0.25">
      <c r="B9836" s="627"/>
      <c r="C9836" s="627"/>
      <c r="D9836" s="627"/>
    </row>
    <row r="9837" spans="2:4" x14ac:dyDescent="0.25">
      <c r="B9837" s="627"/>
      <c r="C9837" s="627"/>
      <c r="D9837" s="627"/>
    </row>
    <row r="9838" spans="2:4" x14ac:dyDescent="0.25">
      <c r="B9838" s="627"/>
      <c r="C9838" s="627"/>
      <c r="D9838" s="627"/>
    </row>
    <row r="9839" spans="2:4" x14ac:dyDescent="0.25">
      <c r="B9839" s="627"/>
      <c r="C9839" s="627"/>
      <c r="D9839" s="627"/>
    </row>
    <row r="9840" spans="2:4" x14ac:dyDescent="0.25">
      <c r="B9840" s="627"/>
      <c r="C9840" s="627"/>
      <c r="D9840" s="627"/>
    </row>
    <row r="9841" spans="2:4" x14ac:dyDescent="0.25">
      <c r="B9841" s="627"/>
      <c r="C9841" s="627"/>
      <c r="D9841" s="627"/>
    </row>
    <row r="9842" spans="2:4" x14ac:dyDescent="0.25">
      <c r="B9842" s="627"/>
      <c r="C9842" s="627"/>
      <c r="D9842" s="627"/>
    </row>
    <row r="9843" spans="2:4" x14ac:dyDescent="0.25">
      <c r="B9843" s="627"/>
      <c r="C9843" s="627"/>
      <c r="D9843" s="627"/>
    </row>
    <row r="9844" spans="2:4" x14ac:dyDescent="0.25">
      <c r="B9844" s="627"/>
      <c r="C9844" s="627"/>
      <c r="D9844" s="627"/>
    </row>
    <row r="9845" spans="2:4" x14ac:dyDescent="0.25">
      <c r="B9845" s="627"/>
      <c r="C9845" s="627"/>
      <c r="D9845" s="627"/>
    </row>
    <row r="9846" spans="2:4" x14ac:dyDescent="0.25">
      <c r="B9846" s="627"/>
      <c r="C9846" s="627"/>
      <c r="D9846" s="627"/>
    </row>
    <row r="9847" spans="2:4" x14ac:dyDescent="0.25">
      <c r="B9847" s="627"/>
      <c r="C9847" s="627"/>
      <c r="D9847" s="627"/>
    </row>
    <row r="9848" spans="2:4" x14ac:dyDescent="0.25">
      <c r="B9848" s="627"/>
      <c r="C9848" s="627"/>
      <c r="D9848" s="627"/>
    </row>
    <row r="9849" spans="2:4" x14ac:dyDescent="0.25">
      <c r="B9849" s="627"/>
      <c r="C9849" s="627"/>
      <c r="D9849" s="627"/>
    </row>
    <row r="9850" spans="2:4" x14ac:dyDescent="0.25">
      <c r="B9850" s="627"/>
      <c r="C9850" s="627"/>
      <c r="D9850" s="627"/>
    </row>
    <row r="9851" spans="2:4" x14ac:dyDescent="0.25">
      <c r="B9851" s="627"/>
      <c r="C9851" s="627"/>
      <c r="D9851" s="627"/>
    </row>
    <row r="9852" spans="2:4" x14ac:dyDescent="0.25">
      <c r="B9852" s="627"/>
      <c r="C9852" s="627"/>
      <c r="D9852" s="627"/>
    </row>
    <row r="9853" spans="2:4" x14ac:dyDescent="0.25">
      <c r="B9853" s="627"/>
      <c r="C9853" s="627"/>
      <c r="D9853" s="627"/>
    </row>
    <row r="9854" spans="2:4" x14ac:dyDescent="0.25">
      <c r="B9854" s="627"/>
      <c r="C9854" s="627"/>
      <c r="D9854" s="627"/>
    </row>
    <row r="9855" spans="2:4" x14ac:dyDescent="0.25">
      <c r="B9855" s="627"/>
      <c r="C9855" s="627"/>
      <c r="D9855" s="627"/>
    </row>
    <row r="9856" spans="2:4" x14ac:dyDescent="0.25">
      <c r="B9856" s="627"/>
      <c r="C9856" s="627"/>
      <c r="D9856" s="627"/>
    </row>
    <row r="9857" spans="2:4" x14ac:dyDescent="0.25">
      <c r="B9857" s="627"/>
      <c r="C9857" s="627"/>
      <c r="D9857" s="627"/>
    </row>
    <row r="9858" spans="2:4" x14ac:dyDescent="0.25">
      <c r="B9858" s="627"/>
      <c r="C9858" s="627"/>
      <c r="D9858" s="627"/>
    </row>
    <row r="9859" spans="2:4" x14ac:dyDescent="0.25">
      <c r="B9859" s="627"/>
      <c r="C9859" s="627"/>
      <c r="D9859" s="627"/>
    </row>
    <row r="9860" spans="2:4" x14ac:dyDescent="0.25">
      <c r="B9860" s="627"/>
      <c r="C9860" s="627"/>
      <c r="D9860" s="627"/>
    </row>
    <row r="9861" spans="2:4" x14ac:dyDescent="0.25">
      <c r="B9861" s="627"/>
      <c r="C9861" s="627"/>
      <c r="D9861" s="627"/>
    </row>
    <row r="9862" spans="2:4" x14ac:dyDescent="0.25">
      <c r="B9862" s="627"/>
      <c r="C9862" s="627"/>
      <c r="D9862" s="627"/>
    </row>
    <row r="9863" spans="2:4" x14ac:dyDescent="0.25">
      <c r="B9863" s="627"/>
      <c r="C9863" s="627"/>
      <c r="D9863" s="627"/>
    </row>
    <row r="9864" spans="2:4" x14ac:dyDescent="0.25">
      <c r="B9864" s="627"/>
      <c r="C9864" s="627"/>
      <c r="D9864" s="627"/>
    </row>
    <row r="9865" spans="2:4" x14ac:dyDescent="0.25">
      <c r="B9865" s="627"/>
      <c r="C9865" s="627"/>
      <c r="D9865" s="627"/>
    </row>
    <row r="9866" spans="2:4" x14ac:dyDescent="0.25">
      <c r="B9866" s="627"/>
      <c r="C9866" s="627"/>
      <c r="D9866" s="627"/>
    </row>
    <row r="9867" spans="2:4" x14ac:dyDescent="0.25">
      <c r="B9867" s="627"/>
      <c r="C9867" s="627"/>
      <c r="D9867" s="627"/>
    </row>
    <row r="9868" spans="2:4" x14ac:dyDescent="0.25">
      <c r="B9868" s="627"/>
      <c r="C9868" s="627"/>
      <c r="D9868" s="627"/>
    </row>
    <row r="9869" spans="2:4" x14ac:dyDescent="0.25">
      <c r="B9869" s="627"/>
      <c r="C9869" s="627"/>
      <c r="D9869" s="627"/>
    </row>
    <row r="9870" spans="2:4" x14ac:dyDescent="0.25">
      <c r="B9870" s="627"/>
      <c r="C9870" s="627"/>
      <c r="D9870" s="627"/>
    </row>
    <row r="9871" spans="2:4" x14ac:dyDescent="0.25">
      <c r="B9871" s="627"/>
      <c r="C9871" s="627"/>
      <c r="D9871" s="627"/>
    </row>
    <row r="9872" spans="2:4" x14ac:dyDescent="0.25">
      <c r="B9872" s="627"/>
      <c r="C9872" s="627"/>
      <c r="D9872" s="627"/>
    </row>
    <row r="9873" spans="2:4" x14ac:dyDescent="0.25">
      <c r="B9873" s="627"/>
      <c r="C9873" s="627"/>
      <c r="D9873" s="627"/>
    </row>
    <row r="9874" spans="2:4" x14ac:dyDescent="0.25">
      <c r="B9874" s="627"/>
      <c r="C9874" s="627"/>
      <c r="D9874" s="627"/>
    </row>
    <row r="9875" spans="2:4" x14ac:dyDescent="0.25">
      <c r="B9875" s="627"/>
      <c r="C9875" s="627"/>
      <c r="D9875" s="627"/>
    </row>
    <row r="9876" spans="2:4" x14ac:dyDescent="0.25">
      <c r="B9876" s="627"/>
      <c r="C9876" s="627"/>
      <c r="D9876" s="627"/>
    </row>
    <row r="9877" spans="2:4" x14ac:dyDescent="0.25">
      <c r="B9877" s="627"/>
      <c r="C9877" s="627"/>
      <c r="D9877" s="627"/>
    </row>
    <row r="9878" spans="2:4" x14ac:dyDescent="0.25">
      <c r="B9878" s="627"/>
      <c r="C9878" s="627"/>
      <c r="D9878" s="627"/>
    </row>
    <row r="9879" spans="2:4" x14ac:dyDescent="0.25">
      <c r="B9879" s="627"/>
      <c r="C9879" s="627"/>
      <c r="D9879" s="627"/>
    </row>
    <row r="9880" spans="2:4" x14ac:dyDescent="0.25">
      <c r="B9880" s="627"/>
      <c r="C9880" s="627"/>
      <c r="D9880" s="627"/>
    </row>
    <row r="9881" spans="2:4" x14ac:dyDescent="0.25">
      <c r="B9881" s="627"/>
      <c r="C9881" s="627"/>
      <c r="D9881" s="627"/>
    </row>
    <row r="9882" spans="2:4" x14ac:dyDescent="0.25">
      <c r="B9882" s="627"/>
      <c r="C9882" s="627"/>
      <c r="D9882" s="627"/>
    </row>
    <row r="9883" spans="2:4" x14ac:dyDescent="0.25">
      <c r="B9883" s="627"/>
      <c r="C9883" s="627"/>
      <c r="D9883" s="627"/>
    </row>
    <row r="9884" spans="2:4" x14ac:dyDescent="0.25">
      <c r="B9884" s="627"/>
      <c r="C9884" s="627"/>
      <c r="D9884" s="627"/>
    </row>
    <row r="9885" spans="2:4" x14ac:dyDescent="0.25">
      <c r="B9885" s="627"/>
      <c r="C9885" s="627"/>
      <c r="D9885" s="627"/>
    </row>
    <row r="9886" spans="2:4" x14ac:dyDescent="0.25">
      <c r="B9886" s="627"/>
      <c r="C9886" s="627"/>
      <c r="D9886" s="627"/>
    </row>
    <row r="9887" spans="2:4" x14ac:dyDescent="0.25">
      <c r="B9887" s="627"/>
      <c r="C9887" s="627"/>
      <c r="D9887" s="627"/>
    </row>
    <row r="9888" spans="2:4" x14ac:dyDescent="0.25">
      <c r="B9888" s="627"/>
      <c r="C9888" s="627"/>
      <c r="D9888" s="627"/>
    </row>
    <row r="9889" spans="2:4" x14ac:dyDescent="0.25">
      <c r="B9889" s="627"/>
      <c r="C9889" s="627"/>
      <c r="D9889" s="627"/>
    </row>
    <row r="9890" spans="2:4" x14ac:dyDescent="0.25">
      <c r="B9890" s="627"/>
      <c r="C9890" s="627"/>
      <c r="D9890" s="627"/>
    </row>
    <row r="9891" spans="2:4" x14ac:dyDescent="0.25">
      <c r="B9891" s="627"/>
      <c r="C9891" s="627"/>
      <c r="D9891" s="627"/>
    </row>
    <row r="9892" spans="2:4" x14ac:dyDescent="0.25">
      <c r="B9892" s="627"/>
      <c r="C9892" s="627"/>
      <c r="D9892" s="627"/>
    </row>
    <row r="9893" spans="2:4" x14ac:dyDescent="0.25">
      <c r="B9893" s="627"/>
      <c r="C9893" s="627"/>
      <c r="D9893" s="627"/>
    </row>
    <row r="9894" spans="2:4" x14ac:dyDescent="0.25">
      <c r="B9894" s="627"/>
      <c r="C9894" s="627"/>
      <c r="D9894" s="627"/>
    </row>
    <row r="9895" spans="2:4" x14ac:dyDescent="0.25">
      <c r="B9895" s="627"/>
      <c r="C9895" s="627"/>
      <c r="D9895" s="627"/>
    </row>
    <row r="9896" spans="2:4" x14ac:dyDescent="0.25">
      <c r="B9896" s="627"/>
      <c r="C9896" s="627"/>
      <c r="D9896" s="627"/>
    </row>
    <row r="9897" spans="2:4" x14ac:dyDescent="0.25">
      <c r="B9897" s="627"/>
      <c r="C9897" s="627"/>
      <c r="D9897" s="627"/>
    </row>
    <row r="9898" spans="2:4" x14ac:dyDescent="0.25">
      <c r="B9898" s="627"/>
      <c r="C9898" s="627"/>
      <c r="D9898" s="627"/>
    </row>
    <row r="9899" spans="2:4" x14ac:dyDescent="0.25">
      <c r="B9899" s="627"/>
      <c r="C9899" s="627"/>
      <c r="D9899" s="627"/>
    </row>
    <row r="9900" spans="2:4" x14ac:dyDescent="0.25">
      <c r="B9900" s="627"/>
      <c r="C9900" s="627"/>
      <c r="D9900" s="627"/>
    </row>
    <row r="9901" spans="2:4" x14ac:dyDescent="0.25">
      <c r="B9901" s="627"/>
      <c r="C9901" s="627"/>
      <c r="D9901" s="627"/>
    </row>
    <row r="9902" spans="2:4" x14ac:dyDescent="0.25">
      <c r="B9902" s="627"/>
      <c r="C9902" s="627"/>
      <c r="D9902" s="627"/>
    </row>
    <row r="9903" spans="2:4" x14ac:dyDescent="0.25">
      <c r="B9903" s="627"/>
      <c r="C9903" s="627"/>
      <c r="D9903" s="627"/>
    </row>
    <row r="9904" spans="2:4" x14ac:dyDescent="0.25">
      <c r="B9904" s="627"/>
      <c r="C9904" s="627"/>
      <c r="D9904" s="627"/>
    </row>
    <row r="9905" spans="2:4" x14ac:dyDescent="0.25">
      <c r="B9905" s="627"/>
      <c r="C9905" s="627"/>
      <c r="D9905" s="627"/>
    </row>
    <row r="9906" spans="2:4" x14ac:dyDescent="0.25">
      <c r="B9906" s="627"/>
      <c r="C9906" s="627"/>
      <c r="D9906" s="627"/>
    </row>
    <row r="9907" spans="2:4" x14ac:dyDescent="0.25">
      <c r="B9907" s="627"/>
      <c r="C9907" s="627"/>
      <c r="D9907" s="627"/>
    </row>
    <row r="9908" spans="2:4" x14ac:dyDescent="0.25">
      <c r="B9908" s="627"/>
      <c r="C9908" s="627"/>
      <c r="D9908" s="627"/>
    </row>
    <row r="9909" spans="2:4" x14ac:dyDescent="0.25">
      <c r="B9909" s="627"/>
      <c r="C9909" s="627"/>
      <c r="D9909" s="627"/>
    </row>
    <row r="9910" spans="2:4" x14ac:dyDescent="0.25">
      <c r="B9910" s="627"/>
      <c r="C9910" s="627"/>
      <c r="D9910" s="627"/>
    </row>
    <row r="9911" spans="2:4" x14ac:dyDescent="0.25">
      <c r="B9911" s="627"/>
      <c r="C9911" s="627"/>
      <c r="D9911" s="627"/>
    </row>
    <row r="9912" spans="2:4" x14ac:dyDescent="0.25">
      <c r="B9912" s="627"/>
      <c r="C9912" s="627"/>
      <c r="D9912" s="627"/>
    </row>
    <row r="9913" spans="2:4" x14ac:dyDescent="0.25">
      <c r="B9913" s="627"/>
      <c r="C9913" s="627"/>
      <c r="D9913" s="627"/>
    </row>
    <row r="9914" spans="2:4" x14ac:dyDescent="0.25">
      <c r="B9914" s="627"/>
      <c r="C9914" s="627"/>
      <c r="D9914" s="627"/>
    </row>
    <row r="9915" spans="2:4" x14ac:dyDescent="0.25">
      <c r="B9915" s="627"/>
      <c r="C9915" s="627"/>
      <c r="D9915" s="627"/>
    </row>
    <row r="9916" spans="2:4" x14ac:dyDescent="0.25">
      <c r="B9916" s="627"/>
      <c r="C9916" s="627"/>
      <c r="D9916" s="627"/>
    </row>
    <row r="9917" spans="2:4" x14ac:dyDescent="0.25">
      <c r="B9917" s="627"/>
      <c r="C9917" s="627"/>
      <c r="D9917" s="627"/>
    </row>
    <row r="9918" spans="2:4" x14ac:dyDescent="0.25">
      <c r="B9918" s="627"/>
      <c r="C9918" s="627"/>
      <c r="D9918" s="627"/>
    </row>
    <row r="9919" spans="2:4" x14ac:dyDescent="0.25">
      <c r="B9919" s="627"/>
      <c r="C9919" s="627"/>
      <c r="D9919" s="627"/>
    </row>
    <row r="9920" spans="2:4" x14ac:dyDescent="0.25">
      <c r="B9920" s="627"/>
      <c r="C9920" s="627"/>
      <c r="D9920" s="627"/>
    </row>
    <row r="9921" spans="2:4" x14ac:dyDescent="0.25">
      <c r="B9921" s="627"/>
      <c r="C9921" s="627"/>
      <c r="D9921" s="627"/>
    </row>
    <row r="9922" spans="2:4" x14ac:dyDescent="0.25">
      <c r="B9922" s="627"/>
      <c r="C9922" s="627"/>
      <c r="D9922" s="627"/>
    </row>
    <row r="9923" spans="2:4" x14ac:dyDescent="0.25">
      <c r="B9923" s="627"/>
      <c r="C9923" s="627"/>
      <c r="D9923" s="627"/>
    </row>
    <row r="9924" spans="2:4" x14ac:dyDescent="0.25">
      <c r="B9924" s="627"/>
      <c r="C9924" s="627"/>
      <c r="D9924" s="627"/>
    </row>
    <row r="9925" spans="2:4" x14ac:dyDescent="0.25">
      <c r="B9925" s="627"/>
      <c r="C9925" s="627"/>
      <c r="D9925" s="627"/>
    </row>
    <row r="9926" spans="2:4" x14ac:dyDescent="0.25">
      <c r="B9926" s="627"/>
      <c r="C9926" s="627"/>
      <c r="D9926" s="627"/>
    </row>
    <row r="9927" spans="2:4" x14ac:dyDescent="0.25">
      <c r="B9927" s="627"/>
      <c r="C9927" s="627"/>
      <c r="D9927" s="627"/>
    </row>
    <row r="9928" spans="2:4" x14ac:dyDescent="0.25">
      <c r="B9928" s="627"/>
      <c r="C9928" s="627"/>
      <c r="D9928" s="627"/>
    </row>
    <row r="9929" spans="2:4" x14ac:dyDescent="0.25">
      <c r="B9929" s="627"/>
      <c r="C9929" s="627"/>
      <c r="D9929" s="627"/>
    </row>
    <row r="9930" spans="2:4" x14ac:dyDescent="0.25">
      <c r="B9930" s="627"/>
      <c r="C9930" s="627"/>
      <c r="D9930" s="627"/>
    </row>
    <row r="9931" spans="2:4" x14ac:dyDescent="0.25">
      <c r="B9931" s="627"/>
      <c r="C9931" s="627"/>
      <c r="D9931" s="627"/>
    </row>
    <row r="9932" spans="2:4" x14ac:dyDescent="0.25">
      <c r="B9932" s="627"/>
      <c r="C9932" s="627"/>
      <c r="D9932" s="627"/>
    </row>
    <row r="9933" spans="2:4" x14ac:dyDescent="0.25">
      <c r="B9933" s="627"/>
      <c r="C9933" s="627"/>
      <c r="D9933" s="627"/>
    </row>
    <row r="9934" spans="2:4" x14ac:dyDescent="0.25">
      <c r="B9934" s="627"/>
      <c r="C9934" s="627"/>
      <c r="D9934" s="627"/>
    </row>
    <row r="9935" spans="2:4" x14ac:dyDescent="0.25">
      <c r="B9935" s="627"/>
      <c r="C9935" s="627"/>
      <c r="D9935" s="627"/>
    </row>
    <row r="9936" spans="2:4" x14ac:dyDescent="0.25">
      <c r="B9936" s="627"/>
      <c r="C9936" s="627"/>
      <c r="D9936" s="627"/>
    </row>
    <row r="9937" spans="2:4" x14ac:dyDescent="0.25">
      <c r="B9937" s="627"/>
      <c r="C9937" s="627"/>
      <c r="D9937" s="627"/>
    </row>
    <row r="9938" spans="2:4" x14ac:dyDescent="0.25">
      <c r="B9938" s="627"/>
      <c r="C9938" s="627"/>
      <c r="D9938" s="627"/>
    </row>
    <row r="9939" spans="2:4" x14ac:dyDescent="0.25">
      <c r="B9939" s="627"/>
      <c r="C9939" s="627"/>
      <c r="D9939" s="627"/>
    </row>
    <row r="9940" spans="2:4" x14ac:dyDescent="0.25">
      <c r="B9940" s="627"/>
      <c r="C9940" s="627"/>
      <c r="D9940" s="627"/>
    </row>
    <row r="9941" spans="2:4" x14ac:dyDescent="0.25">
      <c r="B9941" s="627"/>
      <c r="C9941" s="627"/>
      <c r="D9941" s="627"/>
    </row>
    <row r="9942" spans="2:4" x14ac:dyDescent="0.25">
      <c r="B9942" s="627"/>
      <c r="C9942" s="627"/>
      <c r="D9942" s="627"/>
    </row>
    <row r="9943" spans="2:4" x14ac:dyDescent="0.25">
      <c r="B9943" s="627"/>
      <c r="C9943" s="627"/>
      <c r="D9943" s="627"/>
    </row>
    <row r="9944" spans="2:4" x14ac:dyDescent="0.25">
      <c r="B9944" s="627"/>
      <c r="C9944" s="627"/>
      <c r="D9944" s="627"/>
    </row>
    <row r="9945" spans="2:4" x14ac:dyDescent="0.25">
      <c r="B9945" s="627"/>
      <c r="C9945" s="627"/>
      <c r="D9945" s="627"/>
    </row>
    <row r="9946" spans="2:4" x14ac:dyDescent="0.25">
      <c r="B9946" s="627"/>
      <c r="C9946" s="627"/>
      <c r="D9946" s="627"/>
    </row>
    <row r="9947" spans="2:4" x14ac:dyDescent="0.25">
      <c r="B9947" s="627"/>
      <c r="C9947" s="627"/>
      <c r="D9947" s="627"/>
    </row>
    <row r="9948" spans="2:4" x14ac:dyDescent="0.25">
      <c r="B9948" s="627"/>
      <c r="C9948" s="627"/>
      <c r="D9948" s="627"/>
    </row>
    <row r="9949" spans="2:4" x14ac:dyDescent="0.25">
      <c r="B9949" s="627"/>
      <c r="C9949" s="627"/>
      <c r="D9949" s="627"/>
    </row>
    <row r="9950" spans="2:4" x14ac:dyDescent="0.25">
      <c r="B9950" s="627"/>
      <c r="C9950" s="627"/>
      <c r="D9950" s="627"/>
    </row>
    <row r="9951" spans="2:4" x14ac:dyDescent="0.25">
      <c r="B9951" s="627"/>
      <c r="C9951" s="627"/>
      <c r="D9951" s="627"/>
    </row>
    <row r="9952" spans="2:4" x14ac:dyDescent="0.25">
      <c r="B9952" s="627"/>
      <c r="C9952" s="627"/>
      <c r="D9952" s="627"/>
    </row>
    <row r="9953" spans="2:4" x14ac:dyDescent="0.25">
      <c r="B9953" s="627"/>
      <c r="C9953" s="627"/>
      <c r="D9953" s="627"/>
    </row>
    <row r="9954" spans="2:4" x14ac:dyDescent="0.25">
      <c r="B9954" s="627"/>
      <c r="C9954" s="627"/>
      <c r="D9954" s="627"/>
    </row>
    <row r="9955" spans="2:4" x14ac:dyDescent="0.25">
      <c r="B9955" s="627"/>
      <c r="C9955" s="627"/>
      <c r="D9955" s="627"/>
    </row>
    <row r="9956" spans="2:4" x14ac:dyDescent="0.25">
      <c r="B9956" s="627"/>
      <c r="C9956" s="627"/>
      <c r="D9956" s="627"/>
    </row>
    <row r="9957" spans="2:4" x14ac:dyDescent="0.25">
      <c r="B9957" s="627"/>
      <c r="C9957" s="627"/>
      <c r="D9957" s="627"/>
    </row>
    <row r="9958" spans="2:4" x14ac:dyDescent="0.25">
      <c r="B9958" s="627"/>
      <c r="C9958" s="627"/>
      <c r="D9958" s="627"/>
    </row>
    <row r="9959" spans="2:4" x14ac:dyDescent="0.25">
      <c r="B9959" s="627"/>
      <c r="C9959" s="627"/>
      <c r="D9959" s="627"/>
    </row>
    <row r="9960" spans="2:4" x14ac:dyDescent="0.25">
      <c r="B9960" s="627"/>
      <c r="C9960" s="627"/>
      <c r="D9960" s="627"/>
    </row>
    <row r="9961" spans="2:4" x14ac:dyDescent="0.25">
      <c r="B9961" s="627"/>
      <c r="C9961" s="627"/>
      <c r="D9961" s="627"/>
    </row>
    <row r="9962" spans="2:4" x14ac:dyDescent="0.25">
      <c r="B9962" s="627"/>
      <c r="C9962" s="627"/>
      <c r="D9962" s="627"/>
    </row>
    <row r="9963" spans="2:4" x14ac:dyDescent="0.25">
      <c r="B9963" s="627"/>
      <c r="C9963" s="627"/>
      <c r="D9963" s="627"/>
    </row>
    <row r="9964" spans="2:4" x14ac:dyDescent="0.25">
      <c r="B9964" s="627"/>
      <c r="C9964" s="627"/>
      <c r="D9964" s="627"/>
    </row>
    <row r="9965" spans="2:4" x14ac:dyDescent="0.25">
      <c r="B9965" s="627"/>
      <c r="C9965" s="627"/>
      <c r="D9965" s="627"/>
    </row>
    <row r="9966" spans="2:4" x14ac:dyDescent="0.25">
      <c r="B9966" s="627"/>
      <c r="C9966" s="627"/>
      <c r="D9966" s="627"/>
    </row>
    <row r="9967" spans="2:4" x14ac:dyDescent="0.25">
      <c r="B9967" s="627"/>
      <c r="C9967" s="627"/>
      <c r="D9967" s="627"/>
    </row>
    <row r="9968" spans="2:4" x14ac:dyDescent="0.25">
      <c r="B9968" s="627"/>
      <c r="C9968" s="627"/>
      <c r="D9968" s="627"/>
    </row>
    <row r="9969" spans="2:4" x14ac:dyDescent="0.25">
      <c r="B9969" s="627"/>
      <c r="C9969" s="627"/>
      <c r="D9969" s="627"/>
    </row>
    <row r="9970" spans="2:4" x14ac:dyDescent="0.25">
      <c r="B9970" s="627"/>
      <c r="C9970" s="627"/>
      <c r="D9970" s="627"/>
    </row>
    <row r="9971" spans="2:4" x14ac:dyDescent="0.25">
      <c r="B9971" s="627"/>
      <c r="C9971" s="627"/>
      <c r="D9971" s="627"/>
    </row>
    <row r="9972" spans="2:4" x14ac:dyDescent="0.25">
      <c r="B9972" s="627"/>
      <c r="C9972" s="627"/>
      <c r="D9972" s="627"/>
    </row>
    <row r="9973" spans="2:4" x14ac:dyDescent="0.25">
      <c r="B9973" s="627"/>
      <c r="C9973" s="627"/>
      <c r="D9973" s="627"/>
    </row>
    <row r="9974" spans="2:4" x14ac:dyDescent="0.25">
      <c r="B9974" s="627"/>
      <c r="C9974" s="627"/>
      <c r="D9974" s="627"/>
    </row>
    <row r="9975" spans="2:4" x14ac:dyDescent="0.25">
      <c r="B9975" s="627"/>
      <c r="C9975" s="627"/>
      <c r="D9975" s="627"/>
    </row>
    <row r="9976" spans="2:4" x14ac:dyDescent="0.25">
      <c r="B9976" s="627"/>
      <c r="C9976" s="627"/>
      <c r="D9976" s="627"/>
    </row>
    <row r="9977" spans="2:4" x14ac:dyDescent="0.25">
      <c r="B9977" s="627"/>
      <c r="C9977" s="627"/>
      <c r="D9977" s="627"/>
    </row>
    <row r="9978" spans="2:4" x14ac:dyDescent="0.25">
      <c r="B9978" s="627"/>
      <c r="C9978" s="627"/>
      <c r="D9978" s="627"/>
    </row>
    <row r="9979" spans="2:4" x14ac:dyDescent="0.25">
      <c r="B9979" s="627"/>
      <c r="C9979" s="627"/>
      <c r="D9979" s="627"/>
    </row>
    <row r="9980" spans="2:4" x14ac:dyDescent="0.25">
      <c r="B9980" s="627"/>
      <c r="C9980" s="627"/>
      <c r="D9980" s="627"/>
    </row>
    <row r="9981" spans="2:4" x14ac:dyDescent="0.25">
      <c r="B9981" s="627"/>
      <c r="C9981" s="627"/>
      <c r="D9981" s="627"/>
    </row>
    <row r="9982" spans="2:4" x14ac:dyDescent="0.25">
      <c r="B9982" s="627"/>
      <c r="C9982" s="627"/>
      <c r="D9982" s="627"/>
    </row>
    <row r="9983" spans="2:4" x14ac:dyDescent="0.25">
      <c r="B9983" s="627"/>
      <c r="C9983" s="627"/>
      <c r="D9983" s="627"/>
    </row>
    <row r="9984" spans="2:4" x14ac:dyDescent="0.25">
      <c r="B9984" s="627"/>
      <c r="C9984" s="627"/>
      <c r="D9984" s="627"/>
    </row>
    <row r="9985" spans="2:4" x14ac:dyDescent="0.25">
      <c r="B9985" s="627"/>
      <c r="C9985" s="627"/>
      <c r="D9985" s="627"/>
    </row>
    <row r="9986" spans="2:4" x14ac:dyDescent="0.25">
      <c r="B9986" s="627"/>
      <c r="C9986" s="627"/>
      <c r="D9986" s="627"/>
    </row>
    <row r="9987" spans="2:4" x14ac:dyDescent="0.25">
      <c r="B9987" s="627"/>
      <c r="C9987" s="627"/>
      <c r="D9987" s="627"/>
    </row>
    <row r="9988" spans="2:4" x14ac:dyDescent="0.25">
      <c r="B9988" s="627"/>
      <c r="C9988" s="627"/>
      <c r="D9988" s="627"/>
    </row>
    <row r="9989" spans="2:4" x14ac:dyDescent="0.25">
      <c r="B9989" s="627"/>
      <c r="C9989" s="627"/>
      <c r="D9989" s="627"/>
    </row>
    <row r="9990" spans="2:4" x14ac:dyDescent="0.25">
      <c r="B9990" s="627"/>
      <c r="C9990" s="627"/>
      <c r="D9990" s="627"/>
    </row>
    <row r="9991" spans="2:4" x14ac:dyDescent="0.25">
      <c r="B9991" s="627"/>
      <c r="C9991" s="627"/>
      <c r="D9991" s="627"/>
    </row>
    <row r="9992" spans="2:4" x14ac:dyDescent="0.25">
      <c r="B9992" s="627"/>
      <c r="C9992" s="627"/>
      <c r="D9992" s="627"/>
    </row>
    <row r="9993" spans="2:4" x14ac:dyDescent="0.25">
      <c r="B9993" s="627"/>
      <c r="C9993" s="627"/>
      <c r="D9993" s="627"/>
    </row>
    <row r="9994" spans="2:4" x14ac:dyDescent="0.25">
      <c r="B9994" s="627"/>
      <c r="C9994" s="627"/>
      <c r="D9994" s="627"/>
    </row>
    <row r="9995" spans="2:4" x14ac:dyDescent="0.25">
      <c r="B9995" s="627"/>
      <c r="C9995" s="627"/>
      <c r="D9995" s="627"/>
    </row>
    <row r="9996" spans="2:4" x14ac:dyDescent="0.25">
      <c r="B9996" s="627"/>
      <c r="C9996" s="627"/>
      <c r="D9996" s="627"/>
    </row>
    <row r="9997" spans="2:4" x14ac:dyDescent="0.25">
      <c r="B9997" s="627"/>
      <c r="C9997" s="627"/>
      <c r="D9997" s="627"/>
    </row>
    <row r="9998" spans="2:4" x14ac:dyDescent="0.25">
      <c r="B9998" s="627"/>
      <c r="C9998" s="627"/>
      <c r="D9998" s="627"/>
    </row>
    <row r="9999" spans="2:4" x14ac:dyDescent="0.25">
      <c r="B9999" s="627"/>
      <c r="C9999" s="627"/>
      <c r="D9999" s="627"/>
    </row>
    <row r="10000" spans="2:4" x14ac:dyDescent="0.25">
      <c r="B10000" s="627"/>
      <c r="C10000" s="627"/>
      <c r="D10000" s="627"/>
    </row>
    <row r="10001" spans="2:4" x14ac:dyDescent="0.25">
      <c r="B10001" s="627"/>
      <c r="C10001" s="627"/>
      <c r="D10001" s="627"/>
    </row>
    <row r="10002" spans="2:4" x14ac:dyDescent="0.25">
      <c r="B10002" s="627"/>
      <c r="C10002" s="627"/>
      <c r="D10002" s="627"/>
    </row>
    <row r="10003" spans="2:4" x14ac:dyDescent="0.25">
      <c r="B10003" s="627"/>
      <c r="C10003" s="627"/>
      <c r="D10003" s="627"/>
    </row>
    <row r="10004" spans="2:4" x14ac:dyDescent="0.25">
      <c r="B10004" s="627"/>
      <c r="C10004" s="627"/>
      <c r="D10004" s="627"/>
    </row>
    <row r="10005" spans="2:4" x14ac:dyDescent="0.25">
      <c r="B10005" s="627"/>
      <c r="C10005" s="627"/>
      <c r="D10005" s="627"/>
    </row>
    <row r="10006" spans="2:4" x14ac:dyDescent="0.25">
      <c r="B10006" s="627"/>
      <c r="C10006" s="627"/>
      <c r="D10006" s="627"/>
    </row>
    <row r="10007" spans="2:4" x14ac:dyDescent="0.25">
      <c r="B10007" s="627"/>
      <c r="C10007" s="627"/>
      <c r="D10007" s="627"/>
    </row>
    <row r="10008" spans="2:4" x14ac:dyDescent="0.25">
      <c r="B10008" s="627"/>
      <c r="C10008" s="627"/>
      <c r="D10008" s="627"/>
    </row>
    <row r="10009" spans="2:4" x14ac:dyDescent="0.25">
      <c r="B10009" s="627"/>
      <c r="C10009" s="627"/>
      <c r="D10009" s="627"/>
    </row>
    <row r="10010" spans="2:4" x14ac:dyDescent="0.25">
      <c r="B10010" s="627"/>
      <c r="C10010" s="627"/>
      <c r="D10010" s="627"/>
    </row>
    <row r="10011" spans="2:4" x14ac:dyDescent="0.25">
      <c r="B10011" s="627"/>
      <c r="C10011" s="627"/>
      <c r="D10011" s="627"/>
    </row>
    <row r="10012" spans="2:4" x14ac:dyDescent="0.25">
      <c r="B10012" s="627"/>
      <c r="C10012" s="627"/>
      <c r="D10012" s="627"/>
    </row>
    <row r="10013" spans="2:4" x14ac:dyDescent="0.25">
      <c r="B10013" s="627"/>
      <c r="C10013" s="627"/>
      <c r="D10013" s="627"/>
    </row>
    <row r="10014" spans="2:4" x14ac:dyDescent="0.25">
      <c r="B10014" s="627"/>
      <c r="C10014" s="627"/>
      <c r="D10014" s="627"/>
    </row>
    <row r="10015" spans="2:4" x14ac:dyDescent="0.25">
      <c r="B10015" s="627"/>
      <c r="C10015" s="627"/>
      <c r="D10015" s="627"/>
    </row>
    <row r="10016" spans="2:4" x14ac:dyDescent="0.25">
      <c r="B10016" s="627"/>
      <c r="C10016" s="627"/>
      <c r="D10016" s="627"/>
    </row>
    <row r="10017" spans="2:4" x14ac:dyDescent="0.25">
      <c r="B10017" s="627"/>
      <c r="C10017" s="627"/>
      <c r="D10017" s="627"/>
    </row>
    <row r="10018" spans="2:4" x14ac:dyDescent="0.25">
      <c r="B10018" s="627"/>
      <c r="C10018" s="627"/>
      <c r="D10018" s="627"/>
    </row>
    <row r="10019" spans="2:4" x14ac:dyDescent="0.25">
      <c r="B10019" s="627"/>
      <c r="C10019" s="627"/>
      <c r="D10019" s="627"/>
    </row>
    <row r="10020" spans="2:4" x14ac:dyDescent="0.25">
      <c r="B10020" s="627"/>
      <c r="C10020" s="627"/>
      <c r="D10020" s="627"/>
    </row>
    <row r="10021" spans="2:4" x14ac:dyDescent="0.25">
      <c r="B10021" s="627"/>
      <c r="C10021" s="627"/>
      <c r="D10021" s="627"/>
    </row>
    <row r="10022" spans="2:4" x14ac:dyDescent="0.25">
      <c r="B10022" s="627"/>
      <c r="C10022" s="627"/>
      <c r="D10022" s="627"/>
    </row>
    <row r="10023" spans="2:4" x14ac:dyDescent="0.25">
      <c r="B10023" s="627"/>
      <c r="C10023" s="627"/>
      <c r="D10023" s="627"/>
    </row>
    <row r="10024" spans="2:4" x14ac:dyDescent="0.25">
      <c r="B10024" s="627"/>
      <c r="C10024" s="627"/>
      <c r="D10024" s="627"/>
    </row>
    <row r="10025" spans="2:4" x14ac:dyDescent="0.25">
      <c r="B10025" s="627"/>
      <c r="C10025" s="627"/>
      <c r="D10025" s="627"/>
    </row>
    <row r="10026" spans="2:4" x14ac:dyDescent="0.25">
      <c r="B10026" s="627"/>
      <c r="C10026" s="627"/>
      <c r="D10026" s="627"/>
    </row>
    <row r="10027" spans="2:4" x14ac:dyDescent="0.25">
      <c r="B10027" s="627"/>
      <c r="C10027" s="627"/>
      <c r="D10027" s="627"/>
    </row>
    <row r="10028" spans="2:4" x14ac:dyDescent="0.25">
      <c r="B10028" s="627"/>
      <c r="C10028" s="627"/>
      <c r="D10028" s="627"/>
    </row>
    <row r="10029" spans="2:4" x14ac:dyDescent="0.25">
      <c r="B10029" s="627"/>
      <c r="C10029" s="627"/>
      <c r="D10029" s="627"/>
    </row>
    <row r="10030" spans="2:4" x14ac:dyDescent="0.25">
      <c r="B10030" s="627"/>
      <c r="C10030" s="627"/>
      <c r="D10030" s="627"/>
    </row>
    <row r="10031" spans="2:4" x14ac:dyDescent="0.25">
      <c r="B10031" s="627"/>
      <c r="C10031" s="627"/>
      <c r="D10031" s="627"/>
    </row>
    <row r="10032" spans="2:4" x14ac:dyDescent="0.25">
      <c r="B10032" s="627"/>
      <c r="C10032" s="627"/>
      <c r="D10032" s="627"/>
    </row>
    <row r="10033" spans="2:4" x14ac:dyDescent="0.25">
      <c r="B10033" s="627"/>
      <c r="C10033" s="627"/>
      <c r="D10033" s="627"/>
    </row>
    <row r="10034" spans="2:4" x14ac:dyDescent="0.25">
      <c r="B10034" s="627"/>
      <c r="C10034" s="627"/>
      <c r="D10034" s="627"/>
    </row>
    <row r="10035" spans="2:4" x14ac:dyDescent="0.25">
      <c r="B10035" s="627"/>
      <c r="C10035" s="627"/>
      <c r="D10035" s="627"/>
    </row>
    <row r="10036" spans="2:4" x14ac:dyDescent="0.25">
      <c r="B10036" s="627"/>
      <c r="C10036" s="627"/>
      <c r="D10036" s="627"/>
    </row>
    <row r="10037" spans="2:4" x14ac:dyDescent="0.25">
      <c r="B10037" s="627"/>
      <c r="C10037" s="627"/>
      <c r="D10037" s="627"/>
    </row>
    <row r="10038" spans="2:4" x14ac:dyDescent="0.25">
      <c r="B10038" s="627"/>
      <c r="C10038" s="627"/>
      <c r="D10038" s="627"/>
    </row>
    <row r="10039" spans="2:4" x14ac:dyDescent="0.25">
      <c r="B10039" s="627"/>
      <c r="C10039" s="627"/>
      <c r="D10039" s="627"/>
    </row>
    <row r="10040" spans="2:4" x14ac:dyDescent="0.25">
      <c r="B10040" s="627"/>
      <c r="C10040" s="627"/>
      <c r="D10040" s="627"/>
    </row>
    <row r="10041" spans="2:4" x14ac:dyDescent="0.25">
      <c r="B10041" s="627"/>
      <c r="C10041" s="627"/>
      <c r="D10041" s="627"/>
    </row>
    <row r="10042" spans="2:4" x14ac:dyDescent="0.25">
      <c r="B10042" s="627"/>
      <c r="C10042" s="627"/>
      <c r="D10042" s="627"/>
    </row>
    <row r="10043" spans="2:4" x14ac:dyDescent="0.25">
      <c r="B10043" s="627"/>
      <c r="C10043" s="627"/>
      <c r="D10043" s="627"/>
    </row>
    <row r="10044" spans="2:4" x14ac:dyDescent="0.25">
      <c r="B10044" s="627"/>
      <c r="C10044" s="627"/>
      <c r="D10044" s="627"/>
    </row>
    <row r="10045" spans="2:4" x14ac:dyDescent="0.25">
      <c r="B10045" s="627"/>
      <c r="C10045" s="627"/>
      <c r="D10045" s="627"/>
    </row>
    <row r="10046" spans="2:4" x14ac:dyDescent="0.25">
      <c r="B10046" s="627"/>
      <c r="C10046" s="627"/>
      <c r="D10046" s="627"/>
    </row>
    <row r="10047" spans="2:4" x14ac:dyDescent="0.25">
      <c r="B10047" s="627"/>
      <c r="C10047" s="627"/>
      <c r="D10047" s="627"/>
    </row>
    <row r="10048" spans="2:4" x14ac:dyDescent="0.25">
      <c r="B10048" s="627"/>
      <c r="C10048" s="627"/>
      <c r="D10048" s="627"/>
    </row>
    <row r="10049" spans="2:4" x14ac:dyDescent="0.25">
      <c r="B10049" s="627"/>
      <c r="C10049" s="627"/>
      <c r="D10049" s="627"/>
    </row>
    <row r="10050" spans="2:4" x14ac:dyDescent="0.25">
      <c r="B10050" s="627"/>
      <c r="C10050" s="627"/>
      <c r="D10050" s="627"/>
    </row>
    <row r="10051" spans="2:4" x14ac:dyDescent="0.25">
      <c r="B10051" s="627"/>
      <c r="C10051" s="627"/>
      <c r="D10051" s="627"/>
    </row>
    <row r="10052" spans="2:4" x14ac:dyDescent="0.25">
      <c r="B10052" s="627"/>
      <c r="C10052" s="627"/>
      <c r="D10052" s="627"/>
    </row>
    <row r="10053" spans="2:4" x14ac:dyDescent="0.25">
      <c r="B10053" s="627"/>
      <c r="C10053" s="627"/>
      <c r="D10053" s="627"/>
    </row>
    <row r="10054" spans="2:4" x14ac:dyDescent="0.25">
      <c r="B10054" s="627"/>
      <c r="C10054" s="627"/>
      <c r="D10054" s="627"/>
    </row>
    <row r="10055" spans="2:4" x14ac:dyDescent="0.25">
      <c r="B10055" s="627"/>
      <c r="C10055" s="627"/>
      <c r="D10055" s="627"/>
    </row>
    <row r="10056" spans="2:4" x14ac:dyDescent="0.25">
      <c r="B10056" s="627"/>
      <c r="C10056" s="627"/>
      <c r="D10056" s="627"/>
    </row>
    <row r="10057" spans="2:4" x14ac:dyDescent="0.25">
      <c r="B10057" s="627"/>
      <c r="C10057" s="627"/>
      <c r="D10057" s="627"/>
    </row>
    <row r="10058" spans="2:4" x14ac:dyDescent="0.25">
      <c r="B10058" s="627"/>
      <c r="C10058" s="627"/>
      <c r="D10058" s="627"/>
    </row>
    <row r="10059" spans="2:4" x14ac:dyDescent="0.25">
      <c r="B10059" s="627"/>
      <c r="C10059" s="627"/>
      <c r="D10059" s="627"/>
    </row>
    <row r="10060" spans="2:4" x14ac:dyDescent="0.25">
      <c r="B10060" s="627"/>
      <c r="C10060" s="627"/>
      <c r="D10060" s="627"/>
    </row>
    <row r="10061" spans="2:4" x14ac:dyDescent="0.25">
      <c r="B10061" s="627"/>
      <c r="C10061" s="627"/>
      <c r="D10061" s="627"/>
    </row>
    <row r="10062" spans="2:4" x14ac:dyDescent="0.25">
      <c r="B10062" s="627"/>
      <c r="C10062" s="627"/>
      <c r="D10062" s="627"/>
    </row>
    <row r="10063" spans="2:4" x14ac:dyDescent="0.25">
      <c r="B10063" s="627"/>
      <c r="C10063" s="627"/>
      <c r="D10063" s="627"/>
    </row>
    <row r="10064" spans="2:4" x14ac:dyDescent="0.25">
      <c r="B10064" s="627"/>
      <c r="C10064" s="627"/>
      <c r="D10064" s="627"/>
    </row>
    <row r="10065" spans="2:4" x14ac:dyDescent="0.25">
      <c r="B10065" s="627"/>
      <c r="C10065" s="627"/>
      <c r="D10065" s="627"/>
    </row>
    <row r="10066" spans="2:4" x14ac:dyDescent="0.25">
      <c r="B10066" s="627"/>
      <c r="C10066" s="627"/>
      <c r="D10066" s="627"/>
    </row>
    <row r="10067" spans="2:4" x14ac:dyDescent="0.25">
      <c r="B10067" s="627"/>
      <c r="C10067" s="627"/>
      <c r="D10067" s="627"/>
    </row>
    <row r="10068" spans="2:4" x14ac:dyDescent="0.25">
      <c r="B10068" s="627"/>
      <c r="C10068" s="627"/>
      <c r="D10068" s="627"/>
    </row>
    <row r="10069" spans="2:4" x14ac:dyDescent="0.25">
      <c r="B10069" s="627"/>
      <c r="C10069" s="627"/>
      <c r="D10069" s="627"/>
    </row>
    <row r="10070" spans="2:4" x14ac:dyDescent="0.25">
      <c r="B10070" s="627"/>
      <c r="C10070" s="627"/>
      <c r="D10070" s="627"/>
    </row>
    <row r="10071" spans="2:4" x14ac:dyDescent="0.25">
      <c r="B10071" s="627"/>
      <c r="C10071" s="627"/>
      <c r="D10071" s="627"/>
    </row>
    <row r="10072" spans="2:4" x14ac:dyDescent="0.25">
      <c r="B10072" s="627"/>
      <c r="C10072" s="627"/>
      <c r="D10072" s="627"/>
    </row>
    <row r="10073" spans="2:4" x14ac:dyDescent="0.25">
      <c r="B10073" s="627"/>
      <c r="C10073" s="627"/>
      <c r="D10073" s="627"/>
    </row>
    <row r="10074" spans="2:4" x14ac:dyDescent="0.25">
      <c r="B10074" s="627"/>
      <c r="C10074" s="627"/>
      <c r="D10074" s="627"/>
    </row>
    <row r="10075" spans="2:4" x14ac:dyDescent="0.25">
      <c r="B10075" s="627"/>
      <c r="C10075" s="627"/>
      <c r="D10075" s="627"/>
    </row>
    <row r="10076" spans="2:4" x14ac:dyDescent="0.25">
      <c r="B10076" s="627"/>
      <c r="C10076" s="627"/>
      <c r="D10076" s="627"/>
    </row>
    <row r="10077" spans="2:4" x14ac:dyDescent="0.25">
      <c r="B10077" s="627"/>
      <c r="C10077" s="627"/>
      <c r="D10077" s="627"/>
    </row>
    <row r="10078" spans="2:4" x14ac:dyDescent="0.25">
      <c r="B10078" s="627"/>
      <c r="C10078" s="627"/>
      <c r="D10078" s="627"/>
    </row>
    <row r="10079" spans="2:4" x14ac:dyDescent="0.25">
      <c r="B10079" s="627"/>
      <c r="C10079" s="627"/>
      <c r="D10079" s="627"/>
    </row>
    <row r="10080" spans="2:4" x14ac:dyDescent="0.25">
      <c r="B10080" s="627"/>
      <c r="C10080" s="627"/>
      <c r="D10080" s="627"/>
    </row>
    <row r="10081" spans="2:4" x14ac:dyDescent="0.25">
      <c r="B10081" s="627"/>
      <c r="C10081" s="627"/>
      <c r="D10081" s="627"/>
    </row>
    <row r="10082" spans="2:4" x14ac:dyDescent="0.25">
      <c r="B10082" s="627"/>
      <c r="C10082" s="627"/>
      <c r="D10082" s="627"/>
    </row>
    <row r="10083" spans="2:4" x14ac:dyDescent="0.25">
      <c r="B10083" s="627"/>
      <c r="C10083" s="627"/>
      <c r="D10083" s="627"/>
    </row>
    <row r="10084" spans="2:4" x14ac:dyDescent="0.25">
      <c r="B10084" s="627"/>
      <c r="C10084" s="627"/>
      <c r="D10084" s="627"/>
    </row>
    <row r="10085" spans="2:4" x14ac:dyDescent="0.25">
      <c r="B10085" s="627"/>
      <c r="C10085" s="627"/>
      <c r="D10085" s="627"/>
    </row>
    <row r="10086" spans="2:4" x14ac:dyDescent="0.25">
      <c r="B10086" s="627"/>
      <c r="C10086" s="627"/>
      <c r="D10086" s="627"/>
    </row>
    <row r="10087" spans="2:4" x14ac:dyDescent="0.25">
      <c r="B10087" s="627"/>
      <c r="C10087" s="627"/>
      <c r="D10087" s="627"/>
    </row>
    <row r="10088" spans="2:4" x14ac:dyDescent="0.25">
      <c r="B10088" s="627"/>
      <c r="C10088" s="627"/>
      <c r="D10088" s="627"/>
    </row>
    <row r="10089" spans="2:4" x14ac:dyDescent="0.25">
      <c r="B10089" s="627"/>
      <c r="C10089" s="627"/>
      <c r="D10089" s="627"/>
    </row>
    <row r="10090" spans="2:4" x14ac:dyDescent="0.25">
      <c r="B10090" s="627"/>
      <c r="C10090" s="627"/>
      <c r="D10090" s="627"/>
    </row>
    <row r="10091" spans="2:4" x14ac:dyDescent="0.25">
      <c r="B10091" s="627"/>
      <c r="C10091" s="627"/>
      <c r="D10091" s="627"/>
    </row>
    <row r="10092" spans="2:4" x14ac:dyDescent="0.25">
      <c r="B10092" s="627"/>
      <c r="C10092" s="627"/>
      <c r="D10092" s="627"/>
    </row>
    <row r="10093" spans="2:4" x14ac:dyDescent="0.25">
      <c r="B10093" s="627"/>
      <c r="C10093" s="627"/>
      <c r="D10093" s="627"/>
    </row>
    <row r="10094" spans="2:4" x14ac:dyDescent="0.25">
      <c r="B10094" s="627"/>
      <c r="C10094" s="627"/>
      <c r="D10094" s="627"/>
    </row>
    <row r="10095" spans="2:4" x14ac:dyDescent="0.25">
      <c r="B10095" s="627"/>
      <c r="C10095" s="627"/>
      <c r="D10095" s="627"/>
    </row>
    <row r="10096" spans="2:4" x14ac:dyDescent="0.25">
      <c r="B10096" s="627"/>
      <c r="C10096" s="627"/>
      <c r="D10096" s="627"/>
    </row>
    <row r="10097" spans="2:4" x14ac:dyDescent="0.25">
      <c r="B10097" s="627"/>
      <c r="C10097" s="627"/>
      <c r="D10097" s="627"/>
    </row>
    <row r="10098" spans="2:4" x14ac:dyDescent="0.25">
      <c r="B10098" s="627"/>
      <c r="C10098" s="627"/>
      <c r="D10098" s="627"/>
    </row>
    <row r="10099" spans="2:4" x14ac:dyDescent="0.25">
      <c r="B10099" s="627"/>
      <c r="C10099" s="627"/>
      <c r="D10099" s="627"/>
    </row>
    <row r="10100" spans="2:4" x14ac:dyDescent="0.25">
      <c r="B10100" s="627"/>
      <c r="C10100" s="627"/>
      <c r="D10100" s="627"/>
    </row>
    <row r="10101" spans="2:4" x14ac:dyDescent="0.25">
      <c r="B10101" s="627"/>
      <c r="C10101" s="627"/>
      <c r="D10101" s="627"/>
    </row>
    <row r="10102" spans="2:4" x14ac:dyDescent="0.25">
      <c r="B10102" s="627"/>
      <c r="C10102" s="627"/>
      <c r="D10102" s="627"/>
    </row>
    <row r="10103" spans="2:4" x14ac:dyDescent="0.25">
      <c r="B10103" s="627"/>
      <c r="C10103" s="627"/>
      <c r="D10103" s="627"/>
    </row>
    <row r="10104" spans="2:4" x14ac:dyDescent="0.25">
      <c r="B10104" s="627"/>
      <c r="C10104" s="627"/>
      <c r="D10104" s="627"/>
    </row>
    <row r="10105" spans="2:4" x14ac:dyDescent="0.25">
      <c r="B10105" s="627"/>
      <c r="C10105" s="627"/>
      <c r="D10105" s="627"/>
    </row>
    <row r="10106" spans="2:4" x14ac:dyDescent="0.25">
      <c r="B10106" s="627"/>
      <c r="C10106" s="627"/>
      <c r="D10106" s="627"/>
    </row>
    <row r="10107" spans="2:4" x14ac:dyDescent="0.25">
      <c r="B10107" s="627"/>
      <c r="C10107" s="627"/>
      <c r="D10107" s="627"/>
    </row>
    <row r="10108" spans="2:4" x14ac:dyDescent="0.25">
      <c r="B10108" s="627"/>
      <c r="C10108" s="627"/>
      <c r="D10108" s="627"/>
    </row>
    <row r="10109" spans="2:4" x14ac:dyDescent="0.25">
      <c r="B10109" s="627"/>
      <c r="C10109" s="627"/>
      <c r="D10109" s="627"/>
    </row>
    <row r="10110" spans="2:4" x14ac:dyDescent="0.25">
      <c r="B10110" s="627"/>
      <c r="C10110" s="627"/>
      <c r="D10110" s="627"/>
    </row>
    <row r="10111" spans="2:4" x14ac:dyDescent="0.25">
      <c r="B10111" s="627"/>
      <c r="C10111" s="627"/>
      <c r="D10111" s="627"/>
    </row>
    <row r="10112" spans="2:4" x14ac:dyDescent="0.25">
      <c r="B10112" s="627"/>
      <c r="C10112" s="627"/>
      <c r="D10112" s="627"/>
    </row>
    <row r="10113" spans="2:4" x14ac:dyDescent="0.25">
      <c r="B10113" s="627"/>
      <c r="C10113" s="627"/>
      <c r="D10113" s="627"/>
    </row>
    <row r="10114" spans="2:4" x14ac:dyDescent="0.25">
      <c r="B10114" s="627"/>
      <c r="C10114" s="627"/>
      <c r="D10114" s="627"/>
    </row>
    <row r="10115" spans="2:4" x14ac:dyDescent="0.25">
      <c r="B10115" s="627"/>
      <c r="C10115" s="627"/>
      <c r="D10115" s="627"/>
    </row>
    <row r="10116" spans="2:4" x14ac:dyDescent="0.25">
      <c r="B10116" s="627"/>
      <c r="C10116" s="627"/>
      <c r="D10116" s="627"/>
    </row>
    <row r="10117" spans="2:4" x14ac:dyDescent="0.25">
      <c r="B10117" s="627"/>
      <c r="C10117" s="627"/>
      <c r="D10117" s="627"/>
    </row>
    <row r="10118" spans="2:4" x14ac:dyDescent="0.25">
      <c r="B10118" s="627"/>
      <c r="C10118" s="627"/>
      <c r="D10118" s="627"/>
    </row>
    <row r="10119" spans="2:4" x14ac:dyDescent="0.25">
      <c r="B10119" s="627"/>
      <c r="C10119" s="627"/>
      <c r="D10119" s="627"/>
    </row>
    <row r="10120" spans="2:4" x14ac:dyDescent="0.25">
      <c r="B10120" s="627"/>
      <c r="C10120" s="627"/>
      <c r="D10120" s="627"/>
    </row>
    <row r="10121" spans="2:4" x14ac:dyDescent="0.25">
      <c r="B10121" s="627"/>
      <c r="C10121" s="627"/>
      <c r="D10121" s="627"/>
    </row>
    <row r="10122" spans="2:4" x14ac:dyDescent="0.25">
      <c r="B10122" s="627"/>
      <c r="C10122" s="627"/>
      <c r="D10122" s="627"/>
    </row>
    <row r="10123" spans="2:4" x14ac:dyDescent="0.25">
      <c r="B10123" s="627"/>
      <c r="C10123" s="627"/>
      <c r="D10123" s="627"/>
    </row>
    <row r="10124" spans="2:4" x14ac:dyDescent="0.25">
      <c r="B10124" s="627"/>
      <c r="C10124" s="627"/>
      <c r="D10124" s="627"/>
    </row>
    <row r="10125" spans="2:4" x14ac:dyDescent="0.25">
      <c r="B10125" s="627"/>
      <c r="C10125" s="627"/>
      <c r="D10125" s="627"/>
    </row>
    <row r="10126" spans="2:4" x14ac:dyDescent="0.25">
      <c r="B10126" s="627"/>
      <c r="C10126" s="627"/>
      <c r="D10126" s="627"/>
    </row>
    <row r="10127" spans="2:4" x14ac:dyDescent="0.25">
      <c r="B10127" s="627"/>
      <c r="C10127" s="627"/>
      <c r="D10127" s="627"/>
    </row>
    <row r="10128" spans="2:4" x14ac:dyDescent="0.25">
      <c r="B10128" s="627"/>
      <c r="C10128" s="627"/>
      <c r="D10128" s="627"/>
    </row>
    <row r="10129" spans="2:4" x14ac:dyDescent="0.25">
      <c r="B10129" s="627"/>
      <c r="C10129" s="627"/>
      <c r="D10129" s="627"/>
    </row>
    <row r="10130" spans="2:4" x14ac:dyDescent="0.25">
      <c r="B10130" s="627"/>
      <c r="C10130" s="627"/>
      <c r="D10130" s="627"/>
    </row>
    <row r="10131" spans="2:4" x14ac:dyDescent="0.25">
      <c r="B10131" s="627"/>
      <c r="C10131" s="627"/>
      <c r="D10131" s="627"/>
    </row>
    <row r="10132" spans="2:4" x14ac:dyDescent="0.25">
      <c r="B10132" s="627"/>
      <c r="C10132" s="627"/>
      <c r="D10132" s="627"/>
    </row>
    <row r="10133" spans="2:4" x14ac:dyDescent="0.25">
      <c r="B10133" s="627"/>
      <c r="C10133" s="627"/>
      <c r="D10133" s="627"/>
    </row>
    <row r="10134" spans="2:4" x14ac:dyDescent="0.25">
      <c r="B10134" s="627"/>
      <c r="C10134" s="627"/>
      <c r="D10134" s="627"/>
    </row>
    <row r="10135" spans="2:4" x14ac:dyDescent="0.25">
      <c r="B10135" s="627"/>
      <c r="C10135" s="627"/>
      <c r="D10135" s="627"/>
    </row>
    <row r="10136" spans="2:4" x14ac:dyDescent="0.25">
      <c r="B10136" s="627"/>
      <c r="C10136" s="627"/>
      <c r="D10136" s="627"/>
    </row>
    <row r="10137" spans="2:4" x14ac:dyDescent="0.25">
      <c r="B10137" s="627"/>
      <c r="C10137" s="627"/>
      <c r="D10137" s="627"/>
    </row>
    <row r="10138" spans="2:4" x14ac:dyDescent="0.25">
      <c r="B10138" s="627"/>
      <c r="C10138" s="627"/>
      <c r="D10138" s="627"/>
    </row>
    <row r="10139" spans="2:4" x14ac:dyDescent="0.25">
      <c r="B10139" s="627"/>
      <c r="C10139" s="627"/>
      <c r="D10139" s="627"/>
    </row>
    <row r="10140" spans="2:4" x14ac:dyDescent="0.25">
      <c r="B10140" s="627"/>
      <c r="C10140" s="627"/>
      <c r="D10140" s="627"/>
    </row>
    <row r="10141" spans="2:4" x14ac:dyDescent="0.25">
      <c r="B10141" s="627"/>
      <c r="C10141" s="627"/>
      <c r="D10141" s="627"/>
    </row>
    <row r="10142" spans="2:4" x14ac:dyDescent="0.25">
      <c r="B10142" s="627"/>
      <c r="C10142" s="627"/>
      <c r="D10142" s="627"/>
    </row>
    <row r="10143" spans="2:4" x14ac:dyDescent="0.25">
      <c r="B10143" s="627"/>
      <c r="C10143" s="627"/>
      <c r="D10143" s="627"/>
    </row>
    <row r="10144" spans="2:4" x14ac:dyDescent="0.25">
      <c r="B10144" s="627"/>
      <c r="C10144" s="627"/>
      <c r="D10144" s="627"/>
    </row>
    <row r="10145" spans="2:4" x14ac:dyDescent="0.25">
      <c r="B10145" s="627"/>
      <c r="C10145" s="627"/>
      <c r="D10145" s="627"/>
    </row>
    <row r="10146" spans="2:4" x14ac:dyDescent="0.25">
      <c r="B10146" s="627"/>
      <c r="C10146" s="627"/>
      <c r="D10146" s="627"/>
    </row>
    <row r="10147" spans="2:4" x14ac:dyDescent="0.25">
      <c r="B10147" s="627"/>
      <c r="C10147" s="627"/>
      <c r="D10147" s="627"/>
    </row>
    <row r="10148" spans="2:4" x14ac:dyDescent="0.25">
      <c r="B10148" s="627"/>
      <c r="C10148" s="627"/>
      <c r="D10148" s="627"/>
    </row>
    <row r="10149" spans="2:4" x14ac:dyDescent="0.25">
      <c r="B10149" s="627"/>
      <c r="C10149" s="627"/>
      <c r="D10149" s="627"/>
    </row>
    <row r="10150" spans="2:4" x14ac:dyDescent="0.25">
      <c r="B10150" s="627"/>
      <c r="C10150" s="627"/>
      <c r="D10150" s="627"/>
    </row>
    <row r="10151" spans="2:4" x14ac:dyDescent="0.25">
      <c r="B10151" s="627"/>
      <c r="C10151" s="627"/>
      <c r="D10151" s="627"/>
    </row>
    <row r="10152" spans="2:4" x14ac:dyDescent="0.25">
      <c r="B10152" s="627"/>
      <c r="C10152" s="627"/>
      <c r="D10152" s="627"/>
    </row>
    <row r="10153" spans="2:4" x14ac:dyDescent="0.25">
      <c r="B10153" s="627"/>
      <c r="C10153" s="627"/>
      <c r="D10153" s="627"/>
    </row>
    <row r="10154" spans="2:4" x14ac:dyDescent="0.25">
      <c r="B10154" s="627"/>
      <c r="C10154" s="627"/>
      <c r="D10154" s="627"/>
    </row>
    <row r="10155" spans="2:4" x14ac:dyDescent="0.25">
      <c r="B10155" s="627"/>
      <c r="C10155" s="627"/>
      <c r="D10155" s="627"/>
    </row>
    <row r="10156" spans="2:4" x14ac:dyDescent="0.25">
      <c r="B10156" s="627"/>
      <c r="C10156" s="627"/>
      <c r="D10156" s="627"/>
    </row>
    <row r="10157" spans="2:4" x14ac:dyDescent="0.25">
      <c r="B10157" s="627"/>
      <c r="C10157" s="627"/>
      <c r="D10157" s="627"/>
    </row>
    <row r="10158" spans="2:4" x14ac:dyDescent="0.25">
      <c r="B10158" s="627"/>
      <c r="C10158" s="627"/>
      <c r="D10158" s="627"/>
    </row>
    <row r="10159" spans="2:4" x14ac:dyDescent="0.25">
      <c r="B10159" s="627"/>
      <c r="C10159" s="627"/>
      <c r="D10159" s="627"/>
    </row>
    <row r="10160" spans="2:4" x14ac:dyDescent="0.25">
      <c r="B10160" s="627"/>
      <c r="C10160" s="627"/>
      <c r="D10160" s="627"/>
    </row>
    <row r="10161" spans="2:4" x14ac:dyDescent="0.25">
      <c r="B10161" s="627"/>
      <c r="C10161" s="627"/>
      <c r="D10161" s="627"/>
    </row>
    <row r="10162" spans="2:4" x14ac:dyDescent="0.25">
      <c r="B10162" s="627"/>
      <c r="C10162" s="627"/>
      <c r="D10162" s="627"/>
    </row>
    <row r="10163" spans="2:4" x14ac:dyDescent="0.25">
      <c r="B10163" s="627"/>
      <c r="C10163" s="627"/>
      <c r="D10163" s="627"/>
    </row>
    <row r="10164" spans="2:4" x14ac:dyDescent="0.25">
      <c r="B10164" s="627"/>
      <c r="C10164" s="627"/>
      <c r="D10164" s="627"/>
    </row>
    <row r="10165" spans="2:4" x14ac:dyDescent="0.25">
      <c r="B10165" s="627"/>
      <c r="C10165" s="627"/>
      <c r="D10165" s="627"/>
    </row>
    <row r="10166" spans="2:4" x14ac:dyDescent="0.25">
      <c r="B10166" s="627"/>
      <c r="C10166" s="627"/>
      <c r="D10166" s="627"/>
    </row>
    <row r="10167" spans="2:4" x14ac:dyDescent="0.25">
      <c r="B10167" s="627"/>
      <c r="C10167" s="627"/>
      <c r="D10167" s="627"/>
    </row>
    <row r="10168" spans="2:4" x14ac:dyDescent="0.25">
      <c r="B10168" s="627"/>
      <c r="C10168" s="627"/>
      <c r="D10168" s="627"/>
    </row>
    <row r="10169" spans="2:4" x14ac:dyDescent="0.25">
      <c r="B10169" s="627"/>
      <c r="C10169" s="627"/>
      <c r="D10169" s="627"/>
    </row>
    <row r="10170" spans="2:4" x14ac:dyDescent="0.25">
      <c r="B10170" s="627"/>
      <c r="C10170" s="627"/>
      <c r="D10170" s="627"/>
    </row>
    <row r="10171" spans="2:4" x14ac:dyDescent="0.25">
      <c r="B10171" s="627"/>
      <c r="C10171" s="627"/>
      <c r="D10171" s="627"/>
    </row>
    <row r="10172" spans="2:4" x14ac:dyDescent="0.25">
      <c r="B10172" s="627"/>
      <c r="C10172" s="627"/>
      <c r="D10172" s="627"/>
    </row>
    <row r="10173" spans="2:4" x14ac:dyDescent="0.25">
      <c r="B10173" s="627"/>
      <c r="C10173" s="627"/>
      <c r="D10173" s="627"/>
    </row>
    <row r="10174" spans="2:4" x14ac:dyDescent="0.25">
      <c r="B10174" s="627"/>
      <c r="C10174" s="627"/>
      <c r="D10174" s="627"/>
    </row>
    <row r="10175" spans="2:4" x14ac:dyDescent="0.25">
      <c r="B10175" s="627"/>
      <c r="C10175" s="627"/>
      <c r="D10175" s="627"/>
    </row>
    <row r="10176" spans="2:4" x14ac:dyDescent="0.25">
      <c r="B10176" s="627"/>
      <c r="C10176" s="627"/>
      <c r="D10176" s="627"/>
    </row>
    <row r="10177" spans="2:4" x14ac:dyDescent="0.25">
      <c r="B10177" s="627"/>
      <c r="C10177" s="627"/>
      <c r="D10177" s="627"/>
    </row>
    <row r="10178" spans="2:4" x14ac:dyDescent="0.25">
      <c r="B10178" s="627"/>
      <c r="C10178" s="627"/>
      <c r="D10178" s="627"/>
    </row>
    <row r="10179" spans="2:4" x14ac:dyDescent="0.25">
      <c r="B10179" s="627"/>
      <c r="C10179" s="627"/>
      <c r="D10179" s="627"/>
    </row>
    <row r="10180" spans="2:4" x14ac:dyDescent="0.25">
      <c r="B10180" s="627"/>
      <c r="C10180" s="627"/>
      <c r="D10180" s="627"/>
    </row>
    <row r="10181" spans="2:4" x14ac:dyDescent="0.25">
      <c r="B10181" s="627"/>
      <c r="C10181" s="627"/>
      <c r="D10181" s="627"/>
    </row>
    <row r="10182" spans="2:4" x14ac:dyDescent="0.25">
      <c r="B10182" s="627"/>
      <c r="C10182" s="627"/>
      <c r="D10182" s="627"/>
    </row>
    <row r="10183" spans="2:4" x14ac:dyDescent="0.25">
      <c r="B10183" s="627"/>
      <c r="C10183" s="627"/>
      <c r="D10183" s="627"/>
    </row>
    <row r="10184" spans="2:4" x14ac:dyDescent="0.25">
      <c r="B10184" s="627"/>
      <c r="C10184" s="627"/>
      <c r="D10184" s="627"/>
    </row>
    <row r="10185" spans="2:4" x14ac:dyDescent="0.25">
      <c r="B10185" s="627"/>
      <c r="C10185" s="627"/>
      <c r="D10185" s="627"/>
    </row>
    <row r="10186" spans="2:4" x14ac:dyDescent="0.25">
      <c r="B10186" s="627"/>
      <c r="C10186" s="627"/>
      <c r="D10186" s="627"/>
    </row>
    <row r="10187" spans="2:4" x14ac:dyDescent="0.25">
      <c r="B10187" s="627"/>
      <c r="C10187" s="627"/>
      <c r="D10187" s="627"/>
    </row>
    <row r="10188" spans="2:4" x14ac:dyDescent="0.25">
      <c r="B10188" s="627"/>
      <c r="C10188" s="627"/>
      <c r="D10188" s="627"/>
    </row>
    <row r="10189" spans="2:4" x14ac:dyDescent="0.25">
      <c r="B10189" s="627"/>
      <c r="C10189" s="627"/>
      <c r="D10189" s="627"/>
    </row>
    <row r="10190" spans="2:4" x14ac:dyDescent="0.25">
      <c r="B10190" s="627"/>
      <c r="C10190" s="627"/>
      <c r="D10190" s="627"/>
    </row>
    <row r="10191" spans="2:4" x14ac:dyDescent="0.25">
      <c r="B10191" s="627"/>
      <c r="C10191" s="627"/>
      <c r="D10191" s="627"/>
    </row>
    <row r="10192" spans="2:4" x14ac:dyDescent="0.25">
      <c r="B10192" s="627"/>
      <c r="C10192" s="627"/>
      <c r="D10192" s="627"/>
    </row>
    <row r="10193" spans="2:4" x14ac:dyDescent="0.25">
      <c r="B10193" s="627"/>
      <c r="C10193" s="627"/>
      <c r="D10193" s="627"/>
    </row>
    <row r="10194" spans="2:4" x14ac:dyDescent="0.25">
      <c r="B10194" s="627"/>
      <c r="C10194" s="627"/>
      <c r="D10194" s="627"/>
    </row>
    <row r="10195" spans="2:4" x14ac:dyDescent="0.25">
      <c r="B10195" s="627"/>
      <c r="C10195" s="627"/>
      <c r="D10195" s="627"/>
    </row>
    <row r="10196" spans="2:4" x14ac:dyDescent="0.25">
      <c r="B10196" s="627"/>
      <c r="C10196" s="627"/>
      <c r="D10196" s="627"/>
    </row>
    <row r="10197" spans="2:4" x14ac:dyDescent="0.25">
      <c r="B10197" s="627"/>
      <c r="C10197" s="627"/>
      <c r="D10197" s="627"/>
    </row>
    <row r="10198" spans="2:4" x14ac:dyDescent="0.25">
      <c r="B10198" s="627"/>
      <c r="C10198" s="627"/>
      <c r="D10198" s="627"/>
    </row>
    <row r="10199" spans="2:4" x14ac:dyDescent="0.25">
      <c r="B10199" s="627"/>
      <c r="C10199" s="627"/>
      <c r="D10199" s="627"/>
    </row>
    <row r="10200" spans="2:4" x14ac:dyDescent="0.25">
      <c r="B10200" s="627"/>
      <c r="C10200" s="627"/>
      <c r="D10200" s="627"/>
    </row>
    <row r="10201" spans="2:4" x14ac:dyDescent="0.25">
      <c r="B10201" s="627"/>
      <c r="C10201" s="627"/>
      <c r="D10201" s="627"/>
    </row>
    <row r="10202" spans="2:4" x14ac:dyDescent="0.25">
      <c r="B10202" s="627"/>
      <c r="C10202" s="627"/>
      <c r="D10202" s="627"/>
    </row>
    <row r="10203" spans="2:4" x14ac:dyDescent="0.25">
      <c r="B10203" s="627"/>
      <c r="C10203" s="627"/>
      <c r="D10203" s="627"/>
    </row>
    <row r="10204" spans="2:4" x14ac:dyDescent="0.25">
      <c r="B10204" s="627"/>
      <c r="C10204" s="627"/>
      <c r="D10204" s="627"/>
    </row>
    <row r="10205" spans="2:4" x14ac:dyDescent="0.25">
      <c r="B10205" s="627"/>
      <c r="C10205" s="627"/>
      <c r="D10205" s="627"/>
    </row>
    <row r="10206" spans="2:4" x14ac:dyDescent="0.25">
      <c r="B10206" s="627"/>
      <c r="C10206" s="627"/>
      <c r="D10206" s="627"/>
    </row>
    <row r="10207" spans="2:4" x14ac:dyDescent="0.25">
      <c r="B10207" s="627"/>
      <c r="C10207" s="627"/>
      <c r="D10207" s="627"/>
    </row>
    <row r="10208" spans="2:4" x14ac:dyDescent="0.25">
      <c r="B10208" s="627"/>
      <c r="C10208" s="627"/>
      <c r="D10208" s="627"/>
    </row>
    <row r="10209" spans="2:4" x14ac:dyDescent="0.25">
      <c r="B10209" s="627"/>
      <c r="C10209" s="627"/>
      <c r="D10209" s="627"/>
    </row>
    <row r="10210" spans="2:4" x14ac:dyDescent="0.25">
      <c r="B10210" s="627"/>
      <c r="C10210" s="627"/>
      <c r="D10210" s="627"/>
    </row>
    <row r="10211" spans="2:4" x14ac:dyDescent="0.25">
      <c r="B10211" s="627"/>
      <c r="C10211" s="627"/>
      <c r="D10211" s="627"/>
    </row>
    <row r="10212" spans="2:4" x14ac:dyDescent="0.25">
      <c r="B10212" s="627"/>
      <c r="C10212" s="627"/>
      <c r="D10212" s="627"/>
    </row>
    <row r="10213" spans="2:4" x14ac:dyDescent="0.25">
      <c r="B10213" s="627"/>
      <c r="C10213" s="627"/>
      <c r="D10213" s="627"/>
    </row>
    <row r="10214" spans="2:4" x14ac:dyDescent="0.25">
      <c r="B10214" s="627"/>
      <c r="C10214" s="627"/>
      <c r="D10214" s="627"/>
    </row>
    <row r="10215" spans="2:4" x14ac:dyDescent="0.25">
      <c r="B10215" s="627"/>
      <c r="C10215" s="627"/>
      <c r="D10215" s="627"/>
    </row>
    <row r="10216" spans="2:4" x14ac:dyDescent="0.25">
      <c r="B10216" s="627"/>
      <c r="C10216" s="627"/>
      <c r="D10216" s="627"/>
    </row>
    <row r="10217" spans="2:4" x14ac:dyDescent="0.25">
      <c r="B10217" s="627"/>
      <c r="C10217" s="627"/>
      <c r="D10217" s="627"/>
    </row>
    <row r="10218" spans="2:4" x14ac:dyDescent="0.25">
      <c r="B10218" s="627"/>
      <c r="C10218" s="627"/>
      <c r="D10218" s="627"/>
    </row>
    <row r="10219" spans="2:4" x14ac:dyDescent="0.25">
      <c r="B10219" s="627"/>
      <c r="C10219" s="627"/>
      <c r="D10219" s="627"/>
    </row>
    <row r="10220" spans="2:4" x14ac:dyDescent="0.25">
      <c r="B10220" s="627"/>
      <c r="C10220" s="627"/>
      <c r="D10220" s="627"/>
    </row>
    <row r="10221" spans="2:4" x14ac:dyDescent="0.25">
      <c r="B10221" s="627"/>
      <c r="C10221" s="627"/>
      <c r="D10221" s="627"/>
    </row>
    <row r="10222" spans="2:4" x14ac:dyDescent="0.25">
      <c r="B10222" s="627"/>
      <c r="C10222" s="627"/>
      <c r="D10222" s="627"/>
    </row>
    <row r="10223" spans="2:4" x14ac:dyDescent="0.25">
      <c r="B10223" s="627"/>
      <c r="C10223" s="627"/>
      <c r="D10223" s="627"/>
    </row>
    <row r="10224" spans="2:4" x14ac:dyDescent="0.25">
      <c r="B10224" s="627"/>
      <c r="C10224" s="627"/>
      <c r="D10224" s="627"/>
    </row>
    <row r="10225" spans="2:4" x14ac:dyDescent="0.25">
      <c r="B10225" s="627"/>
      <c r="C10225" s="627"/>
      <c r="D10225" s="627"/>
    </row>
    <row r="10226" spans="2:4" x14ac:dyDescent="0.25">
      <c r="B10226" s="627"/>
      <c r="C10226" s="627"/>
      <c r="D10226" s="627"/>
    </row>
    <row r="10227" spans="2:4" x14ac:dyDescent="0.25">
      <c r="B10227" s="627"/>
      <c r="C10227" s="627"/>
      <c r="D10227" s="627"/>
    </row>
    <row r="10228" spans="2:4" x14ac:dyDescent="0.25">
      <c r="B10228" s="627"/>
      <c r="C10228" s="627"/>
      <c r="D10228" s="627"/>
    </row>
    <row r="10229" spans="2:4" x14ac:dyDescent="0.25">
      <c r="B10229" s="627"/>
      <c r="C10229" s="627"/>
      <c r="D10229" s="627"/>
    </row>
    <row r="10230" spans="2:4" x14ac:dyDescent="0.25">
      <c r="B10230" s="627"/>
      <c r="C10230" s="627"/>
      <c r="D10230" s="627"/>
    </row>
    <row r="10231" spans="2:4" x14ac:dyDescent="0.25">
      <c r="B10231" s="627"/>
      <c r="C10231" s="627"/>
      <c r="D10231" s="627"/>
    </row>
    <row r="10232" spans="2:4" x14ac:dyDescent="0.25">
      <c r="B10232" s="627"/>
      <c r="C10232" s="627"/>
      <c r="D10232" s="627"/>
    </row>
    <row r="10233" spans="2:4" x14ac:dyDescent="0.25">
      <c r="B10233" s="627"/>
      <c r="C10233" s="627"/>
      <c r="D10233" s="627"/>
    </row>
    <row r="10234" spans="2:4" x14ac:dyDescent="0.25">
      <c r="B10234" s="627"/>
      <c r="C10234" s="627"/>
      <c r="D10234" s="627"/>
    </row>
    <row r="10235" spans="2:4" x14ac:dyDescent="0.25">
      <c r="B10235" s="627"/>
      <c r="C10235" s="627"/>
      <c r="D10235" s="627"/>
    </row>
    <row r="10236" spans="2:4" x14ac:dyDescent="0.25">
      <c r="B10236" s="627"/>
      <c r="C10236" s="627"/>
      <c r="D10236" s="627"/>
    </row>
    <row r="10237" spans="2:4" x14ac:dyDescent="0.25">
      <c r="B10237" s="627"/>
      <c r="C10237" s="627"/>
      <c r="D10237" s="627"/>
    </row>
    <row r="10238" spans="2:4" x14ac:dyDescent="0.25">
      <c r="B10238" s="627"/>
      <c r="C10238" s="627"/>
      <c r="D10238" s="627"/>
    </row>
    <row r="10239" spans="2:4" x14ac:dyDescent="0.25">
      <c r="B10239" s="627"/>
      <c r="C10239" s="627"/>
      <c r="D10239" s="627"/>
    </row>
    <row r="10240" spans="2:4" x14ac:dyDescent="0.25">
      <c r="B10240" s="627"/>
      <c r="C10240" s="627"/>
      <c r="D10240" s="627"/>
    </row>
    <row r="10241" spans="2:4" x14ac:dyDescent="0.25">
      <c r="B10241" s="627"/>
      <c r="C10241" s="627"/>
      <c r="D10241" s="627"/>
    </row>
    <row r="10242" spans="2:4" x14ac:dyDescent="0.25">
      <c r="B10242" s="627"/>
      <c r="C10242" s="627"/>
      <c r="D10242" s="627"/>
    </row>
    <row r="10243" spans="2:4" x14ac:dyDescent="0.25">
      <c r="B10243" s="627"/>
      <c r="C10243" s="627"/>
      <c r="D10243" s="627"/>
    </row>
    <row r="10244" spans="2:4" x14ac:dyDescent="0.25">
      <c r="B10244" s="627"/>
      <c r="C10244" s="627"/>
      <c r="D10244" s="627"/>
    </row>
    <row r="10245" spans="2:4" x14ac:dyDescent="0.25">
      <c r="B10245" s="627"/>
      <c r="C10245" s="627"/>
      <c r="D10245" s="627"/>
    </row>
    <row r="10246" spans="2:4" x14ac:dyDescent="0.25">
      <c r="B10246" s="627"/>
      <c r="C10246" s="627"/>
      <c r="D10246" s="627"/>
    </row>
    <row r="10247" spans="2:4" x14ac:dyDescent="0.25">
      <c r="B10247" s="627"/>
      <c r="C10247" s="627"/>
      <c r="D10247" s="627"/>
    </row>
    <row r="10248" spans="2:4" x14ac:dyDescent="0.25">
      <c r="B10248" s="627"/>
      <c r="C10248" s="627"/>
      <c r="D10248" s="627"/>
    </row>
    <row r="10249" spans="2:4" x14ac:dyDescent="0.25">
      <c r="B10249" s="627"/>
      <c r="C10249" s="627"/>
      <c r="D10249" s="627"/>
    </row>
    <row r="10250" spans="2:4" x14ac:dyDescent="0.25">
      <c r="B10250" s="627"/>
      <c r="C10250" s="627"/>
      <c r="D10250" s="627"/>
    </row>
    <row r="10251" spans="2:4" x14ac:dyDescent="0.25">
      <c r="B10251" s="627"/>
      <c r="C10251" s="627"/>
      <c r="D10251" s="627"/>
    </row>
    <row r="10252" spans="2:4" x14ac:dyDescent="0.25">
      <c r="B10252" s="627"/>
      <c r="C10252" s="627"/>
      <c r="D10252" s="627"/>
    </row>
    <row r="10253" spans="2:4" x14ac:dyDescent="0.25">
      <c r="B10253" s="627"/>
      <c r="C10253" s="627"/>
      <c r="D10253" s="627"/>
    </row>
    <row r="10254" spans="2:4" x14ac:dyDescent="0.25">
      <c r="B10254" s="627"/>
      <c r="C10254" s="627"/>
      <c r="D10254" s="627"/>
    </row>
    <row r="10255" spans="2:4" x14ac:dyDescent="0.25">
      <c r="B10255" s="627"/>
      <c r="C10255" s="627"/>
      <c r="D10255" s="627"/>
    </row>
    <row r="10256" spans="2:4" x14ac:dyDescent="0.25">
      <c r="B10256" s="627"/>
      <c r="C10256" s="627"/>
      <c r="D10256" s="627"/>
    </row>
    <row r="10257" spans="2:4" x14ac:dyDescent="0.25">
      <c r="B10257" s="627"/>
      <c r="C10257" s="627"/>
      <c r="D10257" s="627"/>
    </row>
    <row r="10258" spans="2:4" x14ac:dyDescent="0.25">
      <c r="B10258" s="627"/>
      <c r="C10258" s="627"/>
      <c r="D10258" s="627"/>
    </row>
    <row r="10259" spans="2:4" x14ac:dyDescent="0.25">
      <c r="B10259" s="627"/>
      <c r="C10259" s="627"/>
      <c r="D10259" s="627"/>
    </row>
    <row r="10260" spans="2:4" x14ac:dyDescent="0.25">
      <c r="B10260" s="627"/>
      <c r="C10260" s="627"/>
      <c r="D10260" s="627"/>
    </row>
    <row r="10261" spans="2:4" x14ac:dyDescent="0.25">
      <c r="B10261" s="627"/>
      <c r="C10261" s="627"/>
      <c r="D10261" s="627"/>
    </row>
    <row r="10262" spans="2:4" x14ac:dyDescent="0.25">
      <c r="B10262" s="627"/>
      <c r="C10262" s="627"/>
      <c r="D10262" s="627"/>
    </row>
    <row r="10263" spans="2:4" x14ac:dyDescent="0.25">
      <c r="B10263" s="627"/>
      <c r="C10263" s="627"/>
      <c r="D10263" s="627"/>
    </row>
    <row r="10264" spans="2:4" x14ac:dyDescent="0.25">
      <c r="B10264" s="627"/>
      <c r="C10264" s="627"/>
      <c r="D10264" s="627"/>
    </row>
    <row r="10265" spans="2:4" x14ac:dyDescent="0.25">
      <c r="B10265" s="627"/>
      <c r="C10265" s="627"/>
      <c r="D10265" s="627"/>
    </row>
    <row r="10266" spans="2:4" x14ac:dyDescent="0.25">
      <c r="B10266" s="627"/>
      <c r="C10266" s="627"/>
      <c r="D10266" s="627"/>
    </row>
    <row r="10267" spans="2:4" x14ac:dyDescent="0.25">
      <c r="B10267" s="627"/>
      <c r="C10267" s="627"/>
      <c r="D10267" s="627"/>
    </row>
    <row r="10268" spans="2:4" x14ac:dyDescent="0.25">
      <c r="B10268" s="627"/>
      <c r="C10268" s="627"/>
      <c r="D10268" s="627"/>
    </row>
    <row r="10269" spans="2:4" x14ac:dyDescent="0.25">
      <c r="B10269" s="627"/>
      <c r="C10269" s="627"/>
      <c r="D10269" s="627"/>
    </row>
    <row r="10270" spans="2:4" x14ac:dyDescent="0.25">
      <c r="B10270" s="627"/>
      <c r="C10270" s="627"/>
      <c r="D10270" s="627"/>
    </row>
    <row r="10271" spans="2:4" x14ac:dyDescent="0.25">
      <c r="B10271" s="627"/>
      <c r="C10271" s="627"/>
      <c r="D10271" s="627"/>
    </row>
    <row r="10272" spans="2:4" x14ac:dyDescent="0.25">
      <c r="B10272" s="627"/>
      <c r="C10272" s="627"/>
      <c r="D10272" s="627"/>
    </row>
    <row r="10273" spans="2:4" x14ac:dyDescent="0.25">
      <c r="B10273" s="627"/>
      <c r="C10273" s="627"/>
      <c r="D10273" s="627"/>
    </row>
    <row r="10274" spans="2:4" x14ac:dyDescent="0.25">
      <c r="B10274" s="627"/>
      <c r="C10274" s="627"/>
      <c r="D10274" s="627"/>
    </row>
    <row r="10275" spans="2:4" x14ac:dyDescent="0.25">
      <c r="B10275" s="627"/>
      <c r="C10275" s="627"/>
      <c r="D10275" s="627"/>
    </row>
    <row r="10276" spans="2:4" x14ac:dyDescent="0.25">
      <c r="B10276" s="627"/>
      <c r="C10276" s="627"/>
      <c r="D10276" s="627"/>
    </row>
    <row r="10277" spans="2:4" x14ac:dyDescent="0.25">
      <c r="B10277" s="627"/>
      <c r="C10277" s="627"/>
      <c r="D10277" s="627"/>
    </row>
    <row r="10278" spans="2:4" x14ac:dyDescent="0.25">
      <c r="B10278" s="627"/>
      <c r="C10278" s="627"/>
      <c r="D10278" s="627"/>
    </row>
    <row r="10279" spans="2:4" x14ac:dyDescent="0.25">
      <c r="B10279" s="627"/>
      <c r="C10279" s="627"/>
      <c r="D10279" s="627"/>
    </row>
    <row r="10280" spans="2:4" x14ac:dyDescent="0.25">
      <c r="B10280" s="627"/>
      <c r="C10280" s="627"/>
      <c r="D10280" s="627"/>
    </row>
    <row r="10281" spans="2:4" x14ac:dyDescent="0.25">
      <c r="B10281" s="627"/>
      <c r="C10281" s="627"/>
      <c r="D10281" s="627"/>
    </row>
    <row r="10282" spans="2:4" x14ac:dyDescent="0.25">
      <c r="B10282" s="627"/>
      <c r="C10282" s="627"/>
      <c r="D10282" s="627"/>
    </row>
    <row r="10283" spans="2:4" x14ac:dyDescent="0.25">
      <c r="B10283" s="627"/>
      <c r="C10283" s="627"/>
      <c r="D10283" s="627"/>
    </row>
    <row r="10284" spans="2:4" x14ac:dyDescent="0.25">
      <c r="B10284" s="627"/>
      <c r="C10284" s="627"/>
      <c r="D10284" s="627"/>
    </row>
    <row r="10285" spans="2:4" x14ac:dyDescent="0.25">
      <c r="B10285" s="627"/>
      <c r="C10285" s="627"/>
      <c r="D10285" s="627"/>
    </row>
    <row r="10286" spans="2:4" x14ac:dyDescent="0.25">
      <c r="B10286" s="627"/>
      <c r="C10286" s="627"/>
      <c r="D10286" s="627"/>
    </row>
    <row r="10287" spans="2:4" x14ac:dyDescent="0.25">
      <c r="B10287" s="627"/>
      <c r="C10287" s="627"/>
      <c r="D10287" s="627"/>
    </row>
    <row r="10288" spans="2:4" x14ac:dyDescent="0.25">
      <c r="B10288" s="627"/>
      <c r="C10288" s="627"/>
      <c r="D10288" s="627"/>
    </row>
    <row r="10289" spans="2:4" x14ac:dyDescent="0.25">
      <c r="B10289" s="627"/>
      <c r="C10289" s="627"/>
      <c r="D10289" s="627"/>
    </row>
    <row r="10290" spans="2:4" x14ac:dyDescent="0.25">
      <c r="B10290" s="627"/>
      <c r="C10290" s="627"/>
      <c r="D10290" s="627"/>
    </row>
    <row r="10291" spans="2:4" x14ac:dyDescent="0.25">
      <c r="B10291" s="627"/>
      <c r="C10291" s="627"/>
      <c r="D10291" s="627"/>
    </row>
    <row r="10292" spans="2:4" x14ac:dyDescent="0.25">
      <c r="B10292" s="627"/>
      <c r="C10292" s="627"/>
      <c r="D10292" s="627"/>
    </row>
    <row r="10293" spans="2:4" x14ac:dyDescent="0.25">
      <c r="B10293" s="627"/>
      <c r="C10293" s="627"/>
      <c r="D10293" s="627"/>
    </row>
    <row r="10294" spans="2:4" x14ac:dyDescent="0.25">
      <c r="B10294" s="627"/>
      <c r="C10294" s="627"/>
      <c r="D10294" s="627"/>
    </row>
    <row r="10295" spans="2:4" x14ac:dyDescent="0.25">
      <c r="B10295" s="627"/>
      <c r="C10295" s="627"/>
      <c r="D10295" s="627"/>
    </row>
    <row r="10296" spans="2:4" x14ac:dyDescent="0.25">
      <c r="B10296" s="627"/>
      <c r="C10296" s="627"/>
      <c r="D10296" s="627"/>
    </row>
    <row r="10297" spans="2:4" x14ac:dyDescent="0.25">
      <c r="B10297" s="627"/>
      <c r="C10297" s="627"/>
      <c r="D10297" s="627"/>
    </row>
    <row r="10298" spans="2:4" x14ac:dyDescent="0.25">
      <c r="B10298" s="627"/>
      <c r="C10298" s="627"/>
      <c r="D10298" s="627"/>
    </row>
    <row r="10299" spans="2:4" x14ac:dyDescent="0.25">
      <c r="B10299" s="627"/>
      <c r="C10299" s="627"/>
      <c r="D10299" s="627"/>
    </row>
    <row r="10300" spans="2:4" x14ac:dyDescent="0.25">
      <c r="B10300" s="627"/>
      <c r="C10300" s="627"/>
      <c r="D10300" s="627"/>
    </row>
    <row r="10301" spans="2:4" x14ac:dyDescent="0.25">
      <c r="B10301" s="627"/>
      <c r="C10301" s="627"/>
      <c r="D10301" s="627"/>
    </row>
    <row r="10302" spans="2:4" x14ac:dyDescent="0.25">
      <c r="B10302" s="627"/>
      <c r="C10302" s="627"/>
      <c r="D10302" s="627"/>
    </row>
    <row r="10303" spans="2:4" x14ac:dyDescent="0.25">
      <c r="B10303" s="627"/>
      <c r="C10303" s="627"/>
      <c r="D10303" s="627"/>
    </row>
    <row r="10304" spans="2:4" x14ac:dyDescent="0.25">
      <c r="B10304" s="627"/>
      <c r="C10304" s="627"/>
      <c r="D10304" s="627"/>
    </row>
    <row r="10305" spans="2:4" x14ac:dyDescent="0.25">
      <c r="B10305" s="627"/>
      <c r="C10305" s="627"/>
      <c r="D10305" s="627"/>
    </row>
    <row r="10306" spans="2:4" x14ac:dyDescent="0.25">
      <c r="B10306" s="627"/>
      <c r="C10306" s="627"/>
      <c r="D10306" s="627"/>
    </row>
    <row r="10307" spans="2:4" x14ac:dyDescent="0.25">
      <c r="B10307" s="627"/>
      <c r="C10307" s="627"/>
      <c r="D10307" s="627"/>
    </row>
    <row r="10308" spans="2:4" x14ac:dyDescent="0.25">
      <c r="B10308" s="627"/>
      <c r="C10308" s="627"/>
      <c r="D10308" s="627"/>
    </row>
    <row r="10309" spans="2:4" x14ac:dyDescent="0.25">
      <c r="B10309" s="627"/>
      <c r="C10309" s="627"/>
      <c r="D10309" s="627"/>
    </row>
    <row r="10310" spans="2:4" x14ac:dyDescent="0.25">
      <c r="B10310" s="627"/>
      <c r="C10310" s="627"/>
      <c r="D10310" s="627"/>
    </row>
    <row r="10311" spans="2:4" x14ac:dyDescent="0.25">
      <c r="B10311" s="627"/>
      <c r="C10311" s="627"/>
      <c r="D10311" s="627"/>
    </row>
    <row r="10312" spans="2:4" x14ac:dyDescent="0.25">
      <c r="B10312" s="627"/>
      <c r="C10312" s="627"/>
      <c r="D10312" s="627"/>
    </row>
    <row r="10313" spans="2:4" x14ac:dyDescent="0.25">
      <c r="B10313" s="627"/>
      <c r="C10313" s="627"/>
      <c r="D10313" s="627"/>
    </row>
    <row r="10314" spans="2:4" x14ac:dyDescent="0.25">
      <c r="B10314" s="627"/>
      <c r="C10314" s="627"/>
      <c r="D10314" s="627"/>
    </row>
    <row r="10315" spans="2:4" x14ac:dyDescent="0.25">
      <c r="B10315" s="627"/>
      <c r="C10315" s="627"/>
      <c r="D10315" s="627"/>
    </row>
    <row r="10316" spans="2:4" x14ac:dyDescent="0.25">
      <c r="B10316" s="627"/>
      <c r="C10316" s="627"/>
      <c r="D10316" s="627"/>
    </row>
    <row r="10317" spans="2:4" x14ac:dyDescent="0.25">
      <c r="B10317" s="627"/>
      <c r="C10317" s="627"/>
      <c r="D10317" s="627"/>
    </row>
    <row r="10318" spans="2:4" x14ac:dyDescent="0.25">
      <c r="B10318" s="627"/>
      <c r="C10318" s="627"/>
      <c r="D10318" s="627"/>
    </row>
    <row r="10319" spans="2:4" x14ac:dyDescent="0.25">
      <c r="B10319" s="627"/>
      <c r="C10319" s="627"/>
      <c r="D10319" s="627"/>
    </row>
    <row r="10320" spans="2:4" x14ac:dyDescent="0.25">
      <c r="B10320" s="627"/>
      <c r="C10320" s="627"/>
      <c r="D10320" s="627"/>
    </row>
    <row r="10321" spans="2:4" x14ac:dyDescent="0.25">
      <c r="B10321" s="627"/>
      <c r="C10321" s="627"/>
      <c r="D10321" s="627"/>
    </row>
    <row r="10322" spans="2:4" x14ac:dyDescent="0.25">
      <c r="B10322" s="627"/>
      <c r="C10322" s="627"/>
      <c r="D10322" s="627"/>
    </row>
    <row r="10323" spans="2:4" x14ac:dyDescent="0.25">
      <c r="B10323" s="627"/>
      <c r="C10323" s="627"/>
      <c r="D10323" s="627"/>
    </row>
    <row r="10324" spans="2:4" x14ac:dyDescent="0.25">
      <c r="B10324" s="627"/>
      <c r="C10324" s="627"/>
      <c r="D10324" s="627"/>
    </row>
    <row r="10325" spans="2:4" x14ac:dyDescent="0.25">
      <c r="B10325" s="627"/>
      <c r="C10325" s="627"/>
      <c r="D10325" s="627"/>
    </row>
    <row r="10326" spans="2:4" x14ac:dyDescent="0.25">
      <c r="B10326" s="627"/>
      <c r="C10326" s="627"/>
      <c r="D10326" s="627"/>
    </row>
    <row r="10327" spans="2:4" x14ac:dyDescent="0.25">
      <c r="B10327" s="627"/>
      <c r="C10327" s="627"/>
      <c r="D10327" s="627"/>
    </row>
    <row r="10328" spans="2:4" x14ac:dyDescent="0.25">
      <c r="B10328" s="627"/>
      <c r="C10328" s="627"/>
      <c r="D10328" s="627"/>
    </row>
    <row r="10329" spans="2:4" x14ac:dyDescent="0.25">
      <c r="B10329" s="627"/>
      <c r="C10329" s="627"/>
      <c r="D10329" s="627"/>
    </row>
    <row r="10330" spans="2:4" x14ac:dyDescent="0.25">
      <c r="B10330" s="627"/>
      <c r="C10330" s="627"/>
      <c r="D10330" s="627"/>
    </row>
    <row r="10331" spans="2:4" x14ac:dyDescent="0.25">
      <c r="B10331" s="627"/>
      <c r="C10331" s="627"/>
      <c r="D10331" s="627"/>
    </row>
    <row r="10332" spans="2:4" x14ac:dyDescent="0.25">
      <c r="B10332" s="627"/>
      <c r="C10332" s="627"/>
      <c r="D10332" s="627"/>
    </row>
    <row r="10333" spans="2:4" x14ac:dyDescent="0.25">
      <c r="B10333" s="627"/>
      <c r="C10333" s="627"/>
      <c r="D10333" s="627"/>
    </row>
    <row r="10334" spans="2:4" x14ac:dyDescent="0.25">
      <c r="B10334" s="627"/>
      <c r="C10334" s="627"/>
      <c r="D10334" s="627"/>
    </row>
    <row r="10335" spans="2:4" x14ac:dyDescent="0.25">
      <c r="B10335" s="627"/>
      <c r="C10335" s="627"/>
      <c r="D10335" s="627"/>
    </row>
    <row r="10336" spans="2:4" x14ac:dyDescent="0.25">
      <c r="B10336" s="627"/>
      <c r="C10336" s="627"/>
      <c r="D10336" s="627"/>
    </row>
    <row r="10337" spans="2:4" x14ac:dyDescent="0.25">
      <c r="B10337" s="627"/>
      <c r="C10337" s="627"/>
      <c r="D10337" s="627"/>
    </row>
    <row r="10338" spans="2:4" x14ac:dyDescent="0.25">
      <c r="B10338" s="627"/>
      <c r="C10338" s="627"/>
      <c r="D10338" s="627"/>
    </row>
    <row r="10339" spans="2:4" x14ac:dyDescent="0.25">
      <c r="B10339" s="627"/>
      <c r="C10339" s="627"/>
      <c r="D10339" s="627"/>
    </row>
    <row r="10340" spans="2:4" x14ac:dyDescent="0.25">
      <c r="B10340" s="627"/>
      <c r="C10340" s="627"/>
      <c r="D10340" s="627"/>
    </row>
    <row r="10341" spans="2:4" x14ac:dyDescent="0.25">
      <c r="B10341" s="627"/>
      <c r="C10341" s="627"/>
      <c r="D10341" s="627"/>
    </row>
    <row r="10342" spans="2:4" x14ac:dyDescent="0.25">
      <c r="B10342" s="627"/>
      <c r="C10342" s="627"/>
      <c r="D10342" s="627"/>
    </row>
    <row r="10343" spans="2:4" x14ac:dyDescent="0.25">
      <c r="B10343" s="627"/>
      <c r="C10343" s="627"/>
      <c r="D10343" s="627"/>
    </row>
    <row r="10344" spans="2:4" x14ac:dyDescent="0.25">
      <c r="B10344" s="627"/>
      <c r="C10344" s="627"/>
      <c r="D10344" s="627"/>
    </row>
    <row r="10345" spans="2:4" x14ac:dyDescent="0.25">
      <c r="B10345" s="627"/>
      <c r="C10345" s="627"/>
      <c r="D10345" s="627"/>
    </row>
    <row r="10346" spans="2:4" x14ac:dyDescent="0.25">
      <c r="B10346" s="627"/>
      <c r="C10346" s="627"/>
      <c r="D10346" s="627"/>
    </row>
    <row r="10347" spans="2:4" x14ac:dyDescent="0.25">
      <c r="B10347" s="627"/>
      <c r="C10347" s="627"/>
      <c r="D10347" s="627"/>
    </row>
    <row r="10348" spans="2:4" x14ac:dyDescent="0.25">
      <c r="B10348" s="627"/>
      <c r="C10348" s="627"/>
      <c r="D10348" s="627"/>
    </row>
    <row r="10349" spans="2:4" x14ac:dyDescent="0.25">
      <c r="B10349" s="627"/>
      <c r="C10349" s="627"/>
      <c r="D10349" s="627"/>
    </row>
    <row r="10350" spans="2:4" x14ac:dyDescent="0.25">
      <c r="B10350" s="627"/>
      <c r="C10350" s="627"/>
      <c r="D10350" s="627"/>
    </row>
    <row r="10351" spans="2:4" x14ac:dyDescent="0.25">
      <c r="B10351" s="627"/>
      <c r="C10351" s="627"/>
      <c r="D10351" s="627"/>
    </row>
    <row r="10352" spans="2:4" x14ac:dyDescent="0.25">
      <c r="B10352" s="627"/>
      <c r="C10352" s="627"/>
      <c r="D10352" s="627"/>
    </row>
    <row r="10353" spans="2:4" x14ac:dyDescent="0.25">
      <c r="B10353" s="627"/>
      <c r="C10353" s="627"/>
      <c r="D10353" s="627"/>
    </row>
    <row r="10354" spans="2:4" x14ac:dyDescent="0.25">
      <c r="B10354" s="627"/>
      <c r="C10354" s="627"/>
      <c r="D10354" s="627"/>
    </row>
    <row r="10355" spans="2:4" x14ac:dyDescent="0.25">
      <c r="B10355" s="627"/>
      <c r="C10355" s="627"/>
      <c r="D10355" s="627"/>
    </row>
    <row r="10356" spans="2:4" x14ac:dyDescent="0.25">
      <c r="B10356" s="627"/>
      <c r="C10356" s="627"/>
      <c r="D10356" s="627"/>
    </row>
    <row r="10357" spans="2:4" x14ac:dyDescent="0.25">
      <c r="B10357" s="627"/>
      <c r="C10357" s="627"/>
      <c r="D10357" s="627"/>
    </row>
    <row r="10358" spans="2:4" x14ac:dyDescent="0.25">
      <c r="B10358" s="627"/>
      <c r="C10358" s="627"/>
      <c r="D10358" s="627"/>
    </row>
    <row r="10359" spans="2:4" x14ac:dyDescent="0.25">
      <c r="B10359" s="627"/>
      <c r="C10359" s="627"/>
      <c r="D10359" s="627"/>
    </row>
    <row r="10360" spans="2:4" x14ac:dyDescent="0.25">
      <c r="B10360" s="627"/>
      <c r="C10360" s="627"/>
      <c r="D10360" s="627"/>
    </row>
    <row r="10361" spans="2:4" x14ac:dyDescent="0.25">
      <c r="B10361" s="627"/>
      <c r="C10361" s="627"/>
      <c r="D10361" s="627"/>
    </row>
    <row r="10362" spans="2:4" x14ac:dyDescent="0.25">
      <c r="B10362" s="627"/>
      <c r="C10362" s="627"/>
      <c r="D10362" s="627"/>
    </row>
    <row r="10363" spans="2:4" x14ac:dyDescent="0.25">
      <c r="B10363" s="627"/>
      <c r="C10363" s="627"/>
      <c r="D10363" s="627"/>
    </row>
    <row r="10364" spans="2:4" x14ac:dyDescent="0.25">
      <c r="B10364" s="627"/>
      <c r="C10364" s="627"/>
      <c r="D10364" s="627"/>
    </row>
    <row r="10365" spans="2:4" x14ac:dyDescent="0.25">
      <c r="B10365" s="627"/>
      <c r="C10365" s="627"/>
      <c r="D10365" s="627"/>
    </row>
    <row r="10366" spans="2:4" x14ac:dyDescent="0.25">
      <c r="B10366" s="627"/>
      <c r="C10366" s="627"/>
      <c r="D10366" s="627"/>
    </row>
    <row r="10367" spans="2:4" x14ac:dyDescent="0.25">
      <c r="B10367" s="627"/>
      <c r="C10367" s="627"/>
      <c r="D10367" s="627"/>
    </row>
    <row r="10368" spans="2:4" x14ac:dyDescent="0.25">
      <c r="B10368" s="627"/>
      <c r="C10368" s="627"/>
      <c r="D10368" s="627"/>
    </row>
    <row r="10369" spans="2:4" x14ac:dyDescent="0.25">
      <c r="B10369" s="627"/>
      <c r="C10369" s="627"/>
      <c r="D10369" s="627"/>
    </row>
    <row r="10370" spans="2:4" x14ac:dyDescent="0.25">
      <c r="B10370" s="627"/>
      <c r="C10370" s="627"/>
      <c r="D10370" s="627"/>
    </row>
    <row r="10371" spans="2:4" x14ac:dyDescent="0.25">
      <c r="B10371" s="627"/>
      <c r="C10371" s="627"/>
      <c r="D10371" s="627"/>
    </row>
    <row r="10372" spans="2:4" x14ac:dyDescent="0.25">
      <c r="B10372" s="627"/>
      <c r="C10372" s="627"/>
      <c r="D10372" s="627"/>
    </row>
    <row r="10373" spans="2:4" x14ac:dyDescent="0.25">
      <c r="B10373" s="627"/>
      <c r="C10373" s="627"/>
      <c r="D10373" s="627"/>
    </row>
    <row r="10374" spans="2:4" x14ac:dyDescent="0.25">
      <c r="B10374" s="627"/>
      <c r="C10374" s="627"/>
      <c r="D10374" s="627"/>
    </row>
    <row r="10375" spans="2:4" x14ac:dyDescent="0.25">
      <c r="B10375" s="627"/>
      <c r="C10375" s="627"/>
      <c r="D10375" s="627"/>
    </row>
    <row r="10376" spans="2:4" x14ac:dyDescent="0.25">
      <c r="B10376" s="627"/>
      <c r="C10376" s="627"/>
      <c r="D10376" s="627"/>
    </row>
    <row r="10377" spans="2:4" x14ac:dyDescent="0.25">
      <c r="B10377" s="627"/>
      <c r="C10377" s="627"/>
      <c r="D10377" s="627"/>
    </row>
    <row r="10378" spans="2:4" x14ac:dyDescent="0.25">
      <c r="B10378" s="627"/>
      <c r="C10378" s="627"/>
      <c r="D10378" s="627"/>
    </row>
    <row r="10379" spans="2:4" x14ac:dyDescent="0.25">
      <c r="B10379" s="627"/>
      <c r="C10379" s="627"/>
      <c r="D10379" s="627"/>
    </row>
    <row r="10380" spans="2:4" x14ac:dyDescent="0.25">
      <c r="B10380" s="627"/>
      <c r="C10380" s="627"/>
      <c r="D10380" s="627"/>
    </row>
    <row r="10381" spans="2:4" x14ac:dyDescent="0.25">
      <c r="B10381" s="627"/>
      <c r="C10381" s="627"/>
      <c r="D10381" s="627"/>
    </row>
    <row r="10382" spans="2:4" x14ac:dyDescent="0.25">
      <c r="B10382" s="627"/>
      <c r="C10382" s="627"/>
      <c r="D10382" s="627"/>
    </row>
    <row r="10383" spans="2:4" x14ac:dyDescent="0.25">
      <c r="B10383" s="627"/>
      <c r="C10383" s="627"/>
      <c r="D10383" s="627"/>
    </row>
    <row r="10384" spans="2:4" x14ac:dyDescent="0.25">
      <c r="B10384" s="627"/>
      <c r="C10384" s="627"/>
      <c r="D10384" s="627"/>
    </row>
    <row r="10385" spans="2:4" x14ac:dyDescent="0.25">
      <c r="B10385" s="627"/>
      <c r="C10385" s="627"/>
      <c r="D10385" s="627"/>
    </row>
    <row r="10386" spans="2:4" x14ac:dyDescent="0.25">
      <c r="B10386" s="627"/>
      <c r="C10386" s="627"/>
      <c r="D10386" s="627"/>
    </row>
    <row r="10387" spans="2:4" x14ac:dyDescent="0.25">
      <c r="B10387" s="627"/>
      <c r="C10387" s="627"/>
      <c r="D10387" s="627"/>
    </row>
    <row r="10388" spans="2:4" x14ac:dyDescent="0.25">
      <c r="B10388" s="627"/>
      <c r="C10388" s="627"/>
      <c r="D10388" s="627"/>
    </row>
    <row r="10389" spans="2:4" x14ac:dyDescent="0.25">
      <c r="B10389" s="627"/>
      <c r="C10389" s="627"/>
      <c r="D10389" s="627"/>
    </row>
    <row r="10390" spans="2:4" x14ac:dyDescent="0.25">
      <c r="B10390" s="627"/>
      <c r="C10390" s="627"/>
      <c r="D10390" s="627"/>
    </row>
    <row r="10391" spans="2:4" x14ac:dyDescent="0.25">
      <c r="B10391" s="627"/>
      <c r="C10391" s="627"/>
      <c r="D10391" s="627"/>
    </row>
    <row r="10392" spans="2:4" x14ac:dyDescent="0.25">
      <c r="B10392" s="627"/>
      <c r="C10392" s="627"/>
      <c r="D10392" s="627"/>
    </row>
    <row r="10393" spans="2:4" x14ac:dyDescent="0.25">
      <c r="B10393" s="627"/>
      <c r="C10393" s="627"/>
      <c r="D10393" s="627"/>
    </row>
    <row r="10394" spans="2:4" x14ac:dyDescent="0.25">
      <c r="B10394" s="627"/>
      <c r="C10394" s="627"/>
      <c r="D10394" s="627"/>
    </row>
    <row r="10395" spans="2:4" x14ac:dyDescent="0.25">
      <c r="B10395" s="627"/>
      <c r="C10395" s="627"/>
      <c r="D10395" s="627"/>
    </row>
    <row r="10396" spans="2:4" x14ac:dyDescent="0.25">
      <c r="B10396" s="627"/>
      <c r="C10396" s="627"/>
      <c r="D10396" s="627"/>
    </row>
    <row r="10397" spans="2:4" x14ac:dyDescent="0.25">
      <c r="B10397" s="627"/>
      <c r="C10397" s="627"/>
      <c r="D10397" s="627"/>
    </row>
    <row r="10398" spans="2:4" x14ac:dyDescent="0.25">
      <c r="B10398" s="627"/>
      <c r="C10398" s="627"/>
      <c r="D10398" s="627"/>
    </row>
    <row r="10399" spans="2:4" x14ac:dyDescent="0.25">
      <c r="B10399" s="627"/>
      <c r="C10399" s="627"/>
      <c r="D10399" s="627"/>
    </row>
    <row r="10400" spans="2:4" x14ac:dyDescent="0.25">
      <c r="B10400" s="627"/>
      <c r="C10400" s="627"/>
      <c r="D10400" s="627"/>
    </row>
    <row r="10401" spans="2:4" x14ac:dyDescent="0.25">
      <c r="B10401" s="627"/>
      <c r="C10401" s="627"/>
      <c r="D10401" s="627"/>
    </row>
    <row r="10402" spans="2:4" x14ac:dyDescent="0.25">
      <c r="B10402" s="627"/>
      <c r="C10402" s="627"/>
      <c r="D10402" s="627"/>
    </row>
    <row r="10403" spans="2:4" x14ac:dyDescent="0.25">
      <c r="B10403" s="627"/>
      <c r="C10403" s="627"/>
      <c r="D10403" s="627"/>
    </row>
    <row r="10404" spans="2:4" x14ac:dyDescent="0.25">
      <c r="B10404" s="627"/>
      <c r="C10404" s="627"/>
      <c r="D10404" s="627"/>
    </row>
    <row r="10405" spans="2:4" x14ac:dyDescent="0.25">
      <c r="B10405" s="627"/>
      <c r="C10405" s="627"/>
      <c r="D10405" s="627"/>
    </row>
    <row r="10406" spans="2:4" x14ac:dyDescent="0.25">
      <c r="B10406" s="627"/>
      <c r="C10406" s="627"/>
      <c r="D10406" s="627"/>
    </row>
    <row r="10407" spans="2:4" x14ac:dyDescent="0.25">
      <c r="B10407" s="627"/>
      <c r="C10407" s="627"/>
      <c r="D10407" s="627"/>
    </row>
    <row r="10408" spans="2:4" x14ac:dyDescent="0.25">
      <c r="B10408" s="627"/>
      <c r="C10408" s="627"/>
      <c r="D10408" s="627"/>
    </row>
    <row r="10409" spans="2:4" x14ac:dyDescent="0.25">
      <c r="B10409" s="627"/>
      <c r="C10409" s="627"/>
      <c r="D10409" s="627"/>
    </row>
    <row r="10410" spans="2:4" x14ac:dyDescent="0.25">
      <c r="B10410" s="627"/>
      <c r="C10410" s="627"/>
      <c r="D10410" s="627"/>
    </row>
    <row r="10411" spans="2:4" x14ac:dyDescent="0.25">
      <c r="B10411" s="627"/>
      <c r="C10411" s="627"/>
      <c r="D10411" s="627"/>
    </row>
    <row r="10412" spans="2:4" x14ac:dyDescent="0.25">
      <c r="B10412" s="627"/>
      <c r="C10412" s="627"/>
      <c r="D10412" s="627"/>
    </row>
    <row r="10413" spans="2:4" x14ac:dyDescent="0.25">
      <c r="B10413" s="627"/>
      <c r="C10413" s="627"/>
      <c r="D10413" s="627"/>
    </row>
    <row r="10414" spans="2:4" x14ac:dyDescent="0.25">
      <c r="B10414" s="627"/>
      <c r="C10414" s="627"/>
      <c r="D10414" s="627"/>
    </row>
    <row r="10415" spans="2:4" x14ac:dyDescent="0.25">
      <c r="B10415" s="627"/>
      <c r="C10415" s="627"/>
      <c r="D10415" s="627"/>
    </row>
    <row r="10416" spans="2:4" x14ac:dyDescent="0.25">
      <c r="B10416" s="627"/>
      <c r="C10416" s="627"/>
      <c r="D10416" s="627"/>
    </row>
    <row r="10417" spans="2:4" x14ac:dyDescent="0.25">
      <c r="B10417" s="627"/>
      <c r="C10417" s="627"/>
      <c r="D10417" s="627"/>
    </row>
    <row r="10418" spans="2:4" x14ac:dyDescent="0.25">
      <c r="B10418" s="627"/>
      <c r="C10418" s="627"/>
      <c r="D10418" s="627"/>
    </row>
    <row r="10419" spans="2:4" x14ac:dyDescent="0.25">
      <c r="B10419" s="627"/>
      <c r="C10419" s="627"/>
      <c r="D10419" s="627"/>
    </row>
    <row r="10420" spans="2:4" x14ac:dyDescent="0.25">
      <c r="B10420" s="627"/>
      <c r="C10420" s="627"/>
      <c r="D10420" s="627"/>
    </row>
    <row r="10421" spans="2:4" x14ac:dyDescent="0.25">
      <c r="B10421" s="627"/>
      <c r="C10421" s="627"/>
      <c r="D10421" s="627"/>
    </row>
    <row r="10422" spans="2:4" x14ac:dyDescent="0.25">
      <c r="B10422" s="627"/>
      <c r="C10422" s="627"/>
      <c r="D10422" s="627"/>
    </row>
    <row r="10423" spans="2:4" x14ac:dyDescent="0.25">
      <c r="B10423" s="627"/>
      <c r="C10423" s="627"/>
      <c r="D10423" s="627"/>
    </row>
    <row r="10424" spans="2:4" x14ac:dyDescent="0.25">
      <c r="B10424" s="627"/>
      <c r="C10424" s="627"/>
      <c r="D10424" s="627"/>
    </row>
    <row r="10425" spans="2:4" x14ac:dyDescent="0.25">
      <c r="B10425" s="627"/>
      <c r="C10425" s="627"/>
      <c r="D10425" s="627"/>
    </row>
    <row r="10426" spans="2:4" x14ac:dyDescent="0.25">
      <c r="B10426" s="627"/>
      <c r="C10426" s="627"/>
      <c r="D10426" s="627"/>
    </row>
    <row r="10427" spans="2:4" x14ac:dyDescent="0.25">
      <c r="B10427" s="627"/>
      <c r="C10427" s="627"/>
      <c r="D10427" s="627"/>
    </row>
    <row r="10428" spans="2:4" x14ac:dyDescent="0.25">
      <c r="B10428" s="627"/>
      <c r="C10428" s="627"/>
      <c r="D10428" s="627"/>
    </row>
    <row r="10429" spans="2:4" x14ac:dyDescent="0.25">
      <c r="B10429" s="627"/>
      <c r="C10429" s="627"/>
      <c r="D10429" s="627"/>
    </row>
    <row r="10430" spans="2:4" x14ac:dyDescent="0.25">
      <c r="B10430" s="627"/>
      <c r="C10430" s="627"/>
      <c r="D10430" s="627"/>
    </row>
    <row r="10431" spans="2:4" x14ac:dyDescent="0.25">
      <c r="B10431" s="627"/>
      <c r="C10431" s="627"/>
      <c r="D10431" s="627"/>
    </row>
    <row r="10432" spans="2:4" x14ac:dyDescent="0.25">
      <c r="B10432" s="627"/>
      <c r="C10432" s="627"/>
      <c r="D10432" s="627"/>
    </row>
    <row r="10433" spans="2:4" x14ac:dyDescent="0.25">
      <c r="B10433" s="627"/>
      <c r="C10433" s="627"/>
      <c r="D10433" s="627"/>
    </row>
    <row r="10434" spans="2:4" x14ac:dyDescent="0.25">
      <c r="B10434" s="627"/>
      <c r="C10434" s="627"/>
      <c r="D10434" s="627"/>
    </row>
    <row r="10435" spans="2:4" x14ac:dyDescent="0.25">
      <c r="B10435" s="627"/>
      <c r="C10435" s="627"/>
      <c r="D10435" s="627"/>
    </row>
    <row r="10436" spans="2:4" x14ac:dyDescent="0.25">
      <c r="B10436" s="627"/>
      <c r="C10436" s="627"/>
      <c r="D10436" s="627"/>
    </row>
    <row r="10437" spans="2:4" x14ac:dyDescent="0.25">
      <c r="B10437" s="627"/>
      <c r="C10437" s="627"/>
      <c r="D10437" s="627"/>
    </row>
    <row r="10438" spans="2:4" x14ac:dyDescent="0.25">
      <c r="B10438" s="627"/>
      <c r="C10438" s="627"/>
      <c r="D10438" s="627"/>
    </row>
    <row r="10439" spans="2:4" x14ac:dyDescent="0.25">
      <c r="B10439" s="627"/>
      <c r="C10439" s="627"/>
      <c r="D10439" s="627"/>
    </row>
    <row r="10440" spans="2:4" x14ac:dyDescent="0.25">
      <c r="B10440" s="627"/>
      <c r="C10440" s="627"/>
      <c r="D10440" s="627"/>
    </row>
    <row r="10441" spans="2:4" x14ac:dyDescent="0.25">
      <c r="B10441" s="627"/>
      <c r="C10441" s="627"/>
      <c r="D10441" s="627"/>
    </row>
    <row r="10442" spans="2:4" x14ac:dyDescent="0.25">
      <c r="B10442" s="627"/>
      <c r="C10442" s="627"/>
      <c r="D10442" s="627"/>
    </row>
    <row r="10443" spans="2:4" x14ac:dyDescent="0.25">
      <c r="B10443" s="627"/>
      <c r="C10443" s="627"/>
      <c r="D10443" s="627"/>
    </row>
    <row r="10444" spans="2:4" x14ac:dyDescent="0.25">
      <c r="B10444" s="627"/>
      <c r="C10444" s="627"/>
      <c r="D10444" s="627"/>
    </row>
    <row r="10445" spans="2:4" x14ac:dyDescent="0.25">
      <c r="B10445" s="627"/>
      <c r="C10445" s="627"/>
      <c r="D10445" s="627"/>
    </row>
    <row r="10446" spans="2:4" x14ac:dyDescent="0.25">
      <c r="B10446" s="627"/>
      <c r="C10446" s="627"/>
      <c r="D10446" s="627"/>
    </row>
    <row r="10447" spans="2:4" x14ac:dyDescent="0.25">
      <c r="B10447" s="627"/>
      <c r="C10447" s="627"/>
      <c r="D10447" s="627"/>
    </row>
    <row r="10448" spans="2:4" x14ac:dyDescent="0.25">
      <c r="B10448" s="627"/>
      <c r="C10448" s="627"/>
      <c r="D10448" s="627"/>
    </row>
    <row r="10449" spans="2:4" x14ac:dyDescent="0.25">
      <c r="B10449" s="627"/>
      <c r="C10449" s="627"/>
      <c r="D10449" s="627"/>
    </row>
    <row r="10450" spans="2:4" x14ac:dyDescent="0.25">
      <c r="B10450" s="627"/>
      <c r="C10450" s="627"/>
      <c r="D10450" s="627"/>
    </row>
    <row r="10451" spans="2:4" x14ac:dyDescent="0.25">
      <c r="B10451" s="627"/>
      <c r="C10451" s="627"/>
      <c r="D10451" s="627"/>
    </row>
    <row r="10452" spans="2:4" x14ac:dyDescent="0.25">
      <c r="B10452" s="627"/>
      <c r="C10452" s="627"/>
      <c r="D10452" s="627"/>
    </row>
    <row r="10453" spans="2:4" x14ac:dyDescent="0.25">
      <c r="B10453" s="627"/>
      <c r="C10453" s="627"/>
      <c r="D10453" s="627"/>
    </row>
    <row r="10454" spans="2:4" x14ac:dyDescent="0.25">
      <c r="B10454" s="627"/>
      <c r="C10454" s="627"/>
      <c r="D10454" s="627"/>
    </row>
    <row r="10455" spans="2:4" x14ac:dyDescent="0.25">
      <c r="B10455" s="627"/>
      <c r="C10455" s="627"/>
      <c r="D10455" s="627"/>
    </row>
    <row r="10456" spans="2:4" x14ac:dyDescent="0.25">
      <c r="B10456" s="627"/>
      <c r="C10456" s="627"/>
      <c r="D10456" s="627"/>
    </row>
    <row r="10457" spans="2:4" x14ac:dyDescent="0.25">
      <c r="B10457" s="627"/>
      <c r="C10457" s="627"/>
      <c r="D10457" s="627"/>
    </row>
    <row r="10458" spans="2:4" x14ac:dyDescent="0.25">
      <c r="B10458" s="627"/>
      <c r="C10458" s="627"/>
      <c r="D10458" s="627"/>
    </row>
    <row r="10459" spans="2:4" x14ac:dyDescent="0.25">
      <c r="B10459" s="627"/>
      <c r="C10459" s="627"/>
      <c r="D10459" s="627"/>
    </row>
    <row r="10460" spans="2:4" x14ac:dyDescent="0.25">
      <c r="B10460" s="627"/>
      <c r="C10460" s="627"/>
      <c r="D10460" s="627"/>
    </row>
    <row r="10461" spans="2:4" x14ac:dyDescent="0.25">
      <c r="B10461" s="627"/>
      <c r="C10461" s="627"/>
      <c r="D10461" s="627"/>
    </row>
    <row r="10462" spans="2:4" x14ac:dyDescent="0.25">
      <c r="B10462" s="627"/>
      <c r="C10462" s="627"/>
      <c r="D10462" s="627"/>
    </row>
    <row r="10463" spans="2:4" x14ac:dyDescent="0.25">
      <c r="B10463" s="627"/>
      <c r="C10463" s="627"/>
      <c r="D10463" s="627"/>
    </row>
    <row r="10464" spans="2:4" x14ac:dyDescent="0.25">
      <c r="B10464" s="627"/>
      <c r="C10464" s="627"/>
      <c r="D10464" s="627"/>
    </row>
    <row r="10465" spans="2:4" x14ac:dyDescent="0.25">
      <c r="B10465" s="627"/>
      <c r="C10465" s="627"/>
      <c r="D10465" s="627"/>
    </row>
    <row r="10466" spans="2:4" x14ac:dyDescent="0.25">
      <c r="B10466" s="627"/>
      <c r="C10466" s="627"/>
      <c r="D10466" s="627"/>
    </row>
    <row r="10467" spans="2:4" x14ac:dyDescent="0.25">
      <c r="B10467" s="627"/>
      <c r="C10467" s="627"/>
      <c r="D10467" s="627"/>
    </row>
    <row r="10468" spans="2:4" x14ac:dyDescent="0.25">
      <c r="B10468" s="627"/>
      <c r="C10468" s="627"/>
      <c r="D10468" s="627"/>
    </row>
    <row r="10469" spans="2:4" x14ac:dyDescent="0.25">
      <c r="B10469" s="627"/>
      <c r="C10469" s="627"/>
      <c r="D10469" s="627"/>
    </row>
    <row r="10470" spans="2:4" x14ac:dyDescent="0.25">
      <c r="B10470" s="627"/>
      <c r="C10470" s="627"/>
      <c r="D10470" s="627"/>
    </row>
    <row r="10471" spans="2:4" x14ac:dyDescent="0.25">
      <c r="B10471" s="627"/>
      <c r="C10471" s="627"/>
      <c r="D10471" s="627"/>
    </row>
    <row r="10472" spans="2:4" x14ac:dyDescent="0.25">
      <c r="B10472" s="627"/>
      <c r="C10472" s="627"/>
      <c r="D10472" s="627"/>
    </row>
    <row r="10473" spans="2:4" x14ac:dyDescent="0.25">
      <c r="B10473" s="627"/>
      <c r="C10473" s="627"/>
      <c r="D10473" s="627"/>
    </row>
    <row r="10474" spans="2:4" x14ac:dyDescent="0.25">
      <c r="B10474" s="627"/>
      <c r="C10474" s="627"/>
      <c r="D10474" s="627"/>
    </row>
    <row r="10475" spans="2:4" x14ac:dyDescent="0.25">
      <c r="B10475" s="627"/>
      <c r="C10475" s="627"/>
      <c r="D10475" s="627"/>
    </row>
    <row r="10476" spans="2:4" x14ac:dyDescent="0.25">
      <c r="B10476" s="627"/>
      <c r="C10476" s="627"/>
      <c r="D10476" s="627"/>
    </row>
    <row r="10477" spans="2:4" x14ac:dyDescent="0.25">
      <c r="B10477" s="627"/>
      <c r="C10477" s="627"/>
      <c r="D10477" s="627"/>
    </row>
    <row r="10478" spans="2:4" x14ac:dyDescent="0.25">
      <c r="B10478" s="627"/>
      <c r="C10478" s="627"/>
      <c r="D10478" s="627"/>
    </row>
    <row r="10479" spans="2:4" x14ac:dyDescent="0.25">
      <c r="B10479" s="627"/>
      <c r="C10479" s="627"/>
      <c r="D10479" s="627"/>
    </row>
    <row r="10480" spans="2:4" x14ac:dyDescent="0.25">
      <c r="B10480" s="627"/>
      <c r="C10480" s="627"/>
      <c r="D10480" s="627"/>
    </row>
    <row r="10481" spans="2:4" x14ac:dyDescent="0.25">
      <c r="B10481" s="627"/>
      <c r="C10481" s="627"/>
      <c r="D10481" s="627"/>
    </row>
    <row r="10482" spans="2:4" x14ac:dyDescent="0.25">
      <c r="B10482" s="627"/>
      <c r="C10482" s="627"/>
      <c r="D10482" s="627"/>
    </row>
    <row r="10483" spans="2:4" x14ac:dyDescent="0.25">
      <c r="B10483" s="627"/>
      <c r="C10483" s="627"/>
      <c r="D10483" s="627"/>
    </row>
    <row r="10484" spans="2:4" x14ac:dyDescent="0.25">
      <c r="B10484" s="627"/>
      <c r="C10484" s="627"/>
      <c r="D10484" s="627"/>
    </row>
    <row r="10485" spans="2:4" x14ac:dyDescent="0.25">
      <c r="B10485" s="627"/>
      <c r="C10485" s="627"/>
      <c r="D10485" s="627"/>
    </row>
    <row r="10486" spans="2:4" x14ac:dyDescent="0.25">
      <c r="B10486" s="627"/>
      <c r="C10486" s="627"/>
      <c r="D10486" s="627"/>
    </row>
    <row r="10487" spans="2:4" x14ac:dyDescent="0.25">
      <c r="B10487" s="627"/>
      <c r="C10487" s="627"/>
      <c r="D10487" s="627"/>
    </row>
    <row r="10488" spans="2:4" x14ac:dyDescent="0.25">
      <c r="B10488" s="627"/>
      <c r="C10488" s="627"/>
      <c r="D10488" s="627"/>
    </row>
    <row r="10489" spans="2:4" x14ac:dyDescent="0.25">
      <c r="B10489" s="627"/>
      <c r="C10489" s="627"/>
      <c r="D10489" s="627"/>
    </row>
    <row r="10490" spans="2:4" x14ac:dyDescent="0.25">
      <c r="B10490" s="627"/>
      <c r="C10490" s="627"/>
      <c r="D10490" s="627"/>
    </row>
    <row r="10491" spans="2:4" x14ac:dyDescent="0.25">
      <c r="B10491" s="627"/>
      <c r="C10491" s="627"/>
      <c r="D10491" s="627"/>
    </row>
    <row r="10492" spans="2:4" x14ac:dyDescent="0.25">
      <c r="B10492" s="627"/>
      <c r="C10492" s="627"/>
      <c r="D10492" s="627"/>
    </row>
    <row r="10493" spans="2:4" x14ac:dyDescent="0.25">
      <c r="B10493" s="627"/>
      <c r="C10493" s="627"/>
      <c r="D10493" s="627"/>
    </row>
    <row r="10494" spans="2:4" x14ac:dyDescent="0.25">
      <c r="B10494" s="627"/>
      <c r="C10494" s="627"/>
      <c r="D10494" s="627"/>
    </row>
    <row r="10495" spans="2:4" x14ac:dyDescent="0.25">
      <c r="B10495" s="627"/>
      <c r="C10495" s="627"/>
      <c r="D10495" s="627"/>
    </row>
    <row r="10496" spans="2:4" x14ac:dyDescent="0.25">
      <c r="B10496" s="627"/>
      <c r="C10496" s="627"/>
      <c r="D10496" s="627"/>
    </row>
    <row r="10497" spans="2:4" x14ac:dyDescent="0.25">
      <c r="B10497" s="627"/>
      <c r="C10497" s="627"/>
      <c r="D10497" s="627"/>
    </row>
    <row r="10498" spans="2:4" x14ac:dyDescent="0.25">
      <c r="B10498" s="627"/>
      <c r="C10498" s="627"/>
      <c r="D10498" s="627"/>
    </row>
    <row r="10499" spans="2:4" x14ac:dyDescent="0.25">
      <c r="B10499" s="627"/>
      <c r="C10499" s="627"/>
      <c r="D10499" s="627"/>
    </row>
    <row r="10500" spans="2:4" x14ac:dyDescent="0.25">
      <c r="B10500" s="627"/>
      <c r="C10500" s="627"/>
      <c r="D10500" s="627"/>
    </row>
    <row r="10501" spans="2:4" x14ac:dyDescent="0.25">
      <c r="B10501" s="627"/>
      <c r="C10501" s="627"/>
      <c r="D10501" s="627"/>
    </row>
    <row r="10502" spans="2:4" x14ac:dyDescent="0.25">
      <c r="B10502" s="627"/>
      <c r="C10502" s="627"/>
      <c r="D10502" s="627"/>
    </row>
    <row r="10503" spans="2:4" x14ac:dyDescent="0.25">
      <c r="B10503" s="627"/>
      <c r="C10503" s="627"/>
      <c r="D10503" s="627"/>
    </row>
    <row r="10504" spans="2:4" x14ac:dyDescent="0.25">
      <c r="B10504" s="627"/>
      <c r="C10504" s="627"/>
      <c r="D10504" s="627"/>
    </row>
    <row r="10505" spans="2:4" x14ac:dyDescent="0.25">
      <c r="B10505" s="627"/>
      <c r="C10505" s="627"/>
      <c r="D10505" s="627"/>
    </row>
    <row r="10506" spans="2:4" x14ac:dyDescent="0.25">
      <c r="B10506" s="627"/>
      <c r="C10506" s="627"/>
      <c r="D10506" s="627"/>
    </row>
    <row r="10507" spans="2:4" x14ac:dyDescent="0.25">
      <c r="B10507" s="627"/>
      <c r="C10507" s="627"/>
      <c r="D10507" s="627"/>
    </row>
    <row r="10508" spans="2:4" x14ac:dyDescent="0.25">
      <c r="B10508" s="627"/>
      <c r="C10508" s="627"/>
      <c r="D10508" s="627"/>
    </row>
    <row r="10509" spans="2:4" x14ac:dyDescent="0.25">
      <c r="B10509" s="627"/>
      <c r="C10509" s="627"/>
      <c r="D10509" s="627"/>
    </row>
    <row r="10510" spans="2:4" x14ac:dyDescent="0.25">
      <c r="B10510" s="627"/>
      <c r="C10510" s="627"/>
      <c r="D10510" s="627"/>
    </row>
    <row r="10511" spans="2:4" x14ac:dyDescent="0.25">
      <c r="B10511" s="627"/>
      <c r="C10511" s="627"/>
      <c r="D10511" s="627"/>
    </row>
    <row r="10512" spans="2:4" x14ac:dyDescent="0.25">
      <c r="B10512" s="627"/>
      <c r="C10512" s="627"/>
      <c r="D10512" s="627"/>
    </row>
    <row r="10513" spans="2:4" x14ac:dyDescent="0.25">
      <c r="B10513" s="627"/>
      <c r="C10513" s="627"/>
      <c r="D10513" s="627"/>
    </row>
    <row r="10514" spans="2:4" x14ac:dyDescent="0.25">
      <c r="B10514" s="627"/>
      <c r="C10514" s="627"/>
      <c r="D10514" s="627"/>
    </row>
    <row r="10515" spans="2:4" x14ac:dyDescent="0.25">
      <c r="B10515" s="627"/>
      <c r="C10515" s="627"/>
      <c r="D10515" s="627"/>
    </row>
    <row r="10516" spans="2:4" x14ac:dyDescent="0.25">
      <c r="B10516" s="627"/>
      <c r="C10516" s="627"/>
      <c r="D10516" s="627"/>
    </row>
    <row r="10517" spans="2:4" x14ac:dyDescent="0.25">
      <c r="B10517" s="627"/>
      <c r="C10517" s="627"/>
      <c r="D10517" s="627"/>
    </row>
    <row r="10518" spans="2:4" x14ac:dyDescent="0.25">
      <c r="B10518" s="627"/>
      <c r="C10518" s="627"/>
      <c r="D10518" s="627"/>
    </row>
    <row r="10519" spans="2:4" x14ac:dyDescent="0.25">
      <c r="B10519" s="627"/>
      <c r="C10519" s="627"/>
      <c r="D10519" s="627"/>
    </row>
    <row r="10520" spans="2:4" x14ac:dyDescent="0.25">
      <c r="B10520" s="627"/>
      <c r="C10520" s="627"/>
      <c r="D10520" s="627"/>
    </row>
    <row r="10521" spans="2:4" x14ac:dyDescent="0.25">
      <c r="B10521" s="627"/>
      <c r="C10521" s="627"/>
      <c r="D10521" s="627"/>
    </row>
    <row r="10522" spans="2:4" x14ac:dyDescent="0.25">
      <c r="B10522" s="627"/>
      <c r="C10522" s="627"/>
      <c r="D10522" s="627"/>
    </row>
    <row r="10523" spans="2:4" x14ac:dyDescent="0.25">
      <c r="B10523" s="627"/>
      <c r="C10523" s="627"/>
      <c r="D10523" s="627"/>
    </row>
    <row r="10524" spans="2:4" x14ac:dyDescent="0.25">
      <c r="B10524" s="627"/>
      <c r="C10524" s="627"/>
      <c r="D10524" s="627"/>
    </row>
    <row r="10525" spans="2:4" x14ac:dyDescent="0.25">
      <c r="B10525" s="627"/>
      <c r="C10525" s="627"/>
      <c r="D10525" s="627"/>
    </row>
    <row r="10526" spans="2:4" x14ac:dyDescent="0.25">
      <c r="B10526" s="627"/>
      <c r="C10526" s="627"/>
      <c r="D10526" s="627"/>
    </row>
    <row r="10527" spans="2:4" x14ac:dyDescent="0.25">
      <c r="B10527" s="627"/>
      <c r="C10527" s="627"/>
      <c r="D10527" s="627"/>
    </row>
    <row r="10528" spans="2:4" x14ac:dyDescent="0.25">
      <c r="B10528" s="627"/>
      <c r="C10528" s="627"/>
      <c r="D10528" s="627"/>
    </row>
    <row r="10529" spans="2:4" x14ac:dyDescent="0.25">
      <c r="B10529" s="627"/>
      <c r="C10529" s="627"/>
      <c r="D10529" s="627"/>
    </row>
    <row r="10530" spans="2:4" x14ac:dyDescent="0.25">
      <c r="B10530" s="627"/>
      <c r="C10530" s="627"/>
      <c r="D10530" s="627"/>
    </row>
    <row r="10531" spans="2:4" x14ac:dyDescent="0.25">
      <c r="B10531" s="627"/>
      <c r="C10531" s="627"/>
      <c r="D10531" s="627"/>
    </row>
    <row r="10532" spans="2:4" x14ac:dyDescent="0.25">
      <c r="B10532" s="627"/>
      <c r="C10532" s="627"/>
      <c r="D10532" s="627"/>
    </row>
    <row r="10533" spans="2:4" x14ac:dyDescent="0.25">
      <c r="B10533" s="627"/>
      <c r="C10533" s="627"/>
      <c r="D10533" s="627"/>
    </row>
    <row r="10534" spans="2:4" x14ac:dyDescent="0.25">
      <c r="B10534" s="627"/>
      <c r="C10534" s="627"/>
      <c r="D10534" s="627"/>
    </row>
    <row r="10535" spans="2:4" x14ac:dyDescent="0.25">
      <c r="B10535" s="627"/>
      <c r="C10535" s="627"/>
      <c r="D10535" s="627"/>
    </row>
    <row r="10536" spans="2:4" x14ac:dyDescent="0.25">
      <c r="B10536" s="627"/>
      <c r="C10536" s="627"/>
      <c r="D10536" s="627"/>
    </row>
    <row r="10537" spans="2:4" x14ac:dyDescent="0.25">
      <c r="B10537" s="627"/>
      <c r="C10537" s="627"/>
      <c r="D10537" s="627"/>
    </row>
    <row r="10538" spans="2:4" x14ac:dyDescent="0.25">
      <c r="B10538" s="627"/>
      <c r="C10538" s="627"/>
      <c r="D10538" s="627"/>
    </row>
    <row r="10539" spans="2:4" x14ac:dyDescent="0.25">
      <c r="B10539" s="627"/>
      <c r="C10539" s="627"/>
      <c r="D10539" s="627"/>
    </row>
    <row r="10540" spans="2:4" x14ac:dyDescent="0.25">
      <c r="B10540" s="627"/>
      <c r="C10540" s="627"/>
      <c r="D10540" s="627"/>
    </row>
    <row r="10541" spans="2:4" x14ac:dyDescent="0.25">
      <c r="B10541" s="627"/>
      <c r="C10541" s="627"/>
      <c r="D10541" s="627"/>
    </row>
    <row r="10542" spans="2:4" x14ac:dyDescent="0.25">
      <c r="B10542" s="627"/>
      <c r="C10542" s="627"/>
      <c r="D10542" s="627"/>
    </row>
    <row r="10543" spans="2:4" x14ac:dyDescent="0.25">
      <c r="B10543" s="627"/>
      <c r="C10543" s="627"/>
      <c r="D10543" s="627"/>
    </row>
    <row r="10544" spans="2:4" x14ac:dyDescent="0.25">
      <c r="B10544" s="627"/>
      <c r="C10544" s="627"/>
      <c r="D10544" s="627"/>
    </row>
    <row r="10545" spans="2:4" x14ac:dyDescent="0.25">
      <c r="B10545" s="627"/>
      <c r="C10545" s="627"/>
      <c r="D10545" s="627"/>
    </row>
    <row r="10546" spans="2:4" x14ac:dyDescent="0.25">
      <c r="B10546" s="627"/>
      <c r="C10546" s="627"/>
      <c r="D10546" s="627"/>
    </row>
    <row r="10547" spans="2:4" x14ac:dyDescent="0.25">
      <c r="B10547" s="627"/>
      <c r="C10547" s="627"/>
      <c r="D10547" s="627"/>
    </row>
    <row r="10548" spans="2:4" x14ac:dyDescent="0.25">
      <c r="B10548" s="627"/>
      <c r="C10548" s="627"/>
      <c r="D10548" s="627"/>
    </row>
    <row r="10549" spans="2:4" x14ac:dyDescent="0.25">
      <c r="B10549" s="627"/>
      <c r="C10549" s="627"/>
      <c r="D10549" s="627"/>
    </row>
    <row r="10550" spans="2:4" x14ac:dyDescent="0.25">
      <c r="B10550" s="627"/>
      <c r="C10550" s="627"/>
      <c r="D10550" s="627"/>
    </row>
    <row r="10551" spans="2:4" x14ac:dyDescent="0.25">
      <c r="B10551" s="627"/>
      <c r="C10551" s="627"/>
      <c r="D10551" s="627"/>
    </row>
    <row r="10552" spans="2:4" x14ac:dyDescent="0.25">
      <c r="B10552" s="627"/>
      <c r="C10552" s="627"/>
      <c r="D10552" s="627"/>
    </row>
    <row r="10553" spans="2:4" x14ac:dyDescent="0.25">
      <c r="B10553" s="627"/>
      <c r="C10553" s="627"/>
      <c r="D10553" s="627"/>
    </row>
    <row r="10554" spans="2:4" x14ac:dyDescent="0.25">
      <c r="B10554" s="627"/>
      <c r="C10554" s="627"/>
      <c r="D10554" s="627"/>
    </row>
    <row r="10555" spans="2:4" x14ac:dyDescent="0.25">
      <c r="B10555" s="627"/>
      <c r="C10555" s="627"/>
      <c r="D10555" s="627"/>
    </row>
    <row r="10556" spans="2:4" x14ac:dyDescent="0.25">
      <c r="B10556" s="627"/>
      <c r="C10556" s="627"/>
      <c r="D10556" s="627"/>
    </row>
    <row r="10557" spans="2:4" x14ac:dyDescent="0.25">
      <c r="B10557" s="627"/>
      <c r="C10557" s="627"/>
      <c r="D10557" s="627"/>
    </row>
    <row r="10558" spans="2:4" x14ac:dyDescent="0.25">
      <c r="B10558" s="627"/>
      <c r="C10558" s="627"/>
      <c r="D10558" s="627"/>
    </row>
    <row r="10559" spans="2:4" x14ac:dyDescent="0.25">
      <c r="B10559" s="627"/>
      <c r="C10559" s="627"/>
      <c r="D10559" s="627"/>
    </row>
    <row r="10560" spans="2:4" x14ac:dyDescent="0.25">
      <c r="B10560" s="627"/>
      <c r="C10560" s="627"/>
      <c r="D10560" s="627"/>
    </row>
    <row r="10561" spans="2:4" x14ac:dyDescent="0.25">
      <c r="B10561" s="627"/>
      <c r="C10561" s="627"/>
      <c r="D10561" s="627"/>
    </row>
    <row r="10562" spans="2:4" x14ac:dyDescent="0.25">
      <c r="B10562" s="627"/>
      <c r="C10562" s="627"/>
      <c r="D10562" s="627"/>
    </row>
    <row r="10563" spans="2:4" x14ac:dyDescent="0.25">
      <c r="B10563" s="627"/>
      <c r="C10563" s="627"/>
      <c r="D10563" s="627"/>
    </row>
    <row r="10564" spans="2:4" x14ac:dyDescent="0.25">
      <c r="B10564" s="627"/>
      <c r="C10564" s="627"/>
      <c r="D10564" s="627"/>
    </row>
    <row r="10565" spans="2:4" x14ac:dyDescent="0.25">
      <c r="B10565" s="627"/>
      <c r="C10565" s="627"/>
      <c r="D10565" s="627"/>
    </row>
    <row r="10566" spans="2:4" x14ac:dyDescent="0.25">
      <c r="B10566" s="627"/>
      <c r="C10566" s="627"/>
      <c r="D10566" s="627"/>
    </row>
    <row r="10567" spans="2:4" x14ac:dyDescent="0.25">
      <c r="B10567" s="627"/>
      <c r="C10567" s="627"/>
      <c r="D10567" s="627"/>
    </row>
    <row r="10568" spans="2:4" x14ac:dyDescent="0.25">
      <c r="B10568" s="627"/>
      <c r="C10568" s="627"/>
      <c r="D10568" s="627"/>
    </row>
    <row r="10569" spans="2:4" x14ac:dyDescent="0.25">
      <c r="B10569" s="627"/>
      <c r="C10569" s="627"/>
      <c r="D10569" s="627"/>
    </row>
    <row r="10570" spans="2:4" x14ac:dyDescent="0.25">
      <c r="B10570" s="627"/>
      <c r="C10570" s="627"/>
      <c r="D10570" s="627"/>
    </row>
    <row r="10571" spans="2:4" x14ac:dyDescent="0.25">
      <c r="B10571" s="627"/>
      <c r="C10571" s="627"/>
      <c r="D10571" s="627"/>
    </row>
    <row r="10572" spans="2:4" x14ac:dyDescent="0.25">
      <c r="B10572" s="627"/>
      <c r="C10572" s="627"/>
      <c r="D10572" s="627"/>
    </row>
    <row r="10573" spans="2:4" x14ac:dyDescent="0.25">
      <c r="B10573" s="627"/>
      <c r="C10573" s="627"/>
      <c r="D10573" s="627"/>
    </row>
    <row r="10574" spans="2:4" x14ac:dyDescent="0.25">
      <c r="B10574" s="627"/>
      <c r="C10574" s="627"/>
      <c r="D10574" s="627"/>
    </row>
    <row r="10575" spans="2:4" x14ac:dyDescent="0.25">
      <c r="B10575" s="627"/>
      <c r="C10575" s="627"/>
      <c r="D10575" s="627"/>
    </row>
    <row r="10576" spans="2:4" x14ac:dyDescent="0.25">
      <c r="B10576" s="627"/>
      <c r="C10576" s="627"/>
      <c r="D10576" s="627"/>
    </row>
    <row r="10577" spans="2:4" x14ac:dyDescent="0.25">
      <c r="B10577" s="627"/>
      <c r="C10577" s="627"/>
      <c r="D10577" s="627"/>
    </row>
    <row r="10578" spans="2:4" x14ac:dyDescent="0.25">
      <c r="B10578" s="627"/>
      <c r="C10578" s="627"/>
      <c r="D10578" s="627"/>
    </row>
    <row r="10579" spans="2:4" x14ac:dyDescent="0.25">
      <c r="B10579" s="627"/>
      <c r="C10579" s="627"/>
      <c r="D10579" s="627"/>
    </row>
    <row r="10580" spans="2:4" x14ac:dyDescent="0.25">
      <c r="B10580" s="627"/>
      <c r="C10580" s="627"/>
      <c r="D10580" s="627"/>
    </row>
    <row r="10581" spans="2:4" x14ac:dyDescent="0.25">
      <c r="B10581" s="627"/>
      <c r="C10581" s="627"/>
      <c r="D10581" s="627"/>
    </row>
    <row r="10582" spans="2:4" x14ac:dyDescent="0.25">
      <c r="B10582" s="627"/>
      <c r="C10582" s="627"/>
      <c r="D10582" s="627"/>
    </row>
    <row r="10583" spans="2:4" x14ac:dyDescent="0.25">
      <c r="B10583" s="627"/>
      <c r="C10583" s="627"/>
      <c r="D10583" s="627"/>
    </row>
    <row r="10584" spans="2:4" x14ac:dyDescent="0.25">
      <c r="B10584" s="627"/>
      <c r="C10584" s="627"/>
      <c r="D10584" s="627"/>
    </row>
    <row r="10585" spans="2:4" x14ac:dyDescent="0.25">
      <c r="B10585" s="627"/>
      <c r="C10585" s="627"/>
      <c r="D10585" s="627"/>
    </row>
    <row r="10586" spans="2:4" x14ac:dyDescent="0.25">
      <c r="B10586" s="627"/>
      <c r="C10586" s="627"/>
      <c r="D10586" s="627"/>
    </row>
    <row r="10587" spans="2:4" x14ac:dyDescent="0.25">
      <c r="B10587" s="627"/>
      <c r="C10587" s="627"/>
      <c r="D10587" s="627"/>
    </row>
    <row r="10588" spans="2:4" x14ac:dyDescent="0.25">
      <c r="B10588" s="627"/>
      <c r="C10588" s="627"/>
      <c r="D10588" s="627"/>
    </row>
    <row r="10589" spans="2:4" x14ac:dyDescent="0.25">
      <c r="B10589" s="627"/>
      <c r="C10589" s="627"/>
      <c r="D10589" s="627"/>
    </row>
    <row r="10590" spans="2:4" x14ac:dyDescent="0.25">
      <c r="B10590" s="627"/>
      <c r="C10590" s="627"/>
      <c r="D10590" s="627"/>
    </row>
    <row r="10591" spans="2:4" x14ac:dyDescent="0.25">
      <c r="B10591" s="627"/>
      <c r="C10591" s="627"/>
      <c r="D10591" s="627"/>
    </row>
    <row r="10592" spans="2:4" x14ac:dyDescent="0.25">
      <c r="B10592" s="627"/>
      <c r="C10592" s="627"/>
      <c r="D10592" s="627"/>
    </row>
    <row r="10593" spans="2:4" x14ac:dyDescent="0.25">
      <c r="B10593" s="627"/>
      <c r="C10593" s="627"/>
      <c r="D10593" s="627"/>
    </row>
    <row r="10594" spans="2:4" x14ac:dyDescent="0.25">
      <c r="B10594" s="627"/>
      <c r="C10594" s="627"/>
      <c r="D10594" s="627"/>
    </row>
    <row r="10595" spans="2:4" x14ac:dyDescent="0.25">
      <c r="B10595" s="627"/>
      <c r="C10595" s="627"/>
      <c r="D10595" s="627"/>
    </row>
    <row r="10596" spans="2:4" x14ac:dyDescent="0.25">
      <c r="B10596" s="627"/>
      <c r="C10596" s="627"/>
      <c r="D10596" s="627"/>
    </row>
    <row r="10597" spans="2:4" x14ac:dyDescent="0.25">
      <c r="B10597" s="627"/>
      <c r="C10597" s="627"/>
      <c r="D10597" s="627"/>
    </row>
    <row r="10598" spans="2:4" x14ac:dyDescent="0.25">
      <c r="B10598" s="627"/>
      <c r="C10598" s="627"/>
      <c r="D10598" s="627"/>
    </row>
    <row r="10599" spans="2:4" x14ac:dyDescent="0.25">
      <c r="B10599" s="627"/>
      <c r="C10599" s="627"/>
      <c r="D10599" s="627"/>
    </row>
    <row r="10600" spans="2:4" x14ac:dyDescent="0.25">
      <c r="B10600" s="627"/>
      <c r="C10600" s="627"/>
      <c r="D10600" s="627"/>
    </row>
    <row r="10601" spans="2:4" x14ac:dyDescent="0.25">
      <c r="B10601" s="627"/>
      <c r="C10601" s="627"/>
      <c r="D10601" s="627"/>
    </row>
    <row r="10602" spans="2:4" x14ac:dyDescent="0.25">
      <c r="B10602" s="627"/>
      <c r="C10602" s="627"/>
      <c r="D10602" s="627"/>
    </row>
    <row r="10603" spans="2:4" x14ac:dyDescent="0.25">
      <c r="B10603" s="627"/>
      <c r="C10603" s="627"/>
      <c r="D10603" s="627"/>
    </row>
    <row r="10604" spans="2:4" x14ac:dyDescent="0.25">
      <c r="B10604" s="627"/>
      <c r="C10604" s="627"/>
      <c r="D10604" s="627"/>
    </row>
    <row r="10605" spans="2:4" x14ac:dyDescent="0.25">
      <c r="B10605" s="627"/>
      <c r="C10605" s="627"/>
      <c r="D10605" s="627"/>
    </row>
    <row r="10606" spans="2:4" x14ac:dyDescent="0.25">
      <c r="B10606" s="627"/>
      <c r="C10606" s="627"/>
      <c r="D10606" s="627"/>
    </row>
    <row r="10607" spans="2:4" x14ac:dyDescent="0.25">
      <c r="B10607" s="627"/>
      <c r="C10607" s="627"/>
      <c r="D10607" s="627"/>
    </row>
    <row r="10608" spans="2:4" x14ac:dyDescent="0.25">
      <c r="B10608" s="627"/>
      <c r="C10608" s="627"/>
      <c r="D10608" s="627"/>
    </row>
    <row r="10609" spans="2:4" x14ac:dyDescent="0.25">
      <c r="B10609" s="627"/>
      <c r="C10609" s="627"/>
      <c r="D10609" s="627"/>
    </row>
    <row r="10610" spans="2:4" x14ac:dyDescent="0.25">
      <c r="B10610" s="627"/>
      <c r="C10610" s="627"/>
      <c r="D10610" s="627"/>
    </row>
    <row r="10611" spans="2:4" x14ac:dyDescent="0.25">
      <c r="B10611" s="627"/>
      <c r="C10611" s="627"/>
      <c r="D10611" s="627"/>
    </row>
    <row r="10612" spans="2:4" x14ac:dyDescent="0.25">
      <c r="B10612" s="627"/>
      <c r="C10612" s="627"/>
      <c r="D10612" s="627"/>
    </row>
    <row r="10613" spans="2:4" x14ac:dyDescent="0.25">
      <c r="B10613" s="627"/>
      <c r="C10613" s="627"/>
      <c r="D10613" s="627"/>
    </row>
    <row r="10614" spans="2:4" x14ac:dyDescent="0.25">
      <c r="B10614" s="627"/>
      <c r="C10614" s="627"/>
      <c r="D10614" s="627"/>
    </row>
    <row r="10615" spans="2:4" x14ac:dyDescent="0.25">
      <c r="B10615" s="627"/>
      <c r="C10615" s="627"/>
      <c r="D10615" s="627"/>
    </row>
    <row r="10616" spans="2:4" x14ac:dyDescent="0.25">
      <c r="B10616" s="627"/>
      <c r="C10616" s="627"/>
      <c r="D10616" s="627"/>
    </row>
    <row r="10617" spans="2:4" x14ac:dyDescent="0.25">
      <c r="B10617" s="627"/>
      <c r="C10617" s="627"/>
      <c r="D10617" s="627"/>
    </row>
    <row r="10618" spans="2:4" x14ac:dyDescent="0.25">
      <c r="B10618" s="627"/>
      <c r="C10618" s="627"/>
      <c r="D10618" s="627"/>
    </row>
    <row r="10619" spans="2:4" x14ac:dyDescent="0.25">
      <c r="B10619" s="627"/>
      <c r="C10619" s="627"/>
      <c r="D10619" s="627"/>
    </row>
    <row r="10620" spans="2:4" x14ac:dyDescent="0.25">
      <c r="B10620" s="627"/>
      <c r="C10620" s="627"/>
      <c r="D10620" s="627"/>
    </row>
    <row r="10621" spans="2:4" x14ac:dyDescent="0.25">
      <c r="B10621" s="627"/>
      <c r="C10621" s="627"/>
      <c r="D10621" s="627"/>
    </row>
    <row r="10622" spans="2:4" x14ac:dyDescent="0.25">
      <c r="B10622" s="627"/>
      <c r="C10622" s="627"/>
      <c r="D10622" s="627"/>
    </row>
    <row r="10623" spans="2:4" x14ac:dyDescent="0.25">
      <c r="B10623" s="627"/>
      <c r="C10623" s="627"/>
      <c r="D10623" s="627"/>
    </row>
    <row r="10624" spans="2:4" x14ac:dyDescent="0.25">
      <c r="B10624" s="627"/>
      <c r="C10624" s="627"/>
      <c r="D10624" s="627"/>
    </row>
    <row r="10625" spans="2:4" x14ac:dyDescent="0.25">
      <c r="B10625" s="627"/>
      <c r="C10625" s="627"/>
      <c r="D10625" s="627"/>
    </row>
    <row r="10626" spans="2:4" x14ac:dyDescent="0.25">
      <c r="B10626" s="627"/>
      <c r="C10626" s="627"/>
      <c r="D10626" s="627"/>
    </row>
    <row r="10627" spans="2:4" x14ac:dyDescent="0.25">
      <c r="B10627" s="627"/>
      <c r="C10627" s="627"/>
      <c r="D10627" s="627"/>
    </row>
    <row r="10628" spans="2:4" x14ac:dyDescent="0.25">
      <c r="B10628" s="627"/>
      <c r="C10628" s="627"/>
      <c r="D10628" s="627"/>
    </row>
    <row r="10629" spans="2:4" x14ac:dyDescent="0.25">
      <c r="B10629" s="627"/>
      <c r="C10629" s="627"/>
      <c r="D10629" s="627"/>
    </row>
    <row r="10630" spans="2:4" x14ac:dyDescent="0.25">
      <c r="B10630" s="627"/>
      <c r="C10630" s="627"/>
      <c r="D10630" s="627"/>
    </row>
    <row r="10631" spans="2:4" x14ac:dyDescent="0.25">
      <c r="B10631" s="627"/>
      <c r="C10631" s="627"/>
      <c r="D10631" s="627"/>
    </row>
    <row r="10632" spans="2:4" x14ac:dyDescent="0.25">
      <c r="B10632" s="627"/>
      <c r="C10632" s="627"/>
      <c r="D10632" s="627"/>
    </row>
    <row r="10633" spans="2:4" x14ac:dyDescent="0.25">
      <c r="B10633" s="627"/>
      <c r="C10633" s="627"/>
      <c r="D10633" s="627"/>
    </row>
    <row r="10634" spans="2:4" x14ac:dyDescent="0.25">
      <c r="B10634" s="627"/>
      <c r="C10634" s="627"/>
      <c r="D10634" s="627"/>
    </row>
    <row r="10635" spans="2:4" x14ac:dyDescent="0.25">
      <c r="B10635" s="627"/>
      <c r="C10635" s="627"/>
      <c r="D10635" s="627"/>
    </row>
    <row r="10636" spans="2:4" x14ac:dyDescent="0.25">
      <c r="B10636" s="627"/>
      <c r="C10636" s="627"/>
      <c r="D10636" s="627"/>
    </row>
    <row r="10637" spans="2:4" x14ac:dyDescent="0.25">
      <c r="B10637" s="627"/>
      <c r="C10637" s="627"/>
      <c r="D10637" s="627"/>
    </row>
    <row r="10638" spans="2:4" x14ac:dyDescent="0.25">
      <c r="B10638" s="627"/>
      <c r="C10638" s="627"/>
      <c r="D10638" s="627"/>
    </row>
    <row r="10639" spans="2:4" x14ac:dyDescent="0.25">
      <c r="B10639" s="627"/>
      <c r="C10639" s="627"/>
      <c r="D10639" s="627"/>
    </row>
    <row r="10640" spans="2:4" x14ac:dyDescent="0.25">
      <c r="B10640" s="627"/>
      <c r="C10640" s="627"/>
      <c r="D10640" s="627"/>
    </row>
    <row r="10641" spans="2:4" x14ac:dyDescent="0.25">
      <c r="B10641" s="627"/>
      <c r="C10641" s="627"/>
      <c r="D10641" s="627"/>
    </row>
    <row r="10642" spans="2:4" x14ac:dyDescent="0.25">
      <c r="B10642" s="627"/>
      <c r="C10642" s="627"/>
      <c r="D10642" s="627"/>
    </row>
    <row r="10643" spans="2:4" x14ac:dyDescent="0.25">
      <c r="B10643" s="627"/>
      <c r="C10643" s="627"/>
      <c r="D10643" s="627"/>
    </row>
    <row r="10644" spans="2:4" x14ac:dyDescent="0.25">
      <c r="B10644" s="627"/>
      <c r="C10644" s="627"/>
      <c r="D10644" s="627"/>
    </row>
    <row r="10645" spans="2:4" x14ac:dyDescent="0.25">
      <c r="B10645" s="627"/>
      <c r="C10645" s="627"/>
      <c r="D10645" s="627"/>
    </row>
    <row r="10646" spans="2:4" x14ac:dyDescent="0.25">
      <c r="B10646" s="627"/>
      <c r="C10646" s="627"/>
      <c r="D10646" s="627"/>
    </row>
    <row r="10647" spans="2:4" x14ac:dyDescent="0.25">
      <c r="B10647" s="627"/>
      <c r="C10647" s="627"/>
      <c r="D10647" s="627"/>
    </row>
    <row r="10648" spans="2:4" x14ac:dyDescent="0.25">
      <c r="B10648" s="627"/>
      <c r="C10648" s="627"/>
      <c r="D10648" s="627"/>
    </row>
    <row r="10649" spans="2:4" x14ac:dyDescent="0.25">
      <c r="B10649" s="627"/>
      <c r="C10649" s="627"/>
      <c r="D10649" s="627"/>
    </row>
    <row r="10650" spans="2:4" x14ac:dyDescent="0.25">
      <c r="B10650" s="627"/>
      <c r="C10650" s="627"/>
      <c r="D10650" s="627"/>
    </row>
    <row r="10651" spans="2:4" x14ac:dyDescent="0.25">
      <c r="B10651" s="627"/>
      <c r="C10651" s="627"/>
      <c r="D10651" s="627"/>
    </row>
    <row r="10652" spans="2:4" x14ac:dyDescent="0.25">
      <c r="B10652" s="627"/>
      <c r="C10652" s="627"/>
      <c r="D10652" s="627"/>
    </row>
    <row r="10653" spans="2:4" x14ac:dyDescent="0.25">
      <c r="B10653" s="627"/>
      <c r="C10653" s="627"/>
      <c r="D10653" s="627"/>
    </row>
    <row r="10654" spans="2:4" x14ac:dyDescent="0.25">
      <c r="B10654" s="627"/>
      <c r="C10654" s="627"/>
      <c r="D10654" s="627"/>
    </row>
    <row r="10655" spans="2:4" x14ac:dyDescent="0.25">
      <c r="B10655" s="627"/>
      <c r="C10655" s="627"/>
      <c r="D10655" s="627"/>
    </row>
    <row r="10656" spans="2:4" x14ac:dyDescent="0.25">
      <c r="B10656" s="627"/>
      <c r="C10656" s="627"/>
      <c r="D10656" s="627"/>
    </row>
    <row r="10657" spans="2:4" x14ac:dyDescent="0.25">
      <c r="B10657" s="627"/>
      <c r="C10657" s="627"/>
      <c r="D10657" s="627"/>
    </row>
    <row r="10658" spans="2:4" x14ac:dyDescent="0.25">
      <c r="B10658" s="627"/>
      <c r="C10658" s="627"/>
      <c r="D10658" s="627"/>
    </row>
    <row r="10659" spans="2:4" x14ac:dyDescent="0.25">
      <c r="B10659" s="627"/>
      <c r="C10659" s="627"/>
      <c r="D10659" s="627"/>
    </row>
    <row r="10660" spans="2:4" x14ac:dyDescent="0.25">
      <c r="B10660" s="627"/>
      <c r="C10660" s="627"/>
      <c r="D10660" s="627"/>
    </row>
    <row r="10661" spans="2:4" x14ac:dyDescent="0.25">
      <c r="B10661" s="627"/>
      <c r="C10661" s="627"/>
      <c r="D10661" s="627"/>
    </row>
    <row r="10662" spans="2:4" x14ac:dyDescent="0.25">
      <c r="B10662" s="627"/>
      <c r="C10662" s="627"/>
      <c r="D10662" s="627"/>
    </row>
    <row r="10663" spans="2:4" x14ac:dyDescent="0.25">
      <c r="B10663" s="627"/>
      <c r="C10663" s="627"/>
      <c r="D10663" s="627"/>
    </row>
    <row r="10664" spans="2:4" x14ac:dyDescent="0.25">
      <c r="B10664" s="627"/>
      <c r="C10664" s="627"/>
      <c r="D10664" s="627"/>
    </row>
    <row r="10665" spans="2:4" x14ac:dyDescent="0.25">
      <c r="B10665" s="627"/>
      <c r="C10665" s="627"/>
      <c r="D10665" s="627"/>
    </row>
    <row r="10666" spans="2:4" x14ac:dyDescent="0.25">
      <c r="B10666" s="627"/>
      <c r="C10666" s="627"/>
      <c r="D10666" s="627"/>
    </row>
    <row r="10667" spans="2:4" x14ac:dyDescent="0.25">
      <c r="B10667" s="627"/>
      <c r="C10667" s="627"/>
      <c r="D10667" s="627"/>
    </row>
    <row r="10668" spans="2:4" x14ac:dyDescent="0.25">
      <c r="B10668" s="627"/>
      <c r="C10668" s="627"/>
      <c r="D10668" s="627"/>
    </row>
    <row r="10669" spans="2:4" x14ac:dyDescent="0.25">
      <c r="B10669" s="627"/>
      <c r="C10669" s="627"/>
      <c r="D10669" s="627"/>
    </row>
    <row r="10670" spans="2:4" x14ac:dyDescent="0.25">
      <c r="B10670" s="627"/>
      <c r="C10670" s="627"/>
      <c r="D10670" s="627"/>
    </row>
    <row r="10671" spans="2:4" x14ac:dyDescent="0.25">
      <c r="B10671" s="627"/>
      <c r="C10671" s="627"/>
      <c r="D10671" s="627"/>
    </row>
    <row r="10672" spans="2:4" x14ac:dyDescent="0.25">
      <c r="B10672" s="627"/>
      <c r="C10672" s="627"/>
      <c r="D10672" s="627"/>
    </row>
    <row r="10673" spans="2:4" x14ac:dyDescent="0.25">
      <c r="B10673" s="627"/>
      <c r="C10673" s="627"/>
      <c r="D10673" s="627"/>
    </row>
    <row r="10674" spans="2:4" x14ac:dyDescent="0.25">
      <c r="B10674" s="627"/>
      <c r="C10674" s="627"/>
      <c r="D10674" s="627"/>
    </row>
    <row r="10675" spans="2:4" x14ac:dyDescent="0.25">
      <c r="B10675" s="627"/>
      <c r="C10675" s="627"/>
      <c r="D10675" s="627"/>
    </row>
    <row r="10676" spans="2:4" x14ac:dyDescent="0.25">
      <c r="B10676" s="627"/>
      <c r="C10676" s="627"/>
      <c r="D10676" s="627"/>
    </row>
    <row r="10677" spans="2:4" x14ac:dyDescent="0.25">
      <c r="B10677" s="627"/>
      <c r="C10677" s="627"/>
      <c r="D10677" s="627"/>
    </row>
    <row r="10678" spans="2:4" x14ac:dyDescent="0.25">
      <c r="B10678" s="627"/>
      <c r="C10678" s="627"/>
      <c r="D10678" s="627"/>
    </row>
    <row r="10679" spans="2:4" x14ac:dyDescent="0.25">
      <c r="B10679" s="627"/>
      <c r="C10679" s="627"/>
      <c r="D10679" s="627"/>
    </row>
    <row r="10680" spans="2:4" x14ac:dyDescent="0.25">
      <c r="B10680" s="627"/>
      <c r="C10680" s="627"/>
      <c r="D10680" s="627"/>
    </row>
    <row r="10681" spans="2:4" x14ac:dyDescent="0.25">
      <c r="B10681" s="627"/>
      <c r="C10681" s="627"/>
      <c r="D10681" s="627"/>
    </row>
    <row r="10682" spans="2:4" x14ac:dyDescent="0.25">
      <c r="B10682" s="627"/>
      <c r="C10682" s="627"/>
      <c r="D10682" s="627"/>
    </row>
    <row r="10683" spans="2:4" x14ac:dyDescent="0.25">
      <c r="B10683" s="627"/>
      <c r="C10683" s="627"/>
      <c r="D10683" s="627"/>
    </row>
    <row r="10684" spans="2:4" x14ac:dyDescent="0.25">
      <c r="B10684" s="627"/>
      <c r="C10684" s="627"/>
      <c r="D10684" s="627"/>
    </row>
    <row r="10685" spans="2:4" x14ac:dyDescent="0.25">
      <c r="B10685" s="627"/>
      <c r="C10685" s="627"/>
      <c r="D10685" s="627"/>
    </row>
    <row r="10686" spans="2:4" x14ac:dyDescent="0.25">
      <c r="B10686" s="627"/>
      <c r="C10686" s="627"/>
      <c r="D10686" s="627"/>
    </row>
    <row r="10687" spans="2:4" x14ac:dyDescent="0.25">
      <c r="B10687" s="627"/>
      <c r="C10687" s="627"/>
      <c r="D10687" s="627"/>
    </row>
    <row r="10688" spans="2:4" x14ac:dyDescent="0.25">
      <c r="B10688" s="627"/>
      <c r="C10688" s="627"/>
      <c r="D10688" s="627"/>
    </row>
    <row r="10689" spans="2:4" x14ac:dyDescent="0.25">
      <c r="B10689" s="627"/>
      <c r="C10689" s="627"/>
      <c r="D10689" s="627"/>
    </row>
    <row r="10690" spans="2:4" x14ac:dyDescent="0.25">
      <c r="B10690" s="627"/>
      <c r="C10690" s="627"/>
      <c r="D10690" s="627"/>
    </row>
    <row r="10691" spans="2:4" x14ac:dyDescent="0.25">
      <c r="B10691" s="627"/>
      <c r="C10691" s="627"/>
      <c r="D10691" s="627"/>
    </row>
    <row r="10692" spans="2:4" x14ac:dyDescent="0.25">
      <c r="B10692" s="627"/>
      <c r="C10692" s="627"/>
      <c r="D10692" s="627"/>
    </row>
    <row r="10693" spans="2:4" x14ac:dyDescent="0.25">
      <c r="B10693" s="627"/>
      <c r="C10693" s="627"/>
      <c r="D10693" s="627"/>
    </row>
    <row r="10694" spans="2:4" x14ac:dyDescent="0.25">
      <c r="B10694" s="627"/>
      <c r="C10694" s="627"/>
      <c r="D10694" s="627"/>
    </row>
    <row r="10695" spans="2:4" x14ac:dyDescent="0.25">
      <c r="B10695" s="627"/>
      <c r="C10695" s="627"/>
      <c r="D10695" s="627"/>
    </row>
    <row r="10696" spans="2:4" x14ac:dyDescent="0.25">
      <c r="B10696" s="627"/>
      <c r="C10696" s="627"/>
      <c r="D10696" s="627"/>
    </row>
    <row r="10697" spans="2:4" x14ac:dyDescent="0.25">
      <c r="B10697" s="627"/>
      <c r="C10697" s="627"/>
      <c r="D10697" s="627"/>
    </row>
    <row r="10698" spans="2:4" x14ac:dyDescent="0.25">
      <c r="B10698" s="627"/>
      <c r="C10698" s="627"/>
      <c r="D10698" s="627"/>
    </row>
    <row r="10699" spans="2:4" x14ac:dyDescent="0.25">
      <c r="B10699" s="627"/>
      <c r="C10699" s="627"/>
      <c r="D10699" s="627"/>
    </row>
    <row r="10700" spans="2:4" x14ac:dyDescent="0.25">
      <c r="B10700" s="627"/>
      <c r="C10700" s="627"/>
      <c r="D10700" s="627"/>
    </row>
    <row r="10701" spans="2:4" x14ac:dyDescent="0.25">
      <c r="B10701" s="627"/>
      <c r="C10701" s="627"/>
      <c r="D10701" s="627"/>
    </row>
    <row r="10702" spans="2:4" x14ac:dyDescent="0.25">
      <c r="B10702" s="627"/>
      <c r="C10702" s="627"/>
      <c r="D10702" s="627"/>
    </row>
    <row r="10703" spans="2:4" x14ac:dyDescent="0.25">
      <c r="B10703" s="627"/>
      <c r="C10703" s="627"/>
      <c r="D10703" s="627"/>
    </row>
    <row r="10704" spans="2:4" x14ac:dyDescent="0.25">
      <c r="B10704" s="627"/>
      <c r="C10704" s="627"/>
      <c r="D10704" s="627"/>
    </row>
    <row r="10705" spans="2:4" x14ac:dyDescent="0.25">
      <c r="B10705" s="627"/>
      <c r="C10705" s="627"/>
      <c r="D10705" s="627"/>
    </row>
    <row r="10706" spans="2:4" x14ac:dyDescent="0.25">
      <c r="B10706" s="627"/>
      <c r="C10706" s="627"/>
      <c r="D10706" s="627"/>
    </row>
    <row r="10707" spans="2:4" x14ac:dyDescent="0.25">
      <c r="B10707" s="627"/>
      <c r="C10707" s="627"/>
      <c r="D10707" s="627"/>
    </row>
    <row r="10708" spans="2:4" x14ac:dyDescent="0.25">
      <c r="B10708" s="627"/>
      <c r="C10708" s="627"/>
      <c r="D10708" s="627"/>
    </row>
    <row r="10709" spans="2:4" x14ac:dyDescent="0.25">
      <c r="B10709" s="627"/>
      <c r="C10709" s="627"/>
      <c r="D10709" s="627"/>
    </row>
    <row r="10710" spans="2:4" x14ac:dyDescent="0.25">
      <c r="B10710" s="627"/>
      <c r="C10710" s="627"/>
      <c r="D10710" s="627"/>
    </row>
    <row r="10711" spans="2:4" x14ac:dyDescent="0.25">
      <c r="B10711" s="627"/>
      <c r="C10711" s="627"/>
      <c r="D10711" s="627"/>
    </row>
    <row r="10712" spans="2:4" x14ac:dyDescent="0.25">
      <c r="B10712" s="627"/>
      <c r="C10712" s="627"/>
      <c r="D10712" s="627"/>
    </row>
    <row r="10713" spans="2:4" x14ac:dyDescent="0.25">
      <c r="B10713" s="627"/>
      <c r="C10713" s="627"/>
      <c r="D10713" s="627"/>
    </row>
    <row r="10714" spans="2:4" x14ac:dyDescent="0.25">
      <c r="B10714" s="627"/>
      <c r="C10714" s="627"/>
      <c r="D10714" s="627"/>
    </row>
    <row r="10715" spans="2:4" x14ac:dyDescent="0.25">
      <c r="B10715" s="627"/>
      <c r="C10715" s="627"/>
      <c r="D10715" s="627"/>
    </row>
    <row r="10716" spans="2:4" x14ac:dyDescent="0.25">
      <c r="B10716" s="627"/>
      <c r="C10716" s="627"/>
      <c r="D10716" s="627"/>
    </row>
    <row r="10717" spans="2:4" x14ac:dyDescent="0.25">
      <c r="B10717" s="627"/>
      <c r="C10717" s="627"/>
      <c r="D10717" s="627"/>
    </row>
    <row r="10718" spans="2:4" x14ac:dyDescent="0.25">
      <c r="B10718" s="627"/>
      <c r="C10718" s="627"/>
      <c r="D10718" s="627"/>
    </row>
    <row r="10719" spans="2:4" x14ac:dyDescent="0.25">
      <c r="B10719" s="627"/>
      <c r="C10719" s="627"/>
      <c r="D10719" s="627"/>
    </row>
    <row r="10720" spans="2:4" x14ac:dyDescent="0.25">
      <c r="B10720" s="627"/>
      <c r="C10720" s="627"/>
      <c r="D10720" s="627"/>
    </row>
    <row r="10721" spans="2:4" x14ac:dyDescent="0.25">
      <c r="B10721" s="627"/>
      <c r="C10721" s="627"/>
      <c r="D10721" s="627"/>
    </row>
    <row r="10722" spans="2:4" x14ac:dyDescent="0.25">
      <c r="B10722" s="627"/>
      <c r="C10722" s="627"/>
      <c r="D10722" s="627"/>
    </row>
    <row r="10723" spans="2:4" x14ac:dyDescent="0.25">
      <c r="B10723" s="627"/>
      <c r="C10723" s="627"/>
      <c r="D10723" s="627"/>
    </row>
    <row r="10724" spans="2:4" x14ac:dyDescent="0.25">
      <c r="B10724" s="627"/>
      <c r="C10724" s="627"/>
      <c r="D10724" s="627"/>
    </row>
    <row r="10725" spans="2:4" x14ac:dyDescent="0.25">
      <c r="B10725" s="627"/>
      <c r="C10725" s="627"/>
      <c r="D10725" s="627"/>
    </row>
    <row r="10726" spans="2:4" x14ac:dyDescent="0.25">
      <c r="B10726" s="627"/>
      <c r="C10726" s="627"/>
      <c r="D10726" s="627"/>
    </row>
    <row r="10727" spans="2:4" x14ac:dyDescent="0.25">
      <c r="B10727" s="627"/>
      <c r="C10727" s="627"/>
      <c r="D10727" s="627"/>
    </row>
    <row r="10728" spans="2:4" x14ac:dyDescent="0.25">
      <c r="B10728" s="627"/>
      <c r="C10728" s="627"/>
      <c r="D10728" s="627"/>
    </row>
    <row r="10729" spans="2:4" x14ac:dyDescent="0.25">
      <c r="B10729" s="627"/>
      <c r="C10729" s="627"/>
      <c r="D10729" s="627"/>
    </row>
    <row r="10730" spans="2:4" x14ac:dyDescent="0.25">
      <c r="B10730" s="627"/>
      <c r="C10730" s="627"/>
      <c r="D10730" s="627"/>
    </row>
    <row r="10731" spans="2:4" x14ac:dyDescent="0.25">
      <c r="B10731" s="627"/>
      <c r="C10731" s="627"/>
      <c r="D10731" s="627"/>
    </row>
    <row r="10732" spans="2:4" x14ac:dyDescent="0.25">
      <c r="B10732" s="627"/>
      <c r="C10732" s="627"/>
      <c r="D10732" s="627"/>
    </row>
    <row r="10733" spans="2:4" x14ac:dyDescent="0.25">
      <c r="B10733" s="627"/>
      <c r="C10733" s="627"/>
      <c r="D10733" s="627"/>
    </row>
    <row r="10734" spans="2:4" x14ac:dyDescent="0.25">
      <c r="B10734" s="627"/>
      <c r="C10734" s="627"/>
      <c r="D10734" s="627"/>
    </row>
    <row r="10735" spans="2:4" x14ac:dyDescent="0.25">
      <c r="B10735" s="627"/>
      <c r="C10735" s="627"/>
      <c r="D10735" s="627"/>
    </row>
    <row r="10736" spans="2:4" x14ac:dyDescent="0.25">
      <c r="B10736" s="627"/>
      <c r="C10736" s="627"/>
      <c r="D10736" s="627"/>
    </row>
    <row r="10737" spans="2:4" x14ac:dyDescent="0.25">
      <c r="B10737" s="627"/>
      <c r="C10737" s="627"/>
      <c r="D10737" s="627"/>
    </row>
    <row r="10738" spans="2:4" x14ac:dyDescent="0.25">
      <c r="B10738" s="627"/>
      <c r="C10738" s="627"/>
      <c r="D10738" s="627"/>
    </row>
    <row r="10739" spans="2:4" x14ac:dyDescent="0.25">
      <c r="B10739" s="627"/>
      <c r="C10739" s="627"/>
      <c r="D10739" s="627"/>
    </row>
    <row r="10740" spans="2:4" x14ac:dyDescent="0.25">
      <c r="B10740" s="627"/>
      <c r="C10740" s="627"/>
      <c r="D10740" s="627"/>
    </row>
    <row r="10741" spans="2:4" x14ac:dyDescent="0.25">
      <c r="B10741" s="627"/>
      <c r="C10741" s="627"/>
      <c r="D10741" s="627"/>
    </row>
    <row r="10742" spans="2:4" x14ac:dyDescent="0.25">
      <c r="B10742" s="627"/>
      <c r="C10742" s="627"/>
      <c r="D10742" s="627"/>
    </row>
    <row r="10743" spans="2:4" x14ac:dyDescent="0.25">
      <c r="B10743" s="627"/>
      <c r="C10743" s="627"/>
      <c r="D10743" s="627"/>
    </row>
    <row r="10744" spans="2:4" x14ac:dyDescent="0.25">
      <c r="B10744" s="627"/>
      <c r="C10744" s="627"/>
      <c r="D10744" s="627"/>
    </row>
    <row r="10745" spans="2:4" x14ac:dyDescent="0.25">
      <c r="B10745" s="627"/>
      <c r="C10745" s="627"/>
      <c r="D10745" s="627"/>
    </row>
    <row r="10746" spans="2:4" x14ac:dyDescent="0.25">
      <c r="B10746" s="627"/>
      <c r="C10746" s="627"/>
      <c r="D10746" s="627"/>
    </row>
    <row r="10747" spans="2:4" x14ac:dyDescent="0.25">
      <c r="B10747" s="627"/>
      <c r="C10747" s="627"/>
      <c r="D10747" s="627"/>
    </row>
    <row r="10748" spans="2:4" x14ac:dyDescent="0.25">
      <c r="B10748" s="627"/>
      <c r="C10748" s="627"/>
      <c r="D10748" s="627"/>
    </row>
    <row r="10749" spans="2:4" x14ac:dyDescent="0.25">
      <c r="B10749" s="627"/>
      <c r="C10749" s="627"/>
      <c r="D10749" s="627"/>
    </row>
    <row r="10750" spans="2:4" x14ac:dyDescent="0.25">
      <c r="B10750" s="627"/>
      <c r="C10750" s="627"/>
      <c r="D10750" s="627"/>
    </row>
    <row r="10751" spans="2:4" x14ac:dyDescent="0.25">
      <c r="B10751" s="627"/>
      <c r="C10751" s="627"/>
      <c r="D10751" s="627"/>
    </row>
    <row r="10752" spans="2:4" x14ac:dyDescent="0.25">
      <c r="B10752" s="627"/>
      <c r="C10752" s="627"/>
      <c r="D10752" s="627"/>
    </row>
    <row r="10753" spans="2:4" x14ac:dyDescent="0.25">
      <c r="B10753" s="627"/>
      <c r="C10753" s="627"/>
      <c r="D10753" s="627"/>
    </row>
    <row r="10754" spans="2:4" x14ac:dyDescent="0.25">
      <c r="B10754" s="627"/>
      <c r="C10754" s="627"/>
      <c r="D10754" s="627"/>
    </row>
    <row r="10755" spans="2:4" x14ac:dyDescent="0.25">
      <c r="B10755" s="627"/>
      <c r="C10755" s="627"/>
      <c r="D10755" s="627"/>
    </row>
    <row r="10756" spans="2:4" x14ac:dyDescent="0.25">
      <c r="B10756" s="627"/>
      <c r="C10756" s="627"/>
      <c r="D10756" s="627"/>
    </row>
    <row r="10757" spans="2:4" x14ac:dyDescent="0.25">
      <c r="B10757" s="627"/>
      <c r="C10757" s="627"/>
      <c r="D10757" s="627"/>
    </row>
    <row r="10758" spans="2:4" x14ac:dyDescent="0.25">
      <c r="B10758" s="627"/>
      <c r="C10758" s="627"/>
      <c r="D10758" s="627"/>
    </row>
    <row r="10759" spans="2:4" x14ac:dyDescent="0.25">
      <c r="B10759" s="627"/>
      <c r="C10759" s="627"/>
      <c r="D10759" s="627"/>
    </row>
    <row r="10760" spans="2:4" x14ac:dyDescent="0.25">
      <c r="B10760" s="627"/>
      <c r="C10760" s="627"/>
      <c r="D10760" s="627"/>
    </row>
    <row r="10761" spans="2:4" x14ac:dyDescent="0.25">
      <c r="B10761" s="627"/>
      <c r="C10761" s="627"/>
      <c r="D10761" s="627"/>
    </row>
    <row r="10762" spans="2:4" x14ac:dyDescent="0.25">
      <c r="B10762" s="627"/>
      <c r="C10762" s="627"/>
      <c r="D10762" s="627"/>
    </row>
    <row r="10763" spans="2:4" x14ac:dyDescent="0.25">
      <c r="B10763" s="627"/>
      <c r="C10763" s="627"/>
      <c r="D10763" s="627"/>
    </row>
    <row r="10764" spans="2:4" x14ac:dyDescent="0.25">
      <c r="B10764" s="627"/>
      <c r="C10764" s="627"/>
      <c r="D10764" s="627"/>
    </row>
    <row r="10765" spans="2:4" x14ac:dyDescent="0.25">
      <c r="B10765" s="627"/>
      <c r="C10765" s="627"/>
      <c r="D10765" s="627"/>
    </row>
    <row r="10766" spans="2:4" x14ac:dyDescent="0.25">
      <c r="B10766" s="627"/>
      <c r="C10766" s="627"/>
      <c r="D10766" s="627"/>
    </row>
    <row r="10767" spans="2:4" x14ac:dyDescent="0.25">
      <c r="B10767" s="627"/>
      <c r="C10767" s="627"/>
      <c r="D10767" s="627"/>
    </row>
    <row r="10768" spans="2:4" x14ac:dyDescent="0.25">
      <c r="B10768" s="627"/>
      <c r="C10768" s="627"/>
      <c r="D10768" s="627"/>
    </row>
    <row r="10769" spans="2:4" x14ac:dyDescent="0.25">
      <c r="B10769" s="627"/>
      <c r="C10769" s="627"/>
      <c r="D10769" s="627"/>
    </row>
    <row r="10770" spans="2:4" x14ac:dyDescent="0.25">
      <c r="B10770" s="627"/>
      <c r="C10770" s="627"/>
      <c r="D10770" s="627"/>
    </row>
    <row r="10771" spans="2:4" x14ac:dyDescent="0.25">
      <c r="B10771" s="627"/>
      <c r="C10771" s="627"/>
      <c r="D10771" s="627"/>
    </row>
    <row r="10772" spans="2:4" x14ac:dyDescent="0.25">
      <c r="B10772" s="627"/>
      <c r="C10772" s="627"/>
      <c r="D10772" s="627"/>
    </row>
    <row r="10773" spans="2:4" x14ac:dyDescent="0.25">
      <c r="B10773" s="627"/>
      <c r="C10773" s="627"/>
      <c r="D10773" s="627"/>
    </row>
    <row r="10774" spans="2:4" x14ac:dyDescent="0.25">
      <c r="B10774" s="627"/>
      <c r="C10774" s="627"/>
      <c r="D10774" s="627"/>
    </row>
    <row r="10775" spans="2:4" x14ac:dyDescent="0.25">
      <c r="B10775" s="627"/>
      <c r="C10775" s="627"/>
      <c r="D10775" s="627"/>
    </row>
    <row r="10776" spans="2:4" x14ac:dyDescent="0.25">
      <c r="B10776" s="627"/>
      <c r="C10776" s="627"/>
      <c r="D10776" s="627"/>
    </row>
    <row r="10777" spans="2:4" x14ac:dyDescent="0.25">
      <c r="B10777" s="627"/>
      <c r="C10777" s="627"/>
      <c r="D10777" s="627"/>
    </row>
    <row r="10778" spans="2:4" x14ac:dyDescent="0.25">
      <c r="B10778" s="627"/>
      <c r="C10778" s="627"/>
      <c r="D10778" s="627"/>
    </row>
    <row r="10779" spans="2:4" x14ac:dyDescent="0.25">
      <c r="B10779" s="627"/>
      <c r="C10779" s="627"/>
      <c r="D10779" s="627"/>
    </row>
    <row r="10780" spans="2:4" x14ac:dyDescent="0.25">
      <c r="B10780" s="627"/>
      <c r="C10780" s="627"/>
      <c r="D10780" s="627"/>
    </row>
    <row r="10781" spans="2:4" x14ac:dyDescent="0.25">
      <c r="B10781" s="627"/>
      <c r="C10781" s="627"/>
      <c r="D10781" s="627"/>
    </row>
    <row r="10782" spans="2:4" x14ac:dyDescent="0.25">
      <c r="B10782" s="627"/>
      <c r="C10782" s="627"/>
      <c r="D10782" s="627"/>
    </row>
    <row r="10783" spans="2:4" x14ac:dyDescent="0.25">
      <c r="B10783" s="627"/>
      <c r="C10783" s="627"/>
      <c r="D10783" s="627"/>
    </row>
    <row r="10784" spans="2:4" x14ac:dyDescent="0.25">
      <c r="B10784" s="627"/>
      <c r="C10784" s="627"/>
      <c r="D10784" s="627"/>
    </row>
    <row r="10785" spans="2:4" x14ac:dyDescent="0.25">
      <c r="B10785" s="627"/>
      <c r="C10785" s="627"/>
      <c r="D10785" s="627"/>
    </row>
    <row r="10786" spans="2:4" x14ac:dyDescent="0.25">
      <c r="B10786" s="627"/>
      <c r="C10786" s="627"/>
      <c r="D10786" s="627"/>
    </row>
    <row r="10787" spans="2:4" x14ac:dyDescent="0.25">
      <c r="B10787" s="627"/>
      <c r="C10787" s="627"/>
      <c r="D10787" s="627"/>
    </row>
    <row r="10788" spans="2:4" x14ac:dyDescent="0.25">
      <c r="B10788" s="627"/>
      <c r="C10788" s="627"/>
      <c r="D10788" s="627"/>
    </row>
    <row r="10789" spans="2:4" x14ac:dyDescent="0.25">
      <c r="B10789" s="627"/>
      <c r="C10789" s="627"/>
      <c r="D10789" s="627"/>
    </row>
    <row r="10790" spans="2:4" x14ac:dyDescent="0.25">
      <c r="B10790" s="627"/>
      <c r="C10790" s="627"/>
      <c r="D10790" s="627"/>
    </row>
    <row r="10791" spans="2:4" x14ac:dyDescent="0.25">
      <c r="B10791" s="627"/>
      <c r="C10791" s="627"/>
      <c r="D10791" s="627"/>
    </row>
    <row r="10792" spans="2:4" x14ac:dyDescent="0.25">
      <c r="B10792" s="627"/>
      <c r="C10792" s="627"/>
      <c r="D10792" s="627"/>
    </row>
    <row r="10793" spans="2:4" x14ac:dyDescent="0.25">
      <c r="B10793" s="627"/>
      <c r="C10793" s="627"/>
      <c r="D10793" s="627"/>
    </row>
    <row r="10794" spans="2:4" x14ac:dyDescent="0.25">
      <c r="B10794" s="627"/>
      <c r="C10794" s="627"/>
      <c r="D10794" s="627"/>
    </row>
    <row r="10795" spans="2:4" x14ac:dyDescent="0.25">
      <c r="B10795" s="627"/>
      <c r="C10795" s="627"/>
      <c r="D10795" s="627"/>
    </row>
    <row r="10796" spans="2:4" x14ac:dyDescent="0.25">
      <c r="B10796" s="627"/>
      <c r="C10796" s="627"/>
      <c r="D10796" s="627"/>
    </row>
    <row r="10797" spans="2:4" x14ac:dyDescent="0.25">
      <c r="B10797" s="627"/>
      <c r="C10797" s="627"/>
      <c r="D10797" s="627"/>
    </row>
    <row r="10798" spans="2:4" x14ac:dyDescent="0.25">
      <c r="B10798" s="627"/>
      <c r="C10798" s="627"/>
      <c r="D10798" s="627"/>
    </row>
    <row r="10799" spans="2:4" x14ac:dyDescent="0.25">
      <c r="B10799" s="627"/>
      <c r="C10799" s="627"/>
      <c r="D10799" s="627"/>
    </row>
    <row r="10800" spans="2:4" x14ac:dyDescent="0.25">
      <c r="B10800" s="627"/>
      <c r="C10800" s="627"/>
      <c r="D10800" s="627"/>
    </row>
    <row r="10801" spans="2:4" x14ac:dyDescent="0.25">
      <c r="B10801" s="627"/>
      <c r="C10801" s="627"/>
      <c r="D10801" s="627"/>
    </row>
    <row r="10802" spans="2:4" x14ac:dyDescent="0.25">
      <c r="B10802" s="627"/>
      <c r="C10802" s="627"/>
      <c r="D10802" s="627"/>
    </row>
    <row r="10803" spans="2:4" x14ac:dyDescent="0.25">
      <c r="B10803" s="627"/>
      <c r="C10803" s="627"/>
      <c r="D10803" s="627"/>
    </row>
    <row r="10804" spans="2:4" x14ac:dyDescent="0.25">
      <c r="B10804" s="627"/>
      <c r="C10804" s="627"/>
      <c r="D10804" s="627"/>
    </row>
    <row r="10805" spans="2:4" x14ac:dyDescent="0.25">
      <c r="B10805" s="627"/>
      <c r="C10805" s="627"/>
      <c r="D10805" s="627"/>
    </row>
    <row r="10806" spans="2:4" x14ac:dyDescent="0.25">
      <c r="B10806" s="627"/>
      <c r="C10806" s="627"/>
      <c r="D10806" s="627"/>
    </row>
    <row r="10807" spans="2:4" x14ac:dyDescent="0.25">
      <c r="B10807" s="627"/>
      <c r="C10807" s="627"/>
      <c r="D10807" s="627"/>
    </row>
    <row r="10808" spans="2:4" x14ac:dyDescent="0.25">
      <c r="B10808" s="627"/>
      <c r="C10808" s="627"/>
      <c r="D10808" s="627"/>
    </row>
    <row r="10809" spans="2:4" x14ac:dyDescent="0.25">
      <c r="B10809" s="627"/>
      <c r="C10809" s="627"/>
      <c r="D10809" s="627"/>
    </row>
    <row r="10810" spans="2:4" x14ac:dyDescent="0.25">
      <c r="B10810" s="627"/>
      <c r="C10810" s="627"/>
      <c r="D10810" s="627"/>
    </row>
    <row r="10811" spans="2:4" x14ac:dyDescent="0.25">
      <c r="B10811" s="627"/>
      <c r="C10811" s="627"/>
      <c r="D10811" s="627"/>
    </row>
    <row r="10812" spans="2:4" x14ac:dyDescent="0.25">
      <c r="B10812" s="627"/>
      <c r="C10812" s="627"/>
      <c r="D10812" s="627"/>
    </row>
    <row r="10813" spans="2:4" x14ac:dyDescent="0.25">
      <c r="B10813" s="627"/>
      <c r="C10813" s="627"/>
      <c r="D10813" s="627"/>
    </row>
    <row r="10814" spans="2:4" x14ac:dyDescent="0.25">
      <c r="B10814" s="627"/>
      <c r="C10814" s="627"/>
      <c r="D10814" s="627"/>
    </row>
    <row r="10815" spans="2:4" x14ac:dyDescent="0.25">
      <c r="B10815" s="627"/>
      <c r="C10815" s="627"/>
      <c r="D10815" s="627"/>
    </row>
    <row r="10816" spans="2:4" x14ac:dyDescent="0.25">
      <c r="B10816" s="627"/>
      <c r="C10816" s="627"/>
      <c r="D10816" s="627"/>
    </row>
    <row r="10817" spans="2:4" x14ac:dyDescent="0.25">
      <c r="B10817" s="627"/>
      <c r="C10817" s="627"/>
      <c r="D10817" s="627"/>
    </row>
    <row r="10818" spans="2:4" x14ac:dyDescent="0.25">
      <c r="B10818" s="627"/>
      <c r="C10818" s="627"/>
      <c r="D10818" s="627"/>
    </row>
    <row r="10819" spans="2:4" x14ac:dyDescent="0.25">
      <c r="B10819" s="627"/>
      <c r="C10819" s="627"/>
      <c r="D10819" s="627"/>
    </row>
    <row r="10820" spans="2:4" x14ac:dyDescent="0.25">
      <c r="B10820" s="627"/>
      <c r="C10820" s="627"/>
      <c r="D10820" s="627"/>
    </row>
    <row r="10821" spans="2:4" x14ac:dyDescent="0.25">
      <c r="B10821" s="627"/>
      <c r="C10821" s="627"/>
      <c r="D10821" s="627"/>
    </row>
    <row r="10822" spans="2:4" x14ac:dyDescent="0.25">
      <c r="B10822" s="627"/>
      <c r="C10822" s="627"/>
      <c r="D10822" s="627"/>
    </row>
    <row r="10823" spans="2:4" x14ac:dyDescent="0.25">
      <c r="B10823" s="627"/>
      <c r="C10823" s="627"/>
      <c r="D10823" s="627"/>
    </row>
    <row r="10824" spans="2:4" x14ac:dyDescent="0.25">
      <c r="B10824" s="627"/>
      <c r="C10824" s="627"/>
      <c r="D10824" s="627"/>
    </row>
    <row r="10825" spans="2:4" x14ac:dyDescent="0.25">
      <c r="B10825" s="627"/>
      <c r="C10825" s="627"/>
      <c r="D10825" s="627"/>
    </row>
    <row r="10826" spans="2:4" x14ac:dyDescent="0.25">
      <c r="B10826" s="627"/>
      <c r="C10826" s="627"/>
      <c r="D10826" s="627"/>
    </row>
    <row r="10827" spans="2:4" x14ac:dyDescent="0.25">
      <c r="B10827" s="627"/>
      <c r="C10827" s="627"/>
      <c r="D10827" s="627"/>
    </row>
    <row r="10828" spans="2:4" x14ac:dyDescent="0.25">
      <c r="B10828" s="627"/>
      <c r="C10828" s="627"/>
      <c r="D10828" s="627"/>
    </row>
    <row r="10829" spans="2:4" x14ac:dyDescent="0.25">
      <c r="B10829" s="627"/>
      <c r="C10829" s="627"/>
      <c r="D10829" s="627"/>
    </row>
    <row r="10830" spans="2:4" x14ac:dyDescent="0.25">
      <c r="B10830" s="627"/>
      <c r="C10830" s="627"/>
      <c r="D10830" s="627"/>
    </row>
    <row r="10831" spans="2:4" x14ac:dyDescent="0.25">
      <c r="B10831" s="627"/>
      <c r="C10831" s="627"/>
      <c r="D10831" s="627"/>
    </row>
    <row r="10832" spans="2:4" x14ac:dyDescent="0.25">
      <c r="B10832" s="627"/>
      <c r="C10832" s="627"/>
      <c r="D10832" s="627"/>
    </row>
    <row r="10833" spans="2:4" x14ac:dyDescent="0.25">
      <c r="B10833" s="627"/>
      <c r="C10833" s="627"/>
      <c r="D10833" s="627"/>
    </row>
    <row r="10834" spans="2:4" x14ac:dyDescent="0.25">
      <c r="B10834" s="627"/>
      <c r="C10834" s="627"/>
      <c r="D10834" s="627"/>
    </row>
    <row r="10835" spans="2:4" x14ac:dyDescent="0.25">
      <c r="B10835" s="627"/>
      <c r="C10835" s="627"/>
      <c r="D10835" s="627"/>
    </row>
    <row r="10836" spans="2:4" x14ac:dyDescent="0.25">
      <c r="B10836" s="627"/>
      <c r="C10836" s="627"/>
      <c r="D10836" s="627"/>
    </row>
    <row r="10837" spans="2:4" x14ac:dyDescent="0.25">
      <c r="B10837" s="627"/>
      <c r="C10837" s="627"/>
      <c r="D10837" s="627"/>
    </row>
    <row r="10838" spans="2:4" x14ac:dyDescent="0.25">
      <c r="B10838" s="627"/>
      <c r="C10838" s="627"/>
      <c r="D10838" s="627"/>
    </row>
    <row r="10839" spans="2:4" x14ac:dyDescent="0.25">
      <c r="B10839" s="627"/>
      <c r="C10839" s="627"/>
      <c r="D10839" s="627"/>
    </row>
    <row r="10840" spans="2:4" x14ac:dyDescent="0.25">
      <c r="B10840" s="627"/>
      <c r="C10840" s="627"/>
      <c r="D10840" s="627"/>
    </row>
    <row r="10841" spans="2:4" x14ac:dyDescent="0.25">
      <c r="B10841" s="627"/>
      <c r="C10841" s="627"/>
      <c r="D10841" s="627"/>
    </row>
    <row r="10842" spans="2:4" x14ac:dyDescent="0.25">
      <c r="B10842" s="627"/>
      <c r="C10842" s="627"/>
      <c r="D10842" s="627"/>
    </row>
    <row r="10843" spans="2:4" x14ac:dyDescent="0.25">
      <c r="B10843" s="627"/>
      <c r="C10843" s="627"/>
      <c r="D10843" s="627"/>
    </row>
    <row r="10844" spans="2:4" x14ac:dyDescent="0.25">
      <c r="B10844" s="627"/>
      <c r="C10844" s="627"/>
      <c r="D10844" s="627"/>
    </row>
    <row r="10845" spans="2:4" x14ac:dyDescent="0.25">
      <c r="B10845" s="627"/>
      <c r="C10845" s="627"/>
      <c r="D10845" s="627"/>
    </row>
    <row r="10846" spans="2:4" x14ac:dyDescent="0.25">
      <c r="B10846" s="627"/>
      <c r="C10846" s="627"/>
      <c r="D10846" s="627"/>
    </row>
    <row r="10847" spans="2:4" x14ac:dyDescent="0.25">
      <c r="B10847" s="627"/>
      <c r="C10847" s="627"/>
      <c r="D10847" s="627"/>
    </row>
    <row r="10848" spans="2:4" x14ac:dyDescent="0.25">
      <c r="B10848" s="627"/>
      <c r="C10848" s="627"/>
      <c r="D10848" s="627"/>
    </row>
    <row r="10849" spans="2:4" x14ac:dyDescent="0.25">
      <c r="B10849" s="627"/>
      <c r="C10849" s="627"/>
      <c r="D10849" s="627"/>
    </row>
    <row r="10850" spans="2:4" x14ac:dyDescent="0.25">
      <c r="B10850" s="627"/>
      <c r="C10850" s="627"/>
      <c r="D10850" s="627"/>
    </row>
    <row r="10851" spans="2:4" x14ac:dyDescent="0.25">
      <c r="B10851" s="627"/>
      <c r="C10851" s="627"/>
      <c r="D10851" s="627"/>
    </row>
    <row r="10852" spans="2:4" x14ac:dyDescent="0.25">
      <c r="B10852" s="627"/>
      <c r="C10852" s="627"/>
      <c r="D10852" s="627"/>
    </row>
    <row r="10853" spans="2:4" x14ac:dyDescent="0.25">
      <c r="B10853" s="627"/>
      <c r="C10853" s="627"/>
      <c r="D10853" s="627"/>
    </row>
    <row r="10854" spans="2:4" x14ac:dyDescent="0.25">
      <c r="B10854" s="627"/>
      <c r="C10854" s="627"/>
      <c r="D10854" s="627"/>
    </row>
    <row r="10855" spans="2:4" x14ac:dyDescent="0.25">
      <c r="B10855" s="627"/>
      <c r="C10855" s="627"/>
      <c r="D10855" s="627"/>
    </row>
    <row r="10856" spans="2:4" x14ac:dyDescent="0.25">
      <c r="B10856" s="627"/>
      <c r="C10856" s="627"/>
      <c r="D10856" s="627"/>
    </row>
    <row r="10857" spans="2:4" x14ac:dyDescent="0.25">
      <c r="B10857" s="627"/>
      <c r="C10857" s="627"/>
      <c r="D10857" s="627"/>
    </row>
    <row r="10858" spans="2:4" x14ac:dyDescent="0.25">
      <c r="B10858" s="627"/>
      <c r="C10858" s="627"/>
      <c r="D10858" s="627"/>
    </row>
    <row r="10859" spans="2:4" x14ac:dyDescent="0.25">
      <c r="B10859" s="627"/>
      <c r="C10859" s="627"/>
      <c r="D10859" s="627"/>
    </row>
    <row r="10860" spans="2:4" x14ac:dyDescent="0.25">
      <c r="B10860" s="627"/>
      <c r="C10860" s="627"/>
      <c r="D10860" s="627"/>
    </row>
    <row r="10861" spans="2:4" x14ac:dyDescent="0.25">
      <c r="B10861" s="627"/>
      <c r="C10861" s="627"/>
      <c r="D10861" s="627"/>
    </row>
    <row r="10862" spans="2:4" x14ac:dyDescent="0.25">
      <c r="B10862" s="627"/>
      <c r="C10862" s="627"/>
      <c r="D10862" s="627"/>
    </row>
    <row r="10863" spans="2:4" x14ac:dyDescent="0.25">
      <c r="B10863" s="627"/>
      <c r="C10863" s="627"/>
      <c r="D10863" s="627"/>
    </row>
    <row r="10864" spans="2:4" x14ac:dyDescent="0.25">
      <c r="B10864" s="627"/>
      <c r="C10864" s="627"/>
      <c r="D10864" s="627"/>
    </row>
    <row r="10865" spans="2:4" x14ac:dyDescent="0.25">
      <c r="B10865" s="627"/>
      <c r="C10865" s="627"/>
      <c r="D10865" s="627"/>
    </row>
    <row r="10866" spans="2:4" x14ac:dyDescent="0.25">
      <c r="B10866" s="627"/>
      <c r="C10866" s="627"/>
      <c r="D10866" s="627"/>
    </row>
    <row r="10867" spans="2:4" x14ac:dyDescent="0.25">
      <c r="B10867" s="627"/>
      <c r="C10867" s="627"/>
      <c r="D10867" s="627"/>
    </row>
    <row r="10868" spans="2:4" x14ac:dyDescent="0.25">
      <c r="B10868" s="627"/>
      <c r="C10868" s="627"/>
      <c r="D10868" s="627"/>
    </row>
    <row r="10869" spans="2:4" x14ac:dyDescent="0.25">
      <c r="B10869" s="627"/>
      <c r="C10869" s="627"/>
      <c r="D10869" s="627"/>
    </row>
    <row r="10870" spans="2:4" x14ac:dyDescent="0.25">
      <c r="B10870" s="627"/>
      <c r="C10870" s="627"/>
      <c r="D10870" s="627"/>
    </row>
    <row r="10871" spans="2:4" x14ac:dyDescent="0.25">
      <c r="B10871" s="627"/>
      <c r="C10871" s="627"/>
      <c r="D10871" s="627"/>
    </row>
    <row r="10872" spans="2:4" x14ac:dyDescent="0.25">
      <c r="B10872" s="627"/>
      <c r="C10872" s="627"/>
      <c r="D10872" s="627"/>
    </row>
    <row r="10873" spans="2:4" x14ac:dyDescent="0.25">
      <c r="B10873" s="627"/>
      <c r="C10873" s="627"/>
      <c r="D10873" s="627"/>
    </row>
    <row r="10874" spans="2:4" x14ac:dyDescent="0.25">
      <c r="B10874" s="627"/>
      <c r="C10874" s="627"/>
      <c r="D10874" s="627"/>
    </row>
    <row r="10875" spans="2:4" x14ac:dyDescent="0.25">
      <c r="B10875" s="627"/>
      <c r="C10875" s="627"/>
      <c r="D10875" s="627"/>
    </row>
    <row r="10876" spans="2:4" x14ac:dyDescent="0.25">
      <c r="B10876" s="627"/>
      <c r="C10876" s="627"/>
      <c r="D10876" s="627"/>
    </row>
    <row r="10877" spans="2:4" x14ac:dyDescent="0.25">
      <c r="B10877" s="627"/>
      <c r="C10877" s="627"/>
      <c r="D10877" s="627"/>
    </row>
    <row r="10878" spans="2:4" x14ac:dyDescent="0.25">
      <c r="B10878" s="627"/>
      <c r="C10878" s="627"/>
      <c r="D10878" s="627"/>
    </row>
    <row r="10879" spans="2:4" x14ac:dyDescent="0.25">
      <c r="B10879" s="627"/>
      <c r="C10879" s="627"/>
      <c r="D10879" s="627"/>
    </row>
    <row r="10880" spans="2:4" x14ac:dyDescent="0.25">
      <c r="B10880" s="627"/>
      <c r="C10880" s="627"/>
      <c r="D10880" s="627"/>
    </row>
    <row r="10881" spans="2:4" x14ac:dyDescent="0.25">
      <c r="B10881" s="627"/>
      <c r="C10881" s="627"/>
      <c r="D10881" s="627"/>
    </row>
    <row r="10882" spans="2:4" x14ac:dyDescent="0.25">
      <c r="B10882" s="627"/>
      <c r="C10882" s="627"/>
      <c r="D10882" s="627"/>
    </row>
    <row r="10883" spans="2:4" x14ac:dyDescent="0.25">
      <c r="B10883" s="627"/>
      <c r="C10883" s="627"/>
      <c r="D10883" s="627"/>
    </row>
    <row r="10884" spans="2:4" x14ac:dyDescent="0.25">
      <c r="B10884" s="627"/>
      <c r="C10884" s="627"/>
      <c r="D10884" s="627"/>
    </row>
    <row r="10885" spans="2:4" x14ac:dyDescent="0.25">
      <c r="B10885" s="627"/>
      <c r="C10885" s="627"/>
      <c r="D10885" s="627"/>
    </row>
    <row r="10886" spans="2:4" x14ac:dyDescent="0.25">
      <c r="B10886" s="627"/>
      <c r="C10886" s="627"/>
      <c r="D10886" s="627"/>
    </row>
    <row r="10887" spans="2:4" x14ac:dyDescent="0.25">
      <c r="B10887" s="627"/>
      <c r="C10887" s="627"/>
      <c r="D10887" s="627"/>
    </row>
    <row r="10888" spans="2:4" x14ac:dyDescent="0.25">
      <c r="B10888" s="627"/>
      <c r="C10888" s="627"/>
      <c r="D10888" s="627"/>
    </row>
    <row r="10889" spans="2:4" x14ac:dyDescent="0.25">
      <c r="B10889" s="627"/>
      <c r="C10889" s="627"/>
      <c r="D10889" s="627"/>
    </row>
    <row r="10890" spans="2:4" x14ac:dyDescent="0.25">
      <c r="B10890" s="627"/>
      <c r="C10890" s="627"/>
      <c r="D10890" s="627"/>
    </row>
    <row r="10891" spans="2:4" x14ac:dyDescent="0.25">
      <c r="B10891" s="627"/>
      <c r="C10891" s="627"/>
      <c r="D10891" s="627"/>
    </row>
    <row r="10892" spans="2:4" x14ac:dyDescent="0.25">
      <c r="B10892" s="627"/>
      <c r="C10892" s="627"/>
      <c r="D10892" s="627"/>
    </row>
    <row r="10893" spans="2:4" x14ac:dyDescent="0.25">
      <c r="B10893" s="627"/>
      <c r="C10893" s="627"/>
      <c r="D10893" s="627"/>
    </row>
    <row r="10894" spans="2:4" x14ac:dyDescent="0.25">
      <c r="B10894" s="627"/>
      <c r="C10894" s="627"/>
      <c r="D10894" s="627"/>
    </row>
    <row r="10895" spans="2:4" x14ac:dyDescent="0.25">
      <c r="B10895" s="627"/>
      <c r="C10895" s="627"/>
      <c r="D10895" s="627"/>
    </row>
    <row r="10896" spans="2:4" x14ac:dyDescent="0.25">
      <c r="B10896" s="627"/>
      <c r="C10896" s="627"/>
      <c r="D10896" s="627"/>
    </row>
    <row r="10897" spans="2:4" x14ac:dyDescent="0.25">
      <c r="B10897" s="627"/>
      <c r="C10897" s="627"/>
      <c r="D10897" s="627"/>
    </row>
    <row r="10898" spans="2:4" x14ac:dyDescent="0.25">
      <c r="B10898" s="627"/>
      <c r="C10898" s="627"/>
      <c r="D10898" s="627"/>
    </row>
    <row r="10899" spans="2:4" x14ac:dyDescent="0.25">
      <c r="B10899" s="627"/>
      <c r="C10899" s="627"/>
      <c r="D10899" s="627"/>
    </row>
    <row r="10900" spans="2:4" x14ac:dyDescent="0.25">
      <c r="B10900" s="627"/>
      <c r="C10900" s="627"/>
      <c r="D10900" s="627"/>
    </row>
    <row r="10901" spans="2:4" x14ac:dyDescent="0.25">
      <c r="B10901" s="627"/>
      <c r="C10901" s="627"/>
      <c r="D10901" s="627"/>
    </row>
    <row r="10902" spans="2:4" x14ac:dyDescent="0.25">
      <c r="B10902" s="627"/>
      <c r="C10902" s="627"/>
      <c r="D10902" s="627"/>
    </row>
    <row r="10903" spans="2:4" x14ac:dyDescent="0.25">
      <c r="B10903" s="627"/>
      <c r="C10903" s="627"/>
      <c r="D10903" s="627"/>
    </row>
    <row r="10904" spans="2:4" x14ac:dyDescent="0.25">
      <c r="B10904" s="627"/>
      <c r="C10904" s="627"/>
      <c r="D10904" s="627"/>
    </row>
    <row r="10905" spans="2:4" x14ac:dyDescent="0.25">
      <c r="B10905" s="627"/>
      <c r="C10905" s="627"/>
      <c r="D10905" s="627"/>
    </row>
    <row r="10906" spans="2:4" x14ac:dyDescent="0.25">
      <c r="B10906" s="627"/>
      <c r="C10906" s="627"/>
      <c r="D10906" s="627"/>
    </row>
    <row r="10907" spans="2:4" x14ac:dyDescent="0.25">
      <c r="B10907" s="627"/>
      <c r="C10907" s="627"/>
      <c r="D10907" s="627"/>
    </row>
    <row r="10908" spans="2:4" x14ac:dyDescent="0.25">
      <c r="B10908" s="627"/>
      <c r="C10908" s="627"/>
      <c r="D10908" s="627"/>
    </row>
    <row r="10909" spans="2:4" x14ac:dyDescent="0.25">
      <c r="B10909" s="627"/>
      <c r="C10909" s="627"/>
      <c r="D10909" s="627"/>
    </row>
    <row r="10910" spans="2:4" x14ac:dyDescent="0.25">
      <c r="B10910" s="627"/>
      <c r="C10910" s="627"/>
      <c r="D10910" s="627"/>
    </row>
    <row r="10911" spans="2:4" x14ac:dyDescent="0.25">
      <c r="B10911" s="627"/>
      <c r="C10911" s="627"/>
      <c r="D10911" s="627"/>
    </row>
    <row r="10912" spans="2:4" x14ac:dyDescent="0.25">
      <c r="B10912" s="627"/>
      <c r="C10912" s="627"/>
      <c r="D10912" s="627"/>
    </row>
    <row r="10913" spans="2:4" x14ac:dyDescent="0.25">
      <c r="B10913" s="627"/>
      <c r="C10913" s="627"/>
      <c r="D10913" s="627"/>
    </row>
    <row r="10914" spans="2:4" x14ac:dyDescent="0.25">
      <c r="B10914" s="627"/>
      <c r="C10914" s="627"/>
      <c r="D10914" s="627"/>
    </row>
    <row r="10915" spans="2:4" x14ac:dyDescent="0.25">
      <c r="B10915" s="627"/>
      <c r="C10915" s="627"/>
      <c r="D10915" s="627"/>
    </row>
    <row r="10916" spans="2:4" x14ac:dyDescent="0.25">
      <c r="B10916" s="627"/>
      <c r="C10916" s="627"/>
      <c r="D10916" s="627"/>
    </row>
    <row r="10917" spans="2:4" x14ac:dyDescent="0.25">
      <c r="B10917" s="627"/>
      <c r="C10917" s="627"/>
      <c r="D10917" s="627"/>
    </row>
    <row r="10918" spans="2:4" x14ac:dyDescent="0.25">
      <c r="B10918" s="627"/>
      <c r="C10918" s="627"/>
      <c r="D10918" s="627"/>
    </row>
    <row r="10919" spans="2:4" x14ac:dyDescent="0.25">
      <c r="B10919" s="627"/>
      <c r="C10919" s="627"/>
      <c r="D10919" s="627"/>
    </row>
    <row r="10920" spans="2:4" x14ac:dyDescent="0.25">
      <c r="B10920" s="627"/>
      <c r="C10920" s="627"/>
      <c r="D10920" s="627"/>
    </row>
    <row r="10921" spans="2:4" x14ac:dyDescent="0.25">
      <c r="B10921" s="627"/>
      <c r="C10921" s="627"/>
      <c r="D10921" s="627"/>
    </row>
    <row r="10922" spans="2:4" x14ac:dyDescent="0.25">
      <c r="B10922" s="627"/>
      <c r="C10922" s="627"/>
      <c r="D10922" s="627"/>
    </row>
    <row r="10923" spans="2:4" x14ac:dyDescent="0.25">
      <c r="B10923" s="627"/>
      <c r="C10923" s="627"/>
      <c r="D10923" s="627"/>
    </row>
    <row r="10924" spans="2:4" x14ac:dyDescent="0.25">
      <c r="B10924" s="627"/>
      <c r="C10924" s="627"/>
      <c r="D10924" s="627"/>
    </row>
    <row r="10925" spans="2:4" x14ac:dyDescent="0.25">
      <c r="B10925" s="627"/>
      <c r="C10925" s="627"/>
      <c r="D10925" s="627"/>
    </row>
    <row r="10926" spans="2:4" x14ac:dyDescent="0.25">
      <c r="B10926" s="627"/>
      <c r="C10926" s="627"/>
      <c r="D10926" s="627"/>
    </row>
    <row r="10927" spans="2:4" x14ac:dyDescent="0.25">
      <c r="B10927" s="627"/>
      <c r="C10927" s="627"/>
      <c r="D10927" s="627"/>
    </row>
    <row r="10928" spans="2:4" x14ac:dyDescent="0.25">
      <c r="B10928" s="627"/>
      <c r="C10928" s="627"/>
      <c r="D10928" s="627"/>
    </row>
    <row r="10929" spans="2:4" x14ac:dyDescent="0.25">
      <c r="B10929" s="627"/>
      <c r="C10929" s="627"/>
      <c r="D10929" s="627"/>
    </row>
    <row r="10930" spans="2:4" x14ac:dyDescent="0.25">
      <c r="B10930" s="627"/>
      <c r="C10930" s="627"/>
      <c r="D10930" s="627"/>
    </row>
    <row r="10931" spans="2:4" x14ac:dyDescent="0.25">
      <c r="B10931" s="627"/>
      <c r="C10931" s="627"/>
      <c r="D10931" s="627"/>
    </row>
    <row r="10932" spans="2:4" x14ac:dyDescent="0.25">
      <c r="B10932" s="627"/>
      <c r="C10932" s="627"/>
      <c r="D10932" s="627"/>
    </row>
    <row r="10933" spans="2:4" x14ac:dyDescent="0.25">
      <c r="B10933" s="627"/>
      <c r="C10933" s="627"/>
      <c r="D10933" s="627"/>
    </row>
    <row r="10934" spans="2:4" x14ac:dyDescent="0.25">
      <c r="B10934" s="627"/>
      <c r="C10934" s="627"/>
      <c r="D10934" s="627"/>
    </row>
    <row r="10935" spans="2:4" x14ac:dyDescent="0.25">
      <c r="B10935" s="627"/>
      <c r="C10935" s="627"/>
      <c r="D10935" s="627"/>
    </row>
    <row r="10936" spans="2:4" x14ac:dyDescent="0.25">
      <c r="B10936" s="627"/>
      <c r="C10936" s="627"/>
      <c r="D10936" s="627"/>
    </row>
    <row r="10937" spans="2:4" x14ac:dyDescent="0.25">
      <c r="B10937" s="627"/>
      <c r="C10937" s="627"/>
      <c r="D10937" s="627"/>
    </row>
    <row r="10938" spans="2:4" x14ac:dyDescent="0.25">
      <c r="B10938" s="627"/>
      <c r="C10938" s="627"/>
      <c r="D10938" s="627"/>
    </row>
    <row r="10939" spans="2:4" x14ac:dyDescent="0.25">
      <c r="B10939" s="627"/>
      <c r="C10939" s="627"/>
      <c r="D10939" s="627"/>
    </row>
    <row r="10940" spans="2:4" x14ac:dyDescent="0.25">
      <c r="B10940" s="627"/>
      <c r="C10940" s="627"/>
      <c r="D10940" s="627"/>
    </row>
    <row r="10941" spans="2:4" x14ac:dyDescent="0.25">
      <c r="B10941" s="627"/>
      <c r="C10941" s="627"/>
      <c r="D10941" s="627"/>
    </row>
    <row r="10942" spans="2:4" x14ac:dyDescent="0.25">
      <c r="B10942" s="627"/>
      <c r="C10942" s="627"/>
      <c r="D10942" s="627"/>
    </row>
    <row r="10943" spans="2:4" ht="12.75" customHeight="1" x14ac:dyDescent="0.25">
      <c r="B10943" s="627"/>
      <c r="C10943" s="627"/>
      <c r="D10943" s="627"/>
    </row>
    <row r="10944" spans="2:4" ht="12.75" customHeight="1" x14ac:dyDescent="0.25">
      <c r="B10944" s="627"/>
      <c r="C10944" s="627"/>
      <c r="D10944" s="627"/>
    </row>
    <row r="10945" spans="2:4" ht="12.75" customHeight="1" x14ac:dyDescent="0.25">
      <c r="B10945" s="627"/>
      <c r="C10945" s="627"/>
      <c r="D10945" s="627"/>
    </row>
    <row r="10946" spans="2:4" ht="12.75" customHeight="1" x14ac:dyDescent="0.25">
      <c r="B10946" s="627"/>
      <c r="C10946" s="627"/>
      <c r="D10946" s="627"/>
    </row>
    <row r="10947" spans="2:4" ht="12.75" customHeight="1" x14ac:dyDescent="0.25">
      <c r="B10947" s="627"/>
      <c r="C10947" s="627"/>
      <c r="D10947" s="627"/>
    </row>
    <row r="10948" spans="2:4" ht="12.75" customHeight="1" x14ac:dyDescent="0.25">
      <c r="B10948" s="627"/>
      <c r="C10948" s="627"/>
      <c r="D10948" s="627"/>
    </row>
    <row r="10949" spans="2:4" ht="12.75" customHeight="1" x14ac:dyDescent="0.25">
      <c r="B10949" s="627"/>
      <c r="C10949" s="627"/>
      <c r="D10949" s="627"/>
    </row>
    <row r="10950" spans="2:4" ht="12.75" customHeight="1" x14ac:dyDescent="0.25">
      <c r="B10950" s="627"/>
      <c r="C10950" s="627"/>
      <c r="D10950" s="627"/>
    </row>
    <row r="10951" spans="2:4" ht="12.75" customHeight="1" x14ac:dyDescent="0.25">
      <c r="B10951" s="627"/>
      <c r="C10951" s="627"/>
      <c r="D10951" s="627"/>
    </row>
    <row r="10952" spans="2:4" ht="12.75" customHeight="1" x14ac:dyDescent="0.25">
      <c r="B10952" s="627"/>
      <c r="C10952" s="627"/>
      <c r="D10952" s="627"/>
    </row>
    <row r="10953" spans="2:4" ht="12.75" customHeight="1" x14ac:dyDescent="0.25">
      <c r="B10953" s="627"/>
      <c r="C10953" s="627"/>
      <c r="D10953" s="627"/>
    </row>
    <row r="10954" spans="2:4" ht="12.75" customHeight="1" x14ac:dyDescent="0.25">
      <c r="B10954" s="627"/>
      <c r="C10954" s="627"/>
      <c r="D10954" s="627"/>
    </row>
    <row r="10955" spans="2:4" ht="12.75" customHeight="1" x14ac:dyDescent="0.25">
      <c r="B10955" s="627"/>
      <c r="C10955" s="627"/>
      <c r="D10955" s="627"/>
    </row>
    <row r="10956" spans="2:4" ht="12.75" customHeight="1" x14ac:dyDescent="0.25">
      <c r="B10956" s="627"/>
      <c r="C10956" s="627"/>
      <c r="D10956" s="627"/>
    </row>
    <row r="10957" spans="2:4" ht="12.75" customHeight="1" x14ac:dyDescent="0.25">
      <c r="B10957" s="627"/>
      <c r="C10957" s="627"/>
      <c r="D10957" s="627"/>
    </row>
    <row r="10958" spans="2:4" ht="12.75" customHeight="1" x14ac:dyDescent="0.25">
      <c r="B10958" s="627"/>
      <c r="C10958" s="627"/>
      <c r="D10958" s="627"/>
    </row>
    <row r="10959" spans="2:4" ht="12.75" customHeight="1" x14ac:dyDescent="0.25">
      <c r="B10959" s="627"/>
      <c r="C10959" s="627"/>
      <c r="D10959" s="627"/>
    </row>
    <row r="10960" spans="2:4" ht="12.75" customHeight="1" x14ac:dyDescent="0.25">
      <c r="B10960" s="627"/>
      <c r="C10960" s="627"/>
      <c r="D10960" s="627"/>
    </row>
    <row r="10961" spans="2:4" ht="12.75" customHeight="1" x14ac:dyDescent="0.25">
      <c r="B10961" s="627"/>
      <c r="C10961" s="627"/>
      <c r="D10961" s="627"/>
    </row>
    <row r="10962" spans="2:4" ht="12.75" customHeight="1" x14ac:dyDescent="0.25">
      <c r="B10962" s="627"/>
      <c r="C10962" s="627"/>
      <c r="D10962" s="627"/>
    </row>
    <row r="10963" spans="2:4" ht="12.75" customHeight="1" x14ac:dyDescent="0.25">
      <c r="B10963" s="627"/>
      <c r="C10963" s="627"/>
      <c r="D10963" s="627"/>
    </row>
    <row r="10964" spans="2:4" ht="12.75" customHeight="1" x14ac:dyDescent="0.25">
      <c r="B10964" s="627"/>
      <c r="C10964" s="627"/>
      <c r="D10964" s="627"/>
    </row>
    <row r="10965" spans="2:4" ht="12.75" customHeight="1" x14ac:dyDescent="0.25">
      <c r="B10965" s="627"/>
      <c r="C10965" s="627"/>
      <c r="D10965" s="627"/>
    </row>
    <row r="10966" spans="2:4" ht="12.75" customHeight="1" x14ac:dyDescent="0.25">
      <c r="B10966" s="627"/>
      <c r="C10966" s="627"/>
      <c r="D10966" s="627"/>
    </row>
    <row r="10967" spans="2:4" ht="12.75" customHeight="1" x14ac:dyDescent="0.25">
      <c r="B10967" s="627"/>
      <c r="C10967" s="627"/>
      <c r="D10967" s="627"/>
    </row>
    <row r="10968" spans="2:4" ht="12.75" customHeight="1" x14ac:dyDescent="0.25">
      <c r="B10968" s="627"/>
      <c r="C10968" s="627"/>
      <c r="D10968" s="627"/>
    </row>
    <row r="10969" spans="2:4" ht="12.75" customHeight="1" x14ac:dyDescent="0.25">
      <c r="B10969" s="627"/>
      <c r="C10969" s="627"/>
      <c r="D10969" s="627"/>
    </row>
    <row r="10970" spans="2:4" ht="12.75" customHeight="1" x14ac:dyDescent="0.25">
      <c r="B10970" s="627"/>
      <c r="C10970" s="627"/>
      <c r="D10970" s="627"/>
    </row>
    <row r="10971" spans="2:4" ht="12.75" customHeight="1" x14ac:dyDescent="0.25">
      <c r="B10971" s="627"/>
      <c r="C10971" s="627"/>
      <c r="D10971" s="627"/>
    </row>
    <row r="10972" spans="2:4" ht="12.75" customHeight="1" x14ac:dyDescent="0.25">
      <c r="B10972" s="627"/>
      <c r="C10972" s="627"/>
      <c r="D10972" s="627"/>
    </row>
    <row r="10973" spans="2:4" ht="12.75" customHeight="1" x14ac:dyDescent="0.25">
      <c r="B10973" s="627"/>
      <c r="C10973" s="627"/>
      <c r="D10973" s="627"/>
    </row>
    <row r="10974" spans="2:4" ht="12.75" customHeight="1" x14ac:dyDescent="0.25">
      <c r="B10974" s="627"/>
      <c r="C10974" s="627"/>
      <c r="D10974" s="627"/>
    </row>
    <row r="10975" spans="2:4" ht="12.75" customHeight="1" x14ac:dyDescent="0.25">
      <c r="B10975" s="627"/>
      <c r="C10975" s="627"/>
      <c r="D10975" s="627"/>
    </row>
    <row r="10976" spans="2:4" ht="12.75" customHeight="1" x14ac:dyDescent="0.25">
      <c r="B10976" s="627"/>
      <c r="C10976" s="627"/>
      <c r="D10976" s="627"/>
    </row>
    <row r="10977" spans="2:4" ht="12.75" customHeight="1" x14ac:dyDescent="0.25">
      <c r="B10977" s="627"/>
      <c r="C10977" s="627"/>
      <c r="D10977" s="627"/>
    </row>
    <row r="10978" spans="2:4" ht="12.75" customHeight="1" x14ac:dyDescent="0.25">
      <c r="B10978" s="627"/>
      <c r="C10978" s="627"/>
      <c r="D10978" s="627"/>
    </row>
    <row r="10979" spans="2:4" ht="12.75" customHeight="1" x14ac:dyDescent="0.25">
      <c r="B10979" s="627"/>
      <c r="C10979" s="627"/>
      <c r="D10979" s="627"/>
    </row>
    <row r="10980" spans="2:4" ht="12.75" customHeight="1" x14ac:dyDescent="0.25">
      <c r="B10980" s="627"/>
      <c r="C10980" s="627"/>
      <c r="D10980" s="627"/>
    </row>
    <row r="10981" spans="2:4" ht="12.75" customHeight="1" x14ac:dyDescent="0.25">
      <c r="B10981" s="627"/>
      <c r="C10981" s="627"/>
      <c r="D10981" s="627"/>
    </row>
    <row r="10982" spans="2:4" ht="12.75" customHeight="1" x14ac:dyDescent="0.25">
      <c r="B10982" s="627"/>
      <c r="C10982" s="627"/>
      <c r="D10982" s="627"/>
    </row>
    <row r="10983" spans="2:4" ht="12.75" customHeight="1" x14ac:dyDescent="0.25">
      <c r="B10983" s="627"/>
      <c r="C10983" s="627"/>
      <c r="D10983" s="627"/>
    </row>
    <row r="10984" spans="2:4" ht="12.75" customHeight="1" x14ac:dyDescent="0.25">
      <c r="B10984" s="627"/>
      <c r="C10984" s="627"/>
      <c r="D10984" s="627"/>
    </row>
    <row r="10985" spans="2:4" ht="12.75" customHeight="1" x14ac:dyDescent="0.25">
      <c r="B10985" s="627"/>
      <c r="C10985" s="627"/>
      <c r="D10985" s="627"/>
    </row>
    <row r="10986" spans="2:4" ht="12.75" customHeight="1" x14ac:dyDescent="0.25">
      <c r="B10986" s="627"/>
      <c r="C10986" s="627"/>
      <c r="D10986" s="627"/>
    </row>
    <row r="10987" spans="2:4" ht="12.75" customHeight="1" x14ac:dyDescent="0.25">
      <c r="B10987" s="627"/>
      <c r="C10987" s="627"/>
      <c r="D10987" s="627"/>
    </row>
    <row r="10988" spans="2:4" ht="12.75" customHeight="1" x14ac:dyDescent="0.25">
      <c r="B10988" s="627"/>
      <c r="C10988" s="627"/>
      <c r="D10988" s="627"/>
    </row>
    <row r="10989" spans="2:4" ht="12.75" customHeight="1" x14ac:dyDescent="0.25">
      <c r="B10989" s="627"/>
      <c r="C10989" s="627"/>
      <c r="D10989" s="627"/>
    </row>
    <row r="10990" spans="2:4" ht="12.75" customHeight="1" x14ac:dyDescent="0.25">
      <c r="B10990" s="627"/>
      <c r="C10990" s="627"/>
      <c r="D10990" s="627"/>
    </row>
    <row r="10991" spans="2:4" ht="12.75" customHeight="1" x14ac:dyDescent="0.25">
      <c r="B10991" s="627"/>
      <c r="C10991" s="627"/>
      <c r="D10991" s="627"/>
    </row>
    <row r="10992" spans="2:4" ht="12.75" customHeight="1" x14ac:dyDescent="0.25">
      <c r="B10992" s="627"/>
      <c r="C10992" s="627"/>
      <c r="D10992" s="627"/>
    </row>
    <row r="10993" spans="2:4" ht="12.75" customHeight="1" x14ac:dyDescent="0.25">
      <c r="B10993" s="627"/>
      <c r="C10993" s="627"/>
      <c r="D10993" s="627"/>
    </row>
    <row r="10994" spans="2:4" ht="12.75" customHeight="1" x14ac:dyDescent="0.25">
      <c r="B10994" s="627"/>
      <c r="C10994" s="627"/>
      <c r="D10994" s="627"/>
    </row>
    <row r="10995" spans="2:4" ht="12.75" customHeight="1" x14ac:dyDescent="0.25">
      <c r="B10995" s="627"/>
      <c r="C10995" s="627"/>
      <c r="D10995" s="627"/>
    </row>
    <row r="10996" spans="2:4" ht="12.75" customHeight="1" x14ac:dyDescent="0.25">
      <c r="B10996" s="627"/>
      <c r="C10996" s="627"/>
      <c r="D10996" s="627"/>
    </row>
    <row r="10997" spans="2:4" ht="12.75" customHeight="1" x14ac:dyDescent="0.25">
      <c r="B10997" s="627"/>
      <c r="C10997" s="627"/>
      <c r="D10997" s="627"/>
    </row>
    <row r="10998" spans="2:4" ht="12.75" customHeight="1" x14ac:dyDescent="0.25">
      <c r="B10998" s="627"/>
      <c r="C10998" s="627"/>
      <c r="D10998" s="627"/>
    </row>
    <row r="10999" spans="2:4" ht="12.75" customHeight="1" x14ac:dyDescent="0.25">
      <c r="B10999" s="627"/>
      <c r="C10999" s="627"/>
      <c r="D10999" s="627"/>
    </row>
    <row r="11000" spans="2:4" ht="12.75" customHeight="1" x14ac:dyDescent="0.25">
      <c r="B11000" s="627"/>
      <c r="C11000" s="627"/>
      <c r="D11000" s="627"/>
    </row>
    <row r="11001" spans="2:4" ht="12.75" customHeight="1" x14ac:dyDescent="0.25">
      <c r="B11001" s="627"/>
      <c r="C11001" s="627"/>
      <c r="D11001" s="627"/>
    </row>
    <row r="11002" spans="2:4" ht="12.75" customHeight="1" x14ac:dyDescent="0.25">
      <c r="B11002" s="627"/>
      <c r="C11002" s="627"/>
      <c r="D11002" s="627"/>
    </row>
    <row r="11003" spans="2:4" ht="12.75" customHeight="1" x14ac:dyDescent="0.25">
      <c r="B11003" s="627"/>
      <c r="C11003" s="627"/>
      <c r="D11003" s="627"/>
    </row>
    <row r="11004" spans="2:4" ht="12.75" customHeight="1" x14ac:dyDescent="0.25">
      <c r="B11004" s="627"/>
      <c r="C11004" s="627"/>
      <c r="D11004" s="627"/>
    </row>
    <row r="11005" spans="2:4" ht="12.75" customHeight="1" x14ac:dyDescent="0.25">
      <c r="B11005" s="627"/>
      <c r="C11005" s="627"/>
      <c r="D11005" s="627"/>
    </row>
    <row r="11006" spans="2:4" ht="12.75" customHeight="1" x14ac:dyDescent="0.25">
      <c r="B11006" s="627"/>
      <c r="C11006" s="627"/>
      <c r="D11006" s="627"/>
    </row>
    <row r="11007" spans="2:4" ht="12.75" customHeight="1" x14ac:dyDescent="0.25">
      <c r="B11007" s="627"/>
      <c r="C11007" s="627"/>
      <c r="D11007" s="627"/>
    </row>
    <row r="11008" spans="2:4" ht="12.75" customHeight="1" x14ac:dyDescent="0.25">
      <c r="B11008" s="627"/>
      <c r="C11008" s="627"/>
      <c r="D11008" s="627"/>
    </row>
    <row r="11009" spans="2:4" ht="12.75" customHeight="1" x14ac:dyDescent="0.25">
      <c r="B11009" s="627"/>
      <c r="C11009" s="627"/>
      <c r="D11009" s="627"/>
    </row>
    <row r="11010" spans="2:4" ht="12.75" customHeight="1" x14ac:dyDescent="0.25">
      <c r="B11010" s="627"/>
      <c r="C11010" s="627"/>
      <c r="D11010" s="627"/>
    </row>
    <row r="11011" spans="2:4" ht="12.75" customHeight="1" x14ac:dyDescent="0.25">
      <c r="B11011" s="627"/>
      <c r="C11011" s="627"/>
      <c r="D11011" s="627"/>
    </row>
    <row r="11012" spans="2:4" ht="12.75" customHeight="1" x14ac:dyDescent="0.25">
      <c r="B11012" s="627"/>
      <c r="C11012" s="627"/>
      <c r="D11012" s="627"/>
    </row>
    <row r="11013" spans="2:4" ht="12.75" customHeight="1" x14ac:dyDescent="0.25">
      <c r="B11013" s="627"/>
      <c r="C11013" s="627"/>
      <c r="D11013" s="627"/>
    </row>
    <row r="11014" spans="2:4" ht="12.75" customHeight="1" x14ac:dyDescent="0.25">
      <c r="B11014" s="627"/>
      <c r="C11014" s="627"/>
      <c r="D11014" s="627"/>
    </row>
    <row r="11015" spans="2:4" ht="12.75" customHeight="1" x14ac:dyDescent="0.25">
      <c r="B11015" s="627"/>
      <c r="C11015" s="627"/>
      <c r="D11015" s="627"/>
    </row>
    <row r="11016" spans="2:4" ht="12.75" customHeight="1" x14ac:dyDescent="0.25">
      <c r="B11016" s="627"/>
      <c r="C11016" s="627"/>
      <c r="D11016" s="627"/>
    </row>
    <row r="11017" spans="2:4" ht="12.75" customHeight="1" x14ac:dyDescent="0.25">
      <c r="B11017" s="627"/>
      <c r="C11017" s="627"/>
      <c r="D11017" s="627"/>
    </row>
    <row r="11018" spans="2:4" ht="12.75" customHeight="1" x14ac:dyDescent="0.25">
      <c r="B11018" s="627"/>
      <c r="C11018" s="627"/>
      <c r="D11018" s="627"/>
    </row>
    <row r="11019" spans="2:4" ht="12.75" customHeight="1" x14ac:dyDescent="0.25">
      <c r="B11019" s="627"/>
      <c r="C11019" s="627"/>
      <c r="D11019" s="627"/>
    </row>
    <row r="11020" spans="2:4" ht="12.75" customHeight="1" x14ac:dyDescent="0.25">
      <c r="B11020" s="627"/>
      <c r="C11020" s="627"/>
      <c r="D11020" s="627"/>
    </row>
    <row r="11021" spans="2:4" ht="12.75" customHeight="1" x14ac:dyDescent="0.25">
      <c r="B11021" s="627"/>
      <c r="C11021" s="627"/>
      <c r="D11021" s="627"/>
    </row>
    <row r="11022" spans="2:4" ht="12.75" customHeight="1" x14ac:dyDescent="0.25">
      <c r="B11022" s="627"/>
      <c r="C11022" s="627"/>
      <c r="D11022" s="627"/>
    </row>
    <row r="11023" spans="2:4" ht="12.75" customHeight="1" x14ac:dyDescent="0.25">
      <c r="B11023" s="627"/>
      <c r="C11023" s="627"/>
      <c r="D11023" s="627"/>
    </row>
    <row r="11024" spans="2:4" ht="12.75" customHeight="1" x14ac:dyDescent="0.25">
      <c r="B11024" s="627"/>
      <c r="C11024" s="627"/>
      <c r="D11024" s="627"/>
    </row>
    <row r="11025" spans="2:4" ht="12.75" customHeight="1" x14ac:dyDescent="0.25">
      <c r="B11025" s="627"/>
      <c r="C11025" s="627"/>
      <c r="D11025" s="627"/>
    </row>
    <row r="11026" spans="2:4" ht="12.75" customHeight="1" x14ac:dyDescent="0.25">
      <c r="B11026" s="627"/>
      <c r="C11026" s="627"/>
      <c r="D11026" s="627"/>
    </row>
    <row r="11027" spans="2:4" ht="12.75" customHeight="1" x14ac:dyDescent="0.25">
      <c r="B11027" s="627"/>
      <c r="C11027" s="627"/>
      <c r="D11027" s="627"/>
    </row>
    <row r="11028" spans="2:4" ht="12.75" customHeight="1" x14ac:dyDescent="0.25">
      <c r="B11028" s="627"/>
      <c r="C11028" s="627"/>
      <c r="D11028" s="627"/>
    </row>
    <row r="11029" spans="2:4" ht="12.75" customHeight="1" x14ac:dyDescent="0.25">
      <c r="B11029" s="627"/>
      <c r="C11029" s="627"/>
      <c r="D11029" s="627"/>
    </row>
    <row r="11030" spans="2:4" ht="12.75" customHeight="1" x14ac:dyDescent="0.25">
      <c r="B11030" s="627"/>
      <c r="C11030" s="627"/>
      <c r="D11030" s="627"/>
    </row>
    <row r="11031" spans="2:4" ht="12.75" customHeight="1" x14ac:dyDescent="0.25">
      <c r="B11031" s="627"/>
      <c r="C11031" s="627"/>
      <c r="D11031" s="627"/>
    </row>
    <row r="11032" spans="2:4" ht="12.75" customHeight="1" x14ac:dyDescent="0.25">
      <c r="B11032" s="627"/>
      <c r="C11032" s="627"/>
      <c r="D11032" s="627"/>
    </row>
    <row r="11033" spans="2:4" ht="12.75" customHeight="1" x14ac:dyDescent="0.25">
      <c r="B11033" s="627"/>
      <c r="C11033" s="627"/>
      <c r="D11033" s="627"/>
    </row>
    <row r="11034" spans="2:4" ht="12.75" customHeight="1" x14ac:dyDescent="0.25">
      <c r="B11034" s="627"/>
      <c r="C11034" s="627"/>
      <c r="D11034" s="627"/>
    </row>
    <row r="11035" spans="2:4" ht="12.75" customHeight="1" x14ac:dyDescent="0.25">
      <c r="B11035" s="627"/>
      <c r="C11035" s="627"/>
      <c r="D11035" s="627"/>
    </row>
    <row r="11036" spans="2:4" ht="12.75" customHeight="1" x14ac:dyDescent="0.25">
      <c r="B11036" s="627"/>
      <c r="C11036" s="627"/>
      <c r="D11036" s="627"/>
    </row>
    <row r="11037" spans="2:4" ht="12.75" customHeight="1" x14ac:dyDescent="0.25">
      <c r="B11037" s="627"/>
      <c r="C11037" s="627"/>
      <c r="D11037" s="627"/>
    </row>
    <row r="11038" spans="2:4" ht="12.75" customHeight="1" x14ac:dyDescent="0.25">
      <c r="B11038" s="627"/>
      <c r="C11038" s="627"/>
      <c r="D11038" s="627"/>
    </row>
    <row r="11039" spans="2:4" ht="12.75" customHeight="1" x14ac:dyDescent="0.25">
      <c r="B11039" s="627"/>
      <c r="C11039" s="627"/>
      <c r="D11039" s="627"/>
    </row>
    <row r="11040" spans="2:4" ht="12.75" customHeight="1" x14ac:dyDescent="0.25">
      <c r="B11040" s="627"/>
      <c r="C11040" s="627"/>
      <c r="D11040" s="627"/>
    </row>
    <row r="11041" spans="2:4" ht="12.75" customHeight="1" x14ac:dyDescent="0.25">
      <c r="B11041" s="627"/>
      <c r="C11041" s="627"/>
      <c r="D11041" s="627"/>
    </row>
    <row r="11042" spans="2:4" ht="12.75" customHeight="1" x14ac:dyDescent="0.25">
      <c r="B11042" s="627"/>
      <c r="C11042" s="627"/>
      <c r="D11042" s="627"/>
    </row>
    <row r="11043" spans="2:4" ht="12.75" customHeight="1" x14ac:dyDescent="0.25">
      <c r="B11043" s="627"/>
      <c r="C11043" s="627"/>
      <c r="D11043" s="627"/>
    </row>
    <row r="11044" spans="2:4" ht="12.75" customHeight="1" x14ac:dyDescent="0.25">
      <c r="B11044" s="627"/>
      <c r="C11044" s="627"/>
      <c r="D11044" s="627"/>
    </row>
    <row r="11045" spans="2:4" ht="12.75" customHeight="1" x14ac:dyDescent="0.25">
      <c r="B11045" s="627"/>
      <c r="C11045" s="627"/>
      <c r="D11045" s="627"/>
    </row>
    <row r="11046" spans="2:4" ht="12.75" customHeight="1" x14ac:dyDescent="0.25">
      <c r="B11046" s="627"/>
      <c r="C11046" s="627"/>
      <c r="D11046" s="627"/>
    </row>
    <row r="11047" spans="2:4" ht="12.75" customHeight="1" x14ac:dyDescent="0.25">
      <c r="B11047" s="627"/>
      <c r="C11047" s="627"/>
      <c r="D11047" s="627"/>
    </row>
    <row r="11048" spans="2:4" ht="12.75" customHeight="1" x14ac:dyDescent="0.25">
      <c r="B11048" s="627"/>
      <c r="C11048" s="627"/>
      <c r="D11048" s="627"/>
    </row>
    <row r="11049" spans="2:4" ht="12.75" customHeight="1" x14ac:dyDescent="0.25">
      <c r="B11049" s="627"/>
      <c r="C11049" s="627"/>
      <c r="D11049" s="627"/>
    </row>
    <row r="11050" spans="2:4" ht="12.75" customHeight="1" x14ac:dyDescent="0.25">
      <c r="B11050" s="627"/>
      <c r="C11050" s="627"/>
      <c r="D11050" s="627"/>
    </row>
    <row r="11051" spans="2:4" ht="12.75" customHeight="1" x14ac:dyDescent="0.25">
      <c r="B11051" s="627"/>
      <c r="C11051" s="627"/>
      <c r="D11051" s="627"/>
    </row>
    <row r="11052" spans="2:4" ht="12.75" customHeight="1" x14ac:dyDescent="0.25">
      <c r="B11052" s="627"/>
      <c r="C11052" s="627"/>
      <c r="D11052" s="627"/>
    </row>
    <row r="11053" spans="2:4" ht="12.75" customHeight="1" x14ac:dyDescent="0.25">
      <c r="B11053" s="627"/>
      <c r="C11053" s="627"/>
      <c r="D11053" s="627"/>
    </row>
    <row r="11054" spans="2:4" ht="12.75" customHeight="1" x14ac:dyDescent="0.25">
      <c r="B11054" s="627"/>
      <c r="C11054" s="627"/>
      <c r="D11054" s="627"/>
    </row>
    <row r="11055" spans="2:4" ht="12.75" customHeight="1" x14ac:dyDescent="0.25">
      <c r="B11055" s="627"/>
      <c r="C11055" s="627"/>
      <c r="D11055" s="627"/>
    </row>
    <row r="11056" spans="2:4" ht="12.75" customHeight="1" x14ac:dyDescent="0.25">
      <c r="B11056" s="627"/>
      <c r="C11056" s="627"/>
      <c r="D11056" s="627"/>
    </row>
    <row r="11057" spans="2:4" ht="12.75" customHeight="1" x14ac:dyDescent="0.25">
      <c r="B11057" s="627"/>
      <c r="C11057" s="627"/>
      <c r="D11057" s="627"/>
    </row>
    <row r="11058" spans="2:4" ht="12.75" customHeight="1" x14ac:dyDescent="0.25">
      <c r="B11058" s="627"/>
      <c r="C11058" s="627"/>
      <c r="D11058" s="627"/>
    </row>
    <row r="11059" spans="2:4" ht="12.75" customHeight="1" x14ac:dyDescent="0.25">
      <c r="B11059" s="627"/>
      <c r="C11059" s="627"/>
      <c r="D11059" s="627"/>
    </row>
    <row r="11060" spans="2:4" ht="12.75" customHeight="1" x14ac:dyDescent="0.25">
      <c r="B11060" s="627"/>
      <c r="C11060" s="627"/>
      <c r="D11060" s="627"/>
    </row>
    <row r="11061" spans="2:4" ht="12.75" customHeight="1" x14ac:dyDescent="0.25">
      <c r="B11061" s="627"/>
      <c r="C11061" s="627"/>
      <c r="D11061" s="627"/>
    </row>
    <row r="11062" spans="2:4" ht="12.75" customHeight="1" x14ac:dyDescent="0.25">
      <c r="B11062" s="627"/>
      <c r="C11062" s="627"/>
      <c r="D11062" s="627"/>
    </row>
    <row r="11063" spans="2:4" ht="12.75" customHeight="1" x14ac:dyDescent="0.25">
      <c r="B11063" s="627"/>
      <c r="C11063" s="627"/>
      <c r="D11063" s="627"/>
    </row>
    <row r="11064" spans="2:4" ht="12.75" customHeight="1" x14ac:dyDescent="0.25">
      <c r="B11064" s="627"/>
      <c r="C11064" s="627"/>
      <c r="D11064" s="627"/>
    </row>
    <row r="11065" spans="2:4" ht="12.75" customHeight="1" x14ac:dyDescent="0.25">
      <c r="B11065" s="627"/>
      <c r="C11065" s="627"/>
      <c r="D11065" s="627"/>
    </row>
    <row r="11066" spans="2:4" ht="12.75" customHeight="1" x14ac:dyDescent="0.25">
      <c r="B11066" s="627"/>
      <c r="C11066" s="627"/>
      <c r="D11066" s="627"/>
    </row>
    <row r="11067" spans="2:4" ht="12.75" customHeight="1" x14ac:dyDescent="0.25">
      <c r="B11067" s="627"/>
      <c r="C11067" s="627"/>
      <c r="D11067" s="627"/>
    </row>
    <row r="11068" spans="2:4" ht="12.75" customHeight="1" x14ac:dyDescent="0.25">
      <c r="B11068" s="627"/>
      <c r="C11068" s="627"/>
      <c r="D11068" s="627"/>
    </row>
    <row r="11069" spans="2:4" ht="12.75" customHeight="1" x14ac:dyDescent="0.25">
      <c r="B11069" s="627"/>
      <c r="C11069" s="627"/>
      <c r="D11069" s="627"/>
    </row>
    <row r="11070" spans="2:4" ht="12.75" customHeight="1" x14ac:dyDescent="0.25">
      <c r="B11070" s="627"/>
      <c r="C11070" s="627"/>
      <c r="D11070" s="627"/>
    </row>
    <row r="11071" spans="2:4" ht="12.75" customHeight="1" x14ac:dyDescent="0.25">
      <c r="B11071" s="627"/>
      <c r="C11071" s="627"/>
      <c r="D11071" s="627"/>
    </row>
    <row r="11072" spans="2:4" ht="12.75" customHeight="1" x14ac:dyDescent="0.25">
      <c r="B11072" s="627"/>
      <c r="C11072" s="627"/>
      <c r="D11072" s="627"/>
    </row>
    <row r="11073" spans="2:4" ht="12.75" customHeight="1" x14ac:dyDescent="0.25">
      <c r="B11073" s="627"/>
      <c r="C11073" s="627"/>
      <c r="D11073" s="627"/>
    </row>
    <row r="11074" spans="2:4" ht="12.75" customHeight="1" x14ac:dyDescent="0.25">
      <c r="B11074" s="627"/>
      <c r="C11074" s="627"/>
      <c r="D11074" s="627"/>
    </row>
    <row r="11075" spans="2:4" ht="12.75" customHeight="1" x14ac:dyDescent="0.25">
      <c r="B11075" s="627"/>
      <c r="C11075" s="627"/>
      <c r="D11075" s="627"/>
    </row>
    <row r="11076" spans="2:4" ht="12.75" customHeight="1" x14ac:dyDescent="0.25">
      <c r="B11076" s="627"/>
      <c r="C11076" s="627"/>
      <c r="D11076" s="627"/>
    </row>
    <row r="11077" spans="2:4" ht="12.75" customHeight="1" x14ac:dyDescent="0.25">
      <c r="B11077" s="627"/>
      <c r="C11077" s="627"/>
      <c r="D11077" s="627"/>
    </row>
    <row r="11078" spans="2:4" ht="12.75" customHeight="1" x14ac:dyDescent="0.25">
      <c r="B11078" s="627"/>
      <c r="C11078" s="627"/>
      <c r="D11078" s="627"/>
    </row>
    <row r="11079" spans="2:4" ht="12.75" customHeight="1" x14ac:dyDescent="0.25">
      <c r="B11079" s="627"/>
      <c r="C11079" s="627"/>
      <c r="D11079" s="627"/>
    </row>
    <row r="11080" spans="2:4" ht="12.75" customHeight="1" x14ac:dyDescent="0.25">
      <c r="B11080" s="627"/>
      <c r="C11080" s="627"/>
      <c r="D11080" s="627"/>
    </row>
    <row r="11081" spans="2:4" ht="12.75" customHeight="1" x14ac:dyDescent="0.25">
      <c r="B11081" s="627"/>
      <c r="C11081" s="627"/>
      <c r="D11081" s="627"/>
    </row>
    <row r="11082" spans="2:4" ht="12.75" customHeight="1" x14ac:dyDescent="0.25">
      <c r="B11082" s="627"/>
      <c r="C11082" s="627"/>
      <c r="D11082" s="627"/>
    </row>
    <row r="11083" spans="2:4" ht="12.75" customHeight="1" x14ac:dyDescent="0.25">
      <c r="B11083" s="627"/>
      <c r="C11083" s="627"/>
      <c r="D11083" s="627"/>
    </row>
    <row r="11084" spans="2:4" ht="12.75" customHeight="1" x14ac:dyDescent="0.25">
      <c r="B11084" s="627"/>
      <c r="C11084" s="627"/>
      <c r="D11084" s="627"/>
    </row>
    <row r="11085" spans="2:4" ht="12.75" customHeight="1" x14ac:dyDescent="0.25">
      <c r="B11085" s="627"/>
      <c r="C11085" s="627"/>
      <c r="D11085" s="627"/>
    </row>
    <row r="11086" spans="2:4" ht="12.75" customHeight="1" x14ac:dyDescent="0.25">
      <c r="B11086" s="627"/>
      <c r="C11086" s="627"/>
      <c r="D11086" s="627"/>
    </row>
    <row r="11087" spans="2:4" ht="12.75" customHeight="1" x14ac:dyDescent="0.25">
      <c r="B11087" s="627"/>
      <c r="C11087" s="627"/>
      <c r="D11087" s="627"/>
    </row>
    <row r="11088" spans="2:4" ht="12.75" customHeight="1" x14ac:dyDescent="0.25">
      <c r="B11088" s="627"/>
      <c r="C11088" s="627"/>
      <c r="D11088" s="627"/>
    </row>
    <row r="11089" spans="2:4" ht="12.75" customHeight="1" x14ac:dyDescent="0.25">
      <c r="B11089" s="627"/>
      <c r="C11089" s="627"/>
      <c r="D11089" s="627"/>
    </row>
    <row r="11090" spans="2:4" ht="12.75" customHeight="1" x14ac:dyDescent="0.25">
      <c r="B11090" s="627"/>
      <c r="C11090" s="627"/>
      <c r="D11090" s="627"/>
    </row>
    <row r="11091" spans="2:4" ht="12.75" customHeight="1" x14ac:dyDescent="0.25">
      <c r="B11091" s="627"/>
      <c r="C11091" s="627"/>
      <c r="D11091" s="627"/>
    </row>
    <row r="11092" spans="2:4" ht="12.75" customHeight="1" x14ac:dyDescent="0.25">
      <c r="B11092" s="627"/>
      <c r="C11092" s="627"/>
      <c r="D11092" s="627"/>
    </row>
    <row r="11093" spans="2:4" ht="12.75" customHeight="1" x14ac:dyDescent="0.25">
      <c r="B11093" s="627"/>
      <c r="C11093" s="627"/>
      <c r="D11093" s="627"/>
    </row>
    <row r="11094" spans="2:4" ht="12.75" customHeight="1" x14ac:dyDescent="0.25">
      <c r="B11094" s="627"/>
      <c r="C11094" s="627"/>
      <c r="D11094" s="627"/>
    </row>
    <row r="11095" spans="2:4" ht="12.75" customHeight="1" x14ac:dyDescent="0.25">
      <c r="B11095" s="627"/>
      <c r="C11095" s="627"/>
      <c r="D11095" s="627"/>
    </row>
    <row r="11096" spans="2:4" ht="12.75" customHeight="1" x14ac:dyDescent="0.25">
      <c r="B11096" s="627"/>
      <c r="C11096" s="627"/>
      <c r="D11096" s="627"/>
    </row>
    <row r="11097" spans="2:4" ht="12.75" customHeight="1" x14ac:dyDescent="0.25">
      <c r="B11097" s="627"/>
      <c r="C11097" s="627"/>
      <c r="D11097" s="627"/>
    </row>
    <row r="11098" spans="2:4" ht="12.75" customHeight="1" x14ac:dyDescent="0.25">
      <c r="B11098" s="627"/>
      <c r="C11098" s="627"/>
      <c r="D11098" s="627"/>
    </row>
    <row r="11099" spans="2:4" ht="12.75" customHeight="1" x14ac:dyDescent="0.25">
      <c r="B11099" s="627"/>
      <c r="C11099" s="627"/>
      <c r="D11099" s="627"/>
    </row>
    <row r="11100" spans="2:4" ht="12.75" customHeight="1" x14ac:dyDescent="0.25">
      <c r="B11100" s="627"/>
      <c r="C11100" s="627"/>
      <c r="D11100" s="627"/>
    </row>
    <row r="11101" spans="2:4" ht="12.75" customHeight="1" x14ac:dyDescent="0.25">
      <c r="B11101" s="627"/>
      <c r="C11101" s="627"/>
      <c r="D11101" s="627"/>
    </row>
    <row r="11102" spans="2:4" ht="12.75" customHeight="1" x14ac:dyDescent="0.25">
      <c r="B11102" s="627"/>
      <c r="C11102" s="627"/>
      <c r="D11102" s="627"/>
    </row>
    <row r="11103" spans="2:4" ht="12.75" customHeight="1" x14ac:dyDescent="0.25">
      <c r="B11103" s="627"/>
      <c r="C11103" s="627"/>
      <c r="D11103" s="627"/>
    </row>
    <row r="11104" spans="2:4" ht="12.75" customHeight="1" x14ac:dyDescent="0.25">
      <c r="B11104" s="627"/>
      <c r="C11104" s="627"/>
      <c r="D11104" s="627"/>
    </row>
    <row r="11105" spans="2:4" ht="12.75" customHeight="1" x14ac:dyDescent="0.25">
      <c r="B11105" s="627"/>
      <c r="C11105" s="627"/>
      <c r="D11105" s="627"/>
    </row>
    <row r="11106" spans="2:4" ht="12.75" customHeight="1" x14ac:dyDescent="0.25">
      <c r="B11106" s="627"/>
      <c r="C11106" s="627"/>
      <c r="D11106" s="627"/>
    </row>
    <row r="11107" spans="2:4" ht="12.75" customHeight="1" x14ac:dyDescent="0.25">
      <c r="B11107" s="627"/>
      <c r="C11107" s="627"/>
      <c r="D11107" s="627"/>
    </row>
    <row r="11108" spans="2:4" ht="12.75" customHeight="1" x14ac:dyDescent="0.25">
      <c r="B11108" s="627"/>
      <c r="C11108" s="627"/>
      <c r="D11108" s="627"/>
    </row>
    <row r="11109" spans="2:4" ht="12.75" customHeight="1" x14ac:dyDescent="0.25">
      <c r="B11109" s="627"/>
      <c r="C11109" s="627"/>
      <c r="D11109" s="627"/>
    </row>
    <row r="11110" spans="2:4" ht="12.75" customHeight="1" x14ac:dyDescent="0.25">
      <c r="B11110" s="627"/>
      <c r="C11110" s="627"/>
      <c r="D11110" s="627"/>
    </row>
    <row r="11111" spans="2:4" ht="12.75" customHeight="1" x14ac:dyDescent="0.25">
      <c r="B11111" s="627"/>
      <c r="C11111" s="627"/>
      <c r="D11111" s="627"/>
    </row>
    <row r="11112" spans="2:4" ht="12.75" customHeight="1" x14ac:dyDescent="0.25">
      <c r="B11112" s="627"/>
      <c r="C11112" s="627"/>
      <c r="D11112" s="627"/>
    </row>
    <row r="11113" spans="2:4" ht="12.75" customHeight="1" x14ac:dyDescent="0.25">
      <c r="B11113" s="627"/>
      <c r="C11113" s="627"/>
      <c r="D11113" s="627"/>
    </row>
    <row r="11114" spans="2:4" ht="12.75" customHeight="1" x14ac:dyDescent="0.25">
      <c r="B11114" s="627"/>
      <c r="C11114" s="627"/>
      <c r="D11114" s="627"/>
    </row>
    <row r="11115" spans="2:4" ht="12.75" customHeight="1" x14ac:dyDescent="0.25">
      <c r="B11115" s="627"/>
      <c r="C11115" s="627"/>
      <c r="D11115" s="627"/>
    </row>
    <row r="11116" spans="2:4" ht="12.75" customHeight="1" x14ac:dyDescent="0.25">
      <c r="B11116" s="627"/>
      <c r="C11116" s="627"/>
      <c r="D11116" s="627"/>
    </row>
    <row r="11117" spans="2:4" ht="12.75" customHeight="1" x14ac:dyDescent="0.25">
      <c r="B11117" s="627"/>
      <c r="C11117" s="627"/>
      <c r="D11117" s="627"/>
    </row>
    <row r="11118" spans="2:4" ht="12.75" customHeight="1" x14ac:dyDescent="0.25">
      <c r="B11118" s="627"/>
      <c r="C11118" s="627"/>
      <c r="D11118" s="627"/>
    </row>
    <row r="11119" spans="2:4" ht="12.75" customHeight="1" x14ac:dyDescent="0.25">
      <c r="B11119" s="627"/>
      <c r="C11119" s="627"/>
      <c r="D11119" s="627"/>
    </row>
    <row r="11120" spans="2:4" ht="12.75" customHeight="1" x14ac:dyDescent="0.25">
      <c r="B11120" s="627"/>
      <c r="C11120" s="627"/>
      <c r="D11120" s="627"/>
    </row>
    <row r="11121" spans="2:4" ht="12.75" customHeight="1" x14ac:dyDescent="0.25">
      <c r="B11121" s="627"/>
      <c r="C11121" s="627"/>
      <c r="D11121" s="627"/>
    </row>
    <row r="11122" spans="2:4" ht="12.75" customHeight="1" x14ac:dyDescent="0.25">
      <c r="B11122" s="627"/>
      <c r="C11122" s="627"/>
      <c r="D11122" s="627"/>
    </row>
    <row r="11123" spans="2:4" ht="12.75" customHeight="1" x14ac:dyDescent="0.25">
      <c r="B11123" s="627"/>
      <c r="C11123" s="627"/>
      <c r="D11123" s="627"/>
    </row>
    <row r="11124" spans="2:4" ht="12.75" customHeight="1" x14ac:dyDescent="0.25">
      <c r="B11124" s="627"/>
      <c r="C11124" s="627"/>
      <c r="D11124" s="627"/>
    </row>
    <row r="11125" spans="2:4" ht="12.75" customHeight="1" x14ac:dyDescent="0.25">
      <c r="B11125" s="627"/>
      <c r="C11125" s="627"/>
      <c r="D11125" s="627"/>
    </row>
    <row r="11126" spans="2:4" ht="12.75" customHeight="1" x14ac:dyDescent="0.25">
      <c r="B11126" s="627"/>
      <c r="C11126" s="627"/>
      <c r="D11126" s="627"/>
    </row>
    <row r="11127" spans="2:4" ht="12.75" customHeight="1" x14ac:dyDescent="0.25">
      <c r="B11127" s="627"/>
      <c r="C11127" s="627"/>
      <c r="D11127" s="627"/>
    </row>
    <row r="11128" spans="2:4" ht="12.75" customHeight="1" x14ac:dyDescent="0.25">
      <c r="B11128" s="627"/>
      <c r="C11128" s="627"/>
      <c r="D11128" s="627"/>
    </row>
    <row r="11129" spans="2:4" ht="12.75" customHeight="1" x14ac:dyDescent="0.25">
      <c r="B11129" s="627"/>
      <c r="C11129" s="627"/>
      <c r="D11129" s="627"/>
    </row>
    <row r="11130" spans="2:4" ht="12.75" customHeight="1" x14ac:dyDescent="0.25">
      <c r="B11130" s="627"/>
      <c r="C11130" s="627"/>
      <c r="D11130" s="627"/>
    </row>
    <row r="11131" spans="2:4" ht="12.75" customHeight="1" x14ac:dyDescent="0.25">
      <c r="B11131" s="627"/>
      <c r="C11131" s="627"/>
      <c r="D11131" s="627"/>
    </row>
    <row r="11132" spans="2:4" ht="12.75" customHeight="1" x14ac:dyDescent="0.25">
      <c r="B11132" s="627"/>
      <c r="C11132" s="627"/>
      <c r="D11132" s="627"/>
    </row>
    <row r="11133" spans="2:4" ht="12.75" customHeight="1" x14ac:dyDescent="0.25">
      <c r="B11133" s="627"/>
      <c r="C11133" s="627"/>
      <c r="D11133" s="627"/>
    </row>
    <row r="11134" spans="2:4" ht="12.75" customHeight="1" x14ac:dyDescent="0.25">
      <c r="B11134" s="627"/>
      <c r="C11134" s="627"/>
      <c r="D11134" s="627"/>
    </row>
    <row r="11135" spans="2:4" ht="12.75" customHeight="1" x14ac:dyDescent="0.25">
      <c r="B11135" s="627"/>
      <c r="C11135" s="627"/>
      <c r="D11135" s="627"/>
    </row>
    <row r="11136" spans="2:4" ht="12.75" customHeight="1" x14ac:dyDescent="0.25">
      <c r="B11136" s="627"/>
      <c r="C11136" s="627"/>
      <c r="D11136" s="627"/>
    </row>
    <row r="11137" spans="2:4" ht="12.75" customHeight="1" x14ac:dyDescent="0.25">
      <c r="B11137" s="627"/>
      <c r="C11137" s="627"/>
      <c r="D11137" s="627"/>
    </row>
    <row r="11138" spans="2:4" ht="12.75" customHeight="1" x14ac:dyDescent="0.25">
      <c r="B11138" s="627"/>
      <c r="C11138" s="627"/>
      <c r="D11138" s="627"/>
    </row>
    <row r="11139" spans="2:4" ht="12.75" customHeight="1" x14ac:dyDescent="0.25">
      <c r="B11139" s="627"/>
      <c r="C11139" s="627"/>
      <c r="D11139" s="627"/>
    </row>
    <row r="11140" spans="2:4" ht="12.75" customHeight="1" x14ac:dyDescent="0.25">
      <c r="B11140" s="627"/>
      <c r="C11140" s="627"/>
      <c r="D11140" s="627"/>
    </row>
    <row r="11141" spans="2:4" ht="12.75" customHeight="1" x14ac:dyDescent="0.25">
      <c r="B11141" s="627"/>
      <c r="C11141" s="627"/>
      <c r="D11141" s="627"/>
    </row>
    <row r="11142" spans="2:4" ht="12.75" customHeight="1" x14ac:dyDescent="0.25">
      <c r="B11142" s="627"/>
      <c r="C11142" s="627"/>
      <c r="D11142" s="627"/>
    </row>
    <row r="11143" spans="2:4" ht="12.75" customHeight="1" x14ac:dyDescent="0.25">
      <c r="B11143" s="627"/>
      <c r="C11143" s="627"/>
      <c r="D11143" s="627"/>
    </row>
    <row r="11144" spans="2:4" ht="12.75" customHeight="1" x14ac:dyDescent="0.25">
      <c r="B11144" s="627"/>
      <c r="C11144" s="627"/>
      <c r="D11144" s="627"/>
    </row>
    <row r="11145" spans="2:4" ht="12.75" customHeight="1" x14ac:dyDescent="0.25">
      <c r="B11145" s="627"/>
      <c r="C11145" s="627"/>
      <c r="D11145" s="627"/>
    </row>
    <row r="11146" spans="2:4" ht="12.75" customHeight="1" x14ac:dyDescent="0.25">
      <c r="B11146" s="627"/>
      <c r="C11146" s="627"/>
      <c r="D11146" s="627"/>
    </row>
    <row r="11147" spans="2:4" ht="12.75" customHeight="1" x14ac:dyDescent="0.25">
      <c r="B11147" s="627"/>
      <c r="C11147" s="627"/>
      <c r="D11147" s="627"/>
    </row>
    <row r="11148" spans="2:4" ht="12.75" customHeight="1" x14ac:dyDescent="0.25">
      <c r="B11148" s="627"/>
      <c r="C11148" s="627"/>
      <c r="D11148" s="627"/>
    </row>
    <row r="11149" spans="2:4" ht="12.75" customHeight="1" x14ac:dyDescent="0.25">
      <c r="B11149" s="627"/>
      <c r="C11149" s="627"/>
      <c r="D11149" s="627"/>
    </row>
    <row r="11150" spans="2:4" ht="12.75" customHeight="1" x14ac:dyDescent="0.25">
      <c r="B11150" s="627"/>
      <c r="C11150" s="627"/>
      <c r="D11150" s="627"/>
    </row>
    <row r="11151" spans="2:4" ht="12.75" customHeight="1" x14ac:dyDescent="0.25">
      <c r="B11151" s="627"/>
      <c r="C11151" s="627"/>
      <c r="D11151" s="627"/>
    </row>
    <row r="11152" spans="2:4" ht="12.75" customHeight="1" x14ac:dyDescent="0.25">
      <c r="B11152" s="627"/>
      <c r="C11152" s="627"/>
      <c r="D11152" s="627"/>
    </row>
    <row r="11153" spans="2:4" ht="12.75" customHeight="1" x14ac:dyDescent="0.25">
      <c r="B11153" s="627"/>
      <c r="C11153" s="627"/>
      <c r="D11153" s="627"/>
    </row>
    <row r="11154" spans="2:4" ht="12.75" customHeight="1" x14ac:dyDescent="0.25">
      <c r="B11154" s="627"/>
      <c r="C11154" s="627"/>
      <c r="D11154" s="627"/>
    </row>
    <row r="11155" spans="2:4" ht="12.75" customHeight="1" x14ac:dyDescent="0.25">
      <c r="B11155" s="627"/>
      <c r="C11155" s="627"/>
      <c r="D11155" s="627"/>
    </row>
    <row r="11156" spans="2:4" ht="12.75" customHeight="1" x14ac:dyDescent="0.25">
      <c r="B11156" s="627"/>
      <c r="C11156" s="627"/>
      <c r="D11156" s="627"/>
    </row>
    <row r="11157" spans="2:4" ht="12.75" customHeight="1" x14ac:dyDescent="0.25">
      <c r="B11157" s="627"/>
      <c r="C11157" s="627"/>
      <c r="D11157" s="627"/>
    </row>
    <row r="11158" spans="2:4" ht="12.75" customHeight="1" x14ac:dyDescent="0.25">
      <c r="B11158" s="627"/>
      <c r="C11158" s="627"/>
      <c r="D11158" s="627"/>
    </row>
    <row r="11159" spans="2:4" ht="12.75" customHeight="1" x14ac:dyDescent="0.25">
      <c r="B11159" s="627"/>
      <c r="C11159" s="627"/>
      <c r="D11159" s="627"/>
    </row>
    <row r="11160" spans="2:4" ht="12.75" customHeight="1" x14ac:dyDescent="0.25">
      <c r="B11160" s="627"/>
      <c r="C11160" s="627"/>
      <c r="D11160" s="627"/>
    </row>
    <row r="11161" spans="2:4" ht="12.75" customHeight="1" x14ac:dyDescent="0.25">
      <c r="B11161" s="627"/>
      <c r="C11161" s="627"/>
      <c r="D11161" s="627"/>
    </row>
    <row r="11162" spans="2:4" ht="12.75" customHeight="1" x14ac:dyDescent="0.25">
      <c r="B11162" s="627"/>
      <c r="C11162" s="627"/>
      <c r="D11162" s="627"/>
    </row>
    <row r="11163" spans="2:4" ht="12.75" customHeight="1" x14ac:dyDescent="0.25">
      <c r="B11163" s="627"/>
      <c r="C11163" s="627"/>
      <c r="D11163" s="627"/>
    </row>
    <row r="11164" spans="2:4" ht="12.75" customHeight="1" x14ac:dyDescent="0.25">
      <c r="B11164" s="627"/>
      <c r="C11164" s="627"/>
      <c r="D11164" s="627"/>
    </row>
    <row r="11165" spans="2:4" ht="12.75" customHeight="1" x14ac:dyDescent="0.25">
      <c r="B11165" s="627"/>
      <c r="C11165" s="627"/>
      <c r="D11165" s="627"/>
    </row>
    <row r="11166" spans="2:4" x14ac:dyDescent="0.25">
      <c r="B11166" s="627"/>
      <c r="C11166" s="627"/>
      <c r="D11166" s="627"/>
    </row>
    <row r="11167" spans="2:4" x14ac:dyDescent="0.25">
      <c r="B11167" s="627"/>
      <c r="C11167" s="627"/>
      <c r="D11167" s="627"/>
    </row>
    <row r="11168" spans="2:4" x14ac:dyDescent="0.25">
      <c r="B11168" s="627"/>
      <c r="C11168" s="627"/>
      <c r="D11168" s="627"/>
    </row>
    <row r="11169" spans="2:4" x14ac:dyDescent="0.25">
      <c r="B11169" s="627"/>
      <c r="C11169" s="627"/>
      <c r="D11169" s="627"/>
    </row>
    <row r="11170" spans="2:4" x14ac:dyDescent="0.25">
      <c r="B11170" s="627"/>
      <c r="C11170" s="627"/>
      <c r="D11170" s="627"/>
    </row>
    <row r="11171" spans="2:4" x14ac:dyDescent="0.25">
      <c r="B11171" s="627"/>
      <c r="C11171" s="627"/>
      <c r="D11171" s="627"/>
    </row>
    <row r="11172" spans="2:4" x14ac:dyDescent="0.25">
      <c r="B11172" s="627"/>
      <c r="C11172" s="627"/>
      <c r="D11172" s="627"/>
    </row>
    <row r="11173" spans="2:4" x14ac:dyDescent="0.25">
      <c r="B11173" s="627"/>
      <c r="C11173" s="627"/>
      <c r="D11173" s="627"/>
    </row>
    <row r="11174" spans="2:4" x14ac:dyDescent="0.25">
      <c r="B11174" s="627"/>
      <c r="C11174" s="627"/>
      <c r="D11174" s="627"/>
    </row>
    <row r="11175" spans="2:4" x14ac:dyDescent="0.25">
      <c r="B11175" s="627"/>
      <c r="C11175" s="627"/>
      <c r="D11175" s="627"/>
    </row>
    <row r="11176" spans="2:4" x14ac:dyDescent="0.25">
      <c r="B11176" s="627"/>
      <c r="C11176" s="627"/>
      <c r="D11176" s="627"/>
    </row>
    <row r="11177" spans="2:4" x14ac:dyDescent="0.25">
      <c r="B11177" s="627"/>
      <c r="C11177" s="627"/>
      <c r="D11177" s="627"/>
    </row>
    <row r="11178" spans="2:4" x14ac:dyDescent="0.25">
      <c r="B11178" s="627"/>
      <c r="C11178" s="627"/>
      <c r="D11178" s="627"/>
    </row>
    <row r="11179" spans="2:4" x14ac:dyDescent="0.25">
      <c r="B11179" s="627"/>
      <c r="C11179" s="627"/>
      <c r="D11179" s="627"/>
    </row>
    <row r="11180" spans="2:4" x14ac:dyDescent="0.25">
      <c r="B11180" s="627"/>
      <c r="C11180" s="627"/>
      <c r="D11180" s="627"/>
    </row>
    <row r="11181" spans="2:4" x14ac:dyDescent="0.25">
      <c r="B11181" s="627"/>
      <c r="C11181" s="627"/>
      <c r="D11181" s="627"/>
    </row>
    <row r="11182" spans="2:4" x14ac:dyDescent="0.25">
      <c r="B11182" s="627"/>
      <c r="C11182" s="627"/>
      <c r="D11182" s="627"/>
    </row>
    <row r="11183" spans="2:4" x14ac:dyDescent="0.25">
      <c r="B11183" s="627"/>
      <c r="C11183" s="627"/>
      <c r="D11183" s="627"/>
    </row>
    <row r="11184" spans="2:4" x14ac:dyDescent="0.25">
      <c r="B11184" s="627"/>
      <c r="C11184" s="627"/>
      <c r="D11184" s="627"/>
    </row>
    <row r="11185" spans="2:4" x14ac:dyDescent="0.25">
      <c r="B11185" s="627"/>
      <c r="C11185" s="627"/>
      <c r="D11185" s="627"/>
    </row>
    <row r="11186" spans="2:4" x14ac:dyDescent="0.25">
      <c r="B11186" s="627"/>
      <c r="C11186" s="627"/>
      <c r="D11186" s="627"/>
    </row>
    <row r="11187" spans="2:4" x14ac:dyDescent="0.25">
      <c r="B11187" s="627"/>
      <c r="C11187" s="627"/>
      <c r="D11187" s="627"/>
    </row>
    <row r="11188" spans="2:4" x14ac:dyDescent="0.25">
      <c r="B11188" s="627"/>
      <c r="C11188" s="627"/>
      <c r="D11188" s="627"/>
    </row>
    <row r="11189" spans="2:4" x14ac:dyDescent="0.25">
      <c r="B11189" s="627"/>
      <c r="C11189" s="627"/>
      <c r="D11189" s="627"/>
    </row>
    <row r="11190" spans="2:4" x14ac:dyDescent="0.25">
      <c r="B11190" s="627"/>
      <c r="C11190" s="627"/>
      <c r="D11190" s="627"/>
    </row>
    <row r="11191" spans="2:4" x14ac:dyDescent="0.25">
      <c r="B11191" s="627"/>
      <c r="C11191" s="627"/>
      <c r="D11191" s="627"/>
    </row>
    <row r="11192" spans="2:4" x14ac:dyDescent="0.25">
      <c r="B11192" s="627"/>
      <c r="C11192" s="627"/>
      <c r="D11192" s="627"/>
    </row>
    <row r="11193" spans="2:4" x14ac:dyDescent="0.25">
      <c r="B11193" s="627"/>
      <c r="C11193" s="627"/>
      <c r="D11193" s="627"/>
    </row>
    <row r="11194" spans="2:4" x14ac:dyDescent="0.25">
      <c r="B11194" s="627"/>
      <c r="C11194" s="627"/>
      <c r="D11194" s="627"/>
    </row>
    <row r="11195" spans="2:4" x14ac:dyDescent="0.25">
      <c r="B11195" s="627"/>
      <c r="C11195" s="627"/>
      <c r="D11195" s="627"/>
    </row>
    <row r="11196" spans="2:4" x14ac:dyDescent="0.25">
      <c r="B11196" s="627"/>
      <c r="C11196" s="627"/>
      <c r="D11196" s="627"/>
    </row>
    <row r="11197" spans="2:4" x14ac:dyDescent="0.25">
      <c r="B11197" s="627"/>
      <c r="C11197" s="627"/>
      <c r="D11197" s="627"/>
    </row>
    <row r="11198" spans="2:4" x14ac:dyDescent="0.25">
      <c r="B11198" s="627"/>
      <c r="C11198" s="627"/>
      <c r="D11198" s="627"/>
    </row>
    <row r="11199" spans="2:4" x14ac:dyDescent="0.25">
      <c r="B11199" s="627"/>
      <c r="C11199" s="627"/>
      <c r="D11199" s="627"/>
    </row>
    <row r="11200" spans="2:4" x14ac:dyDescent="0.25">
      <c r="B11200" s="627"/>
      <c r="C11200" s="627"/>
      <c r="D11200" s="627"/>
    </row>
    <row r="11201" spans="2:4" x14ac:dyDescent="0.25">
      <c r="B11201" s="627"/>
      <c r="C11201" s="627"/>
      <c r="D11201" s="627"/>
    </row>
    <row r="11202" spans="2:4" x14ac:dyDescent="0.25">
      <c r="B11202" s="627"/>
      <c r="C11202" s="627"/>
      <c r="D11202" s="627"/>
    </row>
    <row r="11203" spans="2:4" x14ac:dyDescent="0.25">
      <c r="B11203" s="627"/>
      <c r="C11203" s="627"/>
      <c r="D11203" s="627"/>
    </row>
    <row r="11204" spans="2:4" x14ac:dyDescent="0.25">
      <c r="B11204" s="627"/>
      <c r="C11204" s="627"/>
      <c r="D11204" s="627"/>
    </row>
    <row r="11205" spans="2:4" x14ac:dyDescent="0.25">
      <c r="B11205" s="627"/>
      <c r="C11205" s="627"/>
      <c r="D11205" s="627"/>
    </row>
    <row r="11206" spans="2:4" x14ac:dyDescent="0.25">
      <c r="B11206" s="627"/>
      <c r="C11206" s="627"/>
      <c r="D11206" s="627"/>
    </row>
    <row r="11207" spans="2:4" x14ac:dyDescent="0.25">
      <c r="B11207" s="627"/>
      <c r="C11207" s="627"/>
      <c r="D11207" s="627"/>
    </row>
    <row r="11208" spans="2:4" x14ac:dyDescent="0.25">
      <c r="B11208" s="627"/>
      <c r="C11208" s="627"/>
      <c r="D11208" s="627"/>
    </row>
    <row r="11209" spans="2:4" x14ac:dyDescent="0.25">
      <c r="B11209" s="627"/>
      <c r="C11209" s="627"/>
      <c r="D11209" s="627"/>
    </row>
    <row r="11210" spans="2:4" x14ac:dyDescent="0.25">
      <c r="B11210" s="627"/>
      <c r="C11210" s="627"/>
      <c r="D11210" s="627"/>
    </row>
    <row r="11211" spans="2:4" x14ac:dyDescent="0.25">
      <c r="B11211" s="627"/>
      <c r="C11211" s="627"/>
      <c r="D11211" s="627"/>
    </row>
    <row r="11212" spans="2:4" x14ac:dyDescent="0.25">
      <c r="B11212" s="627"/>
      <c r="C11212" s="627"/>
      <c r="D11212" s="627"/>
    </row>
    <row r="11213" spans="2:4" x14ac:dyDescent="0.25">
      <c r="B11213" s="627"/>
      <c r="C11213" s="627"/>
      <c r="D11213" s="627"/>
    </row>
    <row r="11214" spans="2:4" x14ac:dyDescent="0.25">
      <c r="B11214" s="627"/>
      <c r="C11214" s="627"/>
      <c r="D11214" s="627"/>
    </row>
    <row r="11215" spans="2:4" x14ac:dyDescent="0.25">
      <c r="B11215" s="627"/>
      <c r="C11215" s="627"/>
      <c r="D11215" s="627"/>
    </row>
    <row r="11216" spans="2:4" x14ac:dyDescent="0.25">
      <c r="B11216" s="627"/>
      <c r="C11216" s="627"/>
      <c r="D11216" s="627"/>
    </row>
    <row r="11217" spans="2:4" x14ac:dyDescent="0.25">
      <c r="B11217" s="627"/>
      <c r="C11217" s="627"/>
      <c r="D11217" s="627"/>
    </row>
    <row r="11218" spans="2:4" x14ac:dyDescent="0.25">
      <c r="B11218" s="627"/>
      <c r="C11218" s="627"/>
      <c r="D11218" s="627"/>
    </row>
    <row r="11219" spans="2:4" x14ac:dyDescent="0.25">
      <c r="B11219" s="627"/>
      <c r="C11219" s="627"/>
      <c r="D11219" s="627"/>
    </row>
    <row r="11220" spans="2:4" x14ac:dyDescent="0.25">
      <c r="B11220" s="627"/>
      <c r="C11220" s="627"/>
      <c r="D11220" s="627"/>
    </row>
    <row r="11221" spans="2:4" x14ac:dyDescent="0.25">
      <c r="B11221" s="627"/>
      <c r="C11221" s="627"/>
      <c r="D11221" s="627"/>
    </row>
    <row r="11222" spans="2:4" x14ac:dyDescent="0.25">
      <c r="B11222" s="627"/>
      <c r="C11222" s="627"/>
      <c r="D11222" s="627"/>
    </row>
    <row r="11223" spans="2:4" x14ac:dyDescent="0.25">
      <c r="B11223" s="627"/>
      <c r="C11223" s="627"/>
      <c r="D11223" s="627"/>
    </row>
    <row r="11224" spans="2:4" x14ac:dyDescent="0.25">
      <c r="B11224" s="627"/>
      <c r="C11224" s="627"/>
      <c r="D11224" s="627"/>
    </row>
    <row r="11225" spans="2:4" x14ac:dyDescent="0.25">
      <c r="B11225" s="627"/>
      <c r="C11225" s="627"/>
      <c r="D11225" s="627"/>
    </row>
    <row r="11226" spans="2:4" x14ac:dyDescent="0.25">
      <c r="B11226" s="627"/>
      <c r="C11226" s="627"/>
      <c r="D11226" s="627"/>
    </row>
    <row r="11227" spans="2:4" x14ac:dyDescent="0.25">
      <c r="B11227" s="627"/>
      <c r="C11227" s="627"/>
      <c r="D11227" s="627"/>
    </row>
    <row r="11228" spans="2:4" x14ac:dyDescent="0.25">
      <c r="B11228" s="627"/>
      <c r="C11228" s="627"/>
      <c r="D11228" s="627"/>
    </row>
    <row r="11229" spans="2:4" x14ac:dyDescent="0.25">
      <c r="B11229" s="627"/>
      <c r="C11229" s="627"/>
      <c r="D11229" s="627"/>
    </row>
    <row r="11230" spans="2:4" x14ac:dyDescent="0.25">
      <c r="B11230" s="627"/>
      <c r="C11230" s="627"/>
      <c r="D11230" s="627"/>
    </row>
    <row r="11231" spans="2:4" x14ac:dyDescent="0.25">
      <c r="B11231" s="627"/>
      <c r="C11231" s="627"/>
      <c r="D11231" s="627"/>
    </row>
    <row r="11232" spans="2:4" x14ac:dyDescent="0.25">
      <c r="B11232" s="627"/>
      <c r="C11232" s="627"/>
      <c r="D11232" s="627"/>
    </row>
    <row r="11233" spans="2:4" x14ac:dyDescent="0.25">
      <c r="B11233" s="627"/>
      <c r="C11233" s="627"/>
      <c r="D11233" s="627"/>
    </row>
    <row r="11234" spans="2:4" x14ac:dyDescent="0.25">
      <c r="B11234" s="627"/>
      <c r="C11234" s="627"/>
      <c r="D11234" s="627"/>
    </row>
    <row r="11235" spans="2:4" x14ac:dyDescent="0.25">
      <c r="B11235" s="627"/>
      <c r="C11235" s="627"/>
      <c r="D11235" s="627"/>
    </row>
    <row r="11236" spans="2:4" x14ac:dyDescent="0.25">
      <c r="B11236" s="627"/>
      <c r="C11236" s="627"/>
      <c r="D11236" s="627"/>
    </row>
    <row r="11237" spans="2:4" x14ac:dyDescent="0.25">
      <c r="B11237" s="627"/>
      <c r="C11237" s="627"/>
      <c r="D11237" s="627"/>
    </row>
    <row r="11238" spans="2:4" x14ac:dyDescent="0.25">
      <c r="B11238" s="627"/>
      <c r="C11238" s="627"/>
      <c r="D11238" s="627"/>
    </row>
    <row r="11239" spans="2:4" x14ac:dyDescent="0.25">
      <c r="B11239" s="627"/>
      <c r="C11239" s="627"/>
      <c r="D11239" s="627"/>
    </row>
    <row r="11240" spans="2:4" x14ac:dyDescent="0.25">
      <c r="B11240" s="627"/>
      <c r="C11240" s="627"/>
      <c r="D11240" s="627"/>
    </row>
    <row r="11241" spans="2:4" x14ac:dyDescent="0.25">
      <c r="B11241" s="627"/>
      <c r="C11241" s="627"/>
      <c r="D11241" s="627"/>
    </row>
    <row r="11242" spans="2:4" x14ac:dyDescent="0.25">
      <c r="B11242" s="627"/>
      <c r="C11242" s="627"/>
      <c r="D11242" s="627"/>
    </row>
    <row r="11243" spans="2:4" x14ac:dyDescent="0.25">
      <c r="B11243" s="627"/>
      <c r="C11243" s="627"/>
      <c r="D11243" s="627"/>
    </row>
    <row r="11244" spans="2:4" x14ac:dyDescent="0.25">
      <c r="B11244" s="627"/>
      <c r="C11244" s="627"/>
      <c r="D11244" s="627"/>
    </row>
    <row r="11245" spans="2:4" x14ac:dyDescent="0.25">
      <c r="B11245" s="627"/>
      <c r="C11245" s="627"/>
      <c r="D11245" s="627"/>
    </row>
    <row r="11246" spans="2:4" x14ac:dyDescent="0.25">
      <c r="B11246" s="627"/>
      <c r="C11246" s="627"/>
      <c r="D11246" s="627"/>
    </row>
    <row r="11247" spans="2:4" x14ac:dyDescent="0.25">
      <c r="B11247" s="627"/>
      <c r="C11247" s="627"/>
      <c r="D11247" s="627"/>
    </row>
    <row r="11248" spans="2:4" x14ac:dyDescent="0.25">
      <c r="B11248" s="627"/>
      <c r="C11248" s="627"/>
      <c r="D11248" s="627"/>
    </row>
    <row r="11249" spans="2:4" x14ac:dyDescent="0.25">
      <c r="B11249" s="627"/>
      <c r="C11249" s="627"/>
      <c r="D11249" s="627"/>
    </row>
    <row r="11250" spans="2:4" x14ac:dyDescent="0.25">
      <c r="B11250" s="627"/>
      <c r="C11250" s="627"/>
      <c r="D11250" s="627"/>
    </row>
    <row r="11251" spans="2:4" x14ac:dyDescent="0.25">
      <c r="B11251" s="627"/>
      <c r="C11251" s="627"/>
      <c r="D11251" s="627"/>
    </row>
    <row r="11252" spans="2:4" x14ac:dyDescent="0.25">
      <c r="B11252" s="627"/>
      <c r="C11252" s="627"/>
      <c r="D11252" s="627"/>
    </row>
    <row r="11253" spans="2:4" x14ac:dyDescent="0.25">
      <c r="B11253" s="627"/>
      <c r="C11253" s="627"/>
      <c r="D11253" s="627"/>
    </row>
    <row r="11254" spans="2:4" x14ac:dyDescent="0.25">
      <c r="B11254" s="627"/>
      <c r="C11254" s="627"/>
      <c r="D11254" s="627"/>
    </row>
    <row r="11255" spans="2:4" x14ac:dyDescent="0.25">
      <c r="B11255" s="627"/>
      <c r="C11255" s="627"/>
      <c r="D11255" s="627"/>
    </row>
    <row r="11256" spans="2:4" x14ac:dyDescent="0.25">
      <c r="B11256" s="627"/>
      <c r="C11256" s="627"/>
      <c r="D11256" s="627"/>
    </row>
    <row r="11257" spans="2:4" x14ac:dyDescent="0.25">
      <c r="B11257" s="627"/>
      <c r="C11257" s="627"/>
      <c r="D11257" s="627"/>
    </row>
    <row r="11258" spans="2:4" x14ac:dyDescent="0.25">
      <c r="B11258" s="627"/>
      <c r="C11258" s="627"/>
      <c r="D11258" s="627"/>
    </row>
    <row r="11259" spans="2:4" x14ac:dyDescent="0.25">
      <c r="B11259" s="627"/>
      <c r="C11259" s="627"/>
      <c r="D11259" s="627"/>
    </row>
    <row r="11260" spans="2:4" x14ac:dyDescent="0.25">
      <c r="B11260" s="627"/>
      <c r="C11260" s="627"/>
      <c r="D11260" s="627"/>
    </row>
    <row r="11261" spans="2:4" x14ac:dyDescent="0.25">
      <c r="B11261" s="627"/>
      <c r="C11261" s="627"/>
      <c r="D11261" s="627"/>
    </row>
    <row r="11262" spans="2:4" x14ac:dyDescent="0.25">
      <c r="B11262" s="627"/>
      <c r="C11262" s="627"/>
      <c r="D11262" s="627"/>
    </row>
    <row r="11263" spans="2:4" x14ac:dyDescent="0.25">
      <c r="B11263" s="627"/>
      <c r="C11263" s="627"/>
      <c r="D11263" s="627"/>
    </row>
    <row r="11264" spans="2:4" x14ac:dyDescent="0.25">
      <c r="B11264" s="627"/>
      <c r="C11264" s="627"/>
      <c r="D11264" s="627"/>
    </row>
    <row r="11265" spans="2:4" x14ac:dyDescent="0.25">
      <c r="B11265" s="627"/>
      <c r="C11265" s="627"/>
      <c r="D11265" s="627"/>
    </row>
    <row r="11266" spans="2:4" x14ac:dyDescent="0.25">
      <c r="B11266" s="627"/>
      <c r="C11266" s="627"/>
      <c r="D11266" s="627"/>
    </row>
    <row r="11267" spans="2:4" x14ac:dyDescent="0.25">
      <c r="B11267" s="627"/>
      <c r="C11267" s="627"/>
      <c r="D11267" s="627"/>
    </row>
    <row r="11268" spans="2:4" x14ac:dyDescent="0.25">
      <c r="B11268" s="627"/>
      <c r="C11268" s="627"/>
      <c r="D11268" s="627"/>
    </row>
    <row r="11269" spans="2:4" x14ac:dyDescent="0.25">
      <c r="B11269" s="627"/>
      <c r="C11269" s="627"/>
      <c r="D11269" s="627"/>
    </row>
    <row r="11270" spans="2:4" x14ac:dyDescent="0.25">
      <c r="B11270" s="627"/>
      <c r="C11270" s="627"/>
      <c r="D11270" s="627"/>
    </row>
    <row r="11271" spans="2:4" x14ac:dyDescent="0.25">
      <c r="B11271" s="627"/>
      <c r="C11271" s="627"/>
      <c r="D11271" s="627"/>
    </row>
    <row r="11272" spans="2:4" x14ac:dyDescent="0.25">
      <c r="B11272" s="627"/>
      <c r="C11272" s="627"/>
      <c r="D11272" s="627"/>
    </row>
    <row r="11273" spans="2:4" x14ac:dyDescent="0.25">
      <c r="B11273" s="627"/>
      <c r="C11273" s="627"/>
      <c r="D11273" s="627"/>
    </row>
    <row r="11274" spans="2:4" x14ac:dyDescent="0.25">
      <c r="B11274" s="627"/>
      <c r="C11274" s="627"/>
      <c r="D11274" s="627"/>
    </row>
    <row r="11275" spans="2:4" x14ac:dyDescent="0.25">
      <c r="B11275" s="627"/>
      <c r="C11275" s="627"/>
      <c r="D11275" s="627"/>
    </row>
    <row r="11276" spans="2:4" x14ac:dyDescent="0.25">
      <c r="B11276" s="627"/>
      <c r="C11276" s="627"/>
      <c r="D11276" s="627"/>
    </row>
    <row r="11277" spans="2:4" x14ac:dyDescent="0.25">
      <c r="B11277" s="627"/>
      <c r="C11277" s="627"/>
      <c r="D11277" s="627"/>
    </row>
    <row r="11278" spans="2:4" x14ac:dyDescent="0.25">
      <c r="B11278" s="627"/>
      <c r="C11278" s="627"/>
      <c r="D11278" s="627"/>
    </row>
    <row r="11279" spans="2:4" x14ac:dyDescent="0.25">
      <c r="B11279" s="627"/>
      <c r="C11279" s="627"/>
      <c r="D11279" s="627"/>
    </row>
    <row r="11280" spans="2:4" x14ac:dyDescent="0.25">
      <c r="B11280" s="627"/>
      <c r="C11280" s="627"/>
      <c r="D11280" s="627"/>
    </row>
    <row r="11281" spans="2:4" x14ac:dyDescent="0.25">
      <c r="B11281" s="627"/>
      <c r="C11281" s="627"/>
      <c r="D11281" s="627"/>
    </row>
    <row r="11282" spans="2:4" x14ac:dyDescent="0.25">
      <c r="B11282" s="627"/>
      <c r="C11282" s="627"/>
      <c r="D11282" s="627"/>
    </row>
    <row r="11283" spans="2:4" x14ac:dyDescent="0.25">
      <c r="B11283" s="627"/>
      <c r="C11283" s="627"/>
      <c r="D11283" s="627"/>
    </row>
    <row r="11284" spans="2:4" x14ac:dyDescent="0.25">
      <c r="B11284" s="627"/>
      <c r="C11284" s="627"/>
      <c r="D11284" s="627"/>
    </row>
    <row r="11285" spans="2:4" x14ac:dyDescent="0.25">
      <c r="B11285" s="627"/>
      <c r="C11285" s="627"/>
      <c r="D11285" s="627"/>
    </row>
    <row r="11286" spans="2:4" x14ac:dyDescent="0.25">
      <c r="B11286" s="627"/>
      <c r="C11286" s="627"/>
      <c r="D11286" s="627"/>
    </row>
    <row r="11287" spans="2:4" x14ac:dyDescent="0.25">
      <c r="B11287" s="627"/>
      <c r="C11287" s="627"/>
      <c r="D11287" s="627"/>
    </row>
    <row r="11288" spans="2:4" x14ac:dyDescent="0.25">
      <c r="B11288" s="627"/>
      <c r="C11288" s="627"/>
      <c r="D11288" s="627"/>
    </row>
    <row r="11289" spans="2:4" x14ac:dyDescent="0.25">
      <c r="B11289" s="627"/>
      <c r="C11289" s="627"/>
      <c r="D11289" s="627"/>
    </row>
    <row r="11290" spans="2:4" x14ac:dyDescent="0.25">
      <c r="B11290" s="627"/>
      <c r="C11290" s="627"/>
      <c r="D11290" s="627"/>
    </row>
    <row r="11291" spans="2:4" x14ac:dyDescent="0.25">
      <c r="B11291" s="627"/>
      <c r="C11291" s="627"/>
      <c r="D11291" s="627"/>
    </row>
    <row r="11292" spans="2:4" x14ac:dyDescent="0.25">
      <c r="B11292" s="627"/>
      <c r="C11292" s="627"/>
      <c r="D11292" s="627"/>
    </row>
    <row r="11293" spans="2:4" x14ac:dyDescent="0.25">
      <c r="B11293" s="627"/>
      <c r="C11293" s="627"/>
      <c r="D11293" s="627"/>
    </row>
    <row r="11294" spans="2:4" x14ac:dyDescent="0.25">
      <c r="B11294" s="627"/>
      <c r="C11294" s="627"/>
      <c r="D11294" s="627"/>
    </row>
    <row r="11295" spans="2:4" x14ac:dyDescent="0.25">
      <c r="B11295" s="627"/>
      <c r="C11295" s="627"/>
      <c r="D11295" s="627"/>
    </row>
    <row r="11296" spans="2:4" x14ac:dyDescent="0.25">
      <c r="B11296" s="627"/>
      <c r="C11296" s="627"/>
      <c r="D11296" s="627"/>
    </row>
    <row r="11297" spans="2:4" x14ac:dyDescent="0.25">
      <c r="B11297" s="627"/>
      <c r="C11297" s="627"/>
      <c r="D11297" s="627"/>
    </row>
    <row r="11298" spans="2:4" x14ac:dyDescent="0.25">
      <c r="B11298" s="627"/>
      <c r="C11298" s="627"/>
      <c r="D11298" s="627"/>
    </row>
    <row r="11299" spans="2:4" x14ac:dyDescent="0.25">
      <c r="B11299" s="627"/>
      <c r="C11299" s="627"/>
      <c r="D11299" s="627"/>
    </row>
    <row r="11300" spans="2:4" x14ac:dyDescent="0.25">
      <c r="B11300" s="627"/>
      <c r="C11300" s="627"/>
      <c r="D11300" s="627"/>
    </row>
    <row r="11301" spans="2:4" x14ac:dyDescent="0.25">
      <c r="B11301" s="627"/>
      <c r="C11301" s="627"/>
      <c r="D11301" s="627"/>
    </row>
    <row r="11302" spans="2:4" x14ac:dyDescent="0.25">
      <c r="B11302" s="627"/>
      <c r="C11302" s="627"/>
      <c r="D11302" s="627"/>
    </row>
    <row r="11303" spans="2:4" x14ac:dyDescent="0.25">
      <c r="B11303" s="627"/>
      <c r="C11303" s="627"/>
      <c r="D11303" s="627"/>
    </row>
    <row r="11304" spans="2:4" x14ac:dyDescent="0.25">
      <c r="B11304" s="627"/>
      <c r="C11304" s="627"/>
      <c r="D11304" s="627"/>
    </row>
    <row r="11305" spans="2:4" x14ac:dyDescent="0.25">
      <c r="B11305" s="627"/>
      <c r="C11305" s="627"/>
      <c r="D11305" s="627"/>
    </row>
    <row r="11306" spans="2:4" x14ac:dyDescent="0.25">
      <c r="B11306" s="627"/>
      <c r="C11306" s="627"/>
      <c r="D11306" s="627"/>
    </row>
    <row r="11307" spans="2:4" x14ac:dyDescent="0.25">
      <c r="B11307" s="627"/>
      <c r="C11307" s="627"/>
      <c r="D11307" s="627"/>
    </row>
    <row r="11308" spans="2:4" x14ac:dyDescent="0.25">
      <c r="B11308" s="627"/>
      <c r="C11308" s="627"/>
      <c r="D11308" s="627"/>
    </row>
    <row r="11309" spans="2:4" x14ac:dyDescent="0.25">
      <c r="B11309" s="627"/>
      <c r="C11309" s="627"/>
      <c r="D11309" s="627"/>
    </row>
    <row r="11310" spans="2:4" x14ac:dyDescent="0.25">
      <c r="B11310" s="627"/>
      <c r="C11310" s="627"/>
      <c r="D11310" s="627"/>
    </row>
    <row r="11311" spans="2:4" x14ac:dyDescent="0.25">
      <c r="B11311" s="627"/>
      <c r="C11311" s="627"/>
      <c r="D11311" s="627"/>
    </row>
    <row r="11312" spans="2:4" x14ac:dyDescent="0.25">
      <c r="B11312" s="627"/>
      <c r="C11312" s="627"/>
      <c r="D11312" s="627"/>
    </row>
    <row r="11313" spans="2:4" x14ac:dyDescent="0.25">
      <c r="B11313" s="627"/>
      <c r="C11313" s="627"/>
      <c r="D11313" s="627"/>
    </row>
    <row r="11314" spans="2:4" x14ac:dyDescent="0.25">
      <c r="B11314" s="627"/>
      <c r="C11314" s="627"/>
      <c r="D11314" s="627"/>
    </row>
    <row r="11315" spans="2:4" x14ac:dyDescent="0.25">
      <c r="B11315" s="627"/>
      <c r="C11315" s="627"/>
      <c r="D11315" s="627"/>
    </row>
    <row r="11316" spans="2:4" x14ac:dyDescent="0.25">
      <c r="B11316" s="627"/>
      <c r="C11316" s="627"/>
      <c r="D11316" s="627"/>
    </row>
    <row r="11317" spans="2:4" x14ac:dyDescent="0.25">
      <c r="B11317" s="627"/>
      <c r="C11317" s="627"/>
      <c r="D11317" s="627"/>
    </row>
    <row r="11318" spans="2:4" x14ac:dyDescent="0.25">
      <c r="B11318" s="627"/>
      <c r="C11318" s="627"/>
      <c r="D11318" s="627"/>
    </row>
    <row r="11319" spans="2:4" x14ac:dyDescent="0.25">
      <c r="B11319" s="627"/>
      <c r="C11319" s="627"/>
      <c r="D11319" s="627"/>
    </row>
    <row r="11320" spans="2:4" x14ac:dyDescent="0.25">
      <c r="B11320" s="627"/>
      <c r="C11320" s="627"/>
      <c r="D11320" s="627"/>
    </row>
    <row r="11321" spans="2:4" x14ac:dyDescent="0.25">
      <c r="B11321" s="627"/>
      <c r="C11321" s="627"/>
      <c r="D11321" s="627"/>
    </row>
    <row r="11322" spans="2:4" x14ac:dyDescent="0.25">
      <c r="B11322" s="627"/>
      <c r="C11322" s="627"/>
      <c r="D11322" s="627"/>
    </row>
    <row r="11323" spans="2:4" x14ac:dyDescent="0.25">
      <c r="B11323" s="627"/>
      <c r="C11323" s="627"/>
      <c r="D11323" s="627"/>
    </row>
    <row r="11324" spans="2:4" x14ac:dyDescent="0.25">
      <c r="B11324" s="627"/>
      <c r="C11324" s="627"/>
      <c r="D11324" s="627"/>
    </row>
    <row r="11325" spans="2:4" x14ac:dyDescent="0.25">
      <c r="B11325" s="627"/>
      <c r="C11325" s="627"/>
      <c r="D11325" s="627"/>
    </row>
    <row r="11326" spans="2:4" x14ac:dyDescent="0.25">
      <c r="B11326" s="627"/>
      <c r="C11326" s="627"/>
      <c r="D11326" s="627"/>
    </row>
    <row r="11327" spans="2:4" x14ac:dyDescent="0.25">
      <c r="B11327" s="627"/>
      <c r="C11327" s="627"/>
      <c r="D11327" s="627"/>
    </row>
    <row r="11328" spans="2:4" x14ac:dyDescent="0.25">
      <c r="B11328" s="627"/>
      <c r="C11328" s="627"/>
      <c r="D11328" s="627"/>
    </row>
    <row r="11329" spans="2:4" x14ac:dyDescent="0.25">
      <c r="B11329" s="627"/>
      <c r="C11329" s="627"/>
      <c r="D11329" s="627"/>
    </row>
    <row r="11330" spans="2:4" x14ac:dyDescent="0.25">
      <c r="B11330" s="627"/>
      <c r="C11330" s="627"/>
      <c r="D11330" s="627"/>
    </row>
    <row r="11331" spans="2:4" x14ac:dyDescent="0.25">
      <c r="B11331" s="627"/>
      <c r="C11331" s="627"/>
      <c r="D11331" s="627"/>
    </row>
    <row r="11332" spans="2:4" x14ac:dyDescent="0.25">
      <c r="B11332" s="627"/>
      <c r="C11332" s="627"/>
      <c r="D11332" s="627"/>
    </row>
    <row r="11333" spans="2:4" x14ac:dyDescent="0.25">
      <c r="B11333" s="627"/>
      <c r="C11333" s="627"/>
      <c r="D11333" s="627"/>
    </row>
    <row r="11334" spans="2:4" x14ac:dyDescent="0.25">
      <c r="B11334" s="627"/>
      <c r="C11334" s="627"/>
      <c r="D11334" s="627"/>
    </row>
    <row r="11335" spans="2:4" x14ac:dyDescent="0.25">
      <c r="B11335" s="627"/>
      <c r="C11335" s="627"/>
      <c r="D11335" s="627"/>
    </row>
    <row r="11336" spans="2:4" x14ac:dyDescent="0.25">
      <c r="B11336" s="627"/>
      <c r="C11336" s="627"/>
      <c r="D11336" s="627"/>
    </row>
    <row r="11337" spans="2:4" x14ac:dyDescent="0.25">
      <c r="B11337" s="627"/>
      <c r="C11337" s="627"/>
      <c r="D11337" s="627"/>
    </row>
    <row r="11338" spans="2:4" x14ac:dyDescent="0.25">
      <c r="B11338" s="627"/>
      <c r="C11338" s="627"/>
      <c r="D11338" s="627"/>
    </row>
    <row r="11339" spans="2:4" x14ac:dyDescent="0.25">
      <c r="B11339" s="627"/>
      <c r="C11339" s="627"/>
      <c r="D11339" s="627"/>
    </row>
    <row r="11340" spans="2:4" x14ac:dyDescent="0.25">
      <c r="B11340" s="627"/>
      <c r="C11340" s="627"/>
      <c r="D11340" s="627"/>
    </row>
    <row r="11341" spans="2:4" x14ac:dyDescent="0.25">
      <c r="B11341" s="627"/>
      <c r="C11341" s="627"/>
      <c r="D11341" s="627"/>
    </row>
    <row r="11342" spans="2:4" x14ac:dyDescent="0.25">
      <c r="B11342" s="627"/>
      <c r="C11342" s="627"/>
      <c r="D11342" s="627"/>
    </row>
    <row r="11343" spans="2:4" x14ac:dyDescent="0.25">
      <c r="B11343" s="627"/>
      <c r="C11343" s="627"/>
      <c r="D11343" s="627"/>
    </row>
    <row r="11344" spans="2:4" x14ac:dyDescent="0.25">
      <c r="B11344" s="627"/>
      <c r="C11344" s="627"/>
      <c r="D11344" s="627"/>
    </row>
    <row r="11345" spans="2:4" x14ac:dyDescent="0.25">
      <c r="B11345" s="627"/>
      <c r="C11345" s="627"/>
      <c r="D11345" s="627"/>
    </row>
    <row r="11346" spans="2:4" x14ac:dyDescent="0.25">
      <c r="B11346" s="627"/>
      <c r="C11346" s="627"/>
      <c r="D11346" s="627"/>
    </row>
    <row r="11347" spans="2:4" x14ac:dyDescent="0.25">
      <c r="B11347" s="627"/>
      <c r="C11347" s="627"/>
      <c r="D11347" s="627"/>
    </row>
    <row r="11348" spans="2:4" x14ac:dyDescent="0.25">
      <c r="B11348" s="627"/>
      <c r="C11348" s="627"/>
      <c r="D11348" s="627"/>
    </row>
    <row r="11349" spans="2:4" x14ac:dyDescent="0.25">
      <c r="B11349" s="627"/>
      <c r="C11349" s="627"/>
      <c r="D11349" s="627"/>
    </row>
    <row r="11350" spans="2:4" x14ac:dyDescent="0.25">
      <c r="B11350" s="627"/>
      <c r="C11350" s="627"/>
      <c r="D11350" s="627"/>
    </row>
    <row r="11351" spans="2:4" x14ac:dyDescent="0.25">
      <c r="B11351" s="627"/>
      <c r="C11351" s="627"/>
      <c r="D11351" s="627"/>
    </row>
    <row r="11352" spans="2:4" x14ac:dyDescent="0.25">
      <c r="B11352" s="627"/>
      <c r="C11352" s="627"/>
      <c r="D11352" s="627"/>
    </row>
    <row r="11353" spans="2:4" x14ac:dyDescent="0.25">
      <c r="B11353" s="627"/>
      <c r="C11353" s="627"/>
      <c r="D11353" s="627"/>
    </row>
    <row r="11354" spans="2:4" x14ac:dyDescent="0.25">
      <c r="B11354" s="627"/>
      <c r="C11354" s="627"/>
      <c r="D11354" s="627"/>
    </row>
    <row r="11355" spans="2:4" x14ac:dyDescent="0.25">
      <c r="B11355" s="627"/>
      <c r="C11355" s="627"/>
      <c r="D11355" s="627"/>
    </row>
    <row r="11356" spans="2:4" x14ac:dyDescent="0.25">
      <c r="B11356" s="627"/>
      <c r="C11356" s="627"/>
      <c r="D11356" s="627"/>
    </row>
    <row r="11357" spans="2:4" x14ac:dyDescent="0.25">
      <c r="B11357" s="627"/>
      <c r="C11357" s="627"/>
      <c r="D11357" s="627"/>
    </row>
    <row r="11358" spans="2:4" x14ac:dyDescent="0.25">
      <c r="B11358" s="627"/>
      <c r="C11358" s="627"/>
      <c r="D11358" s="627"/>
    </row>
    <row r="11359" spans="2:4" x14ac:dyDescent="0.25">
      <c r="B11359" s="627"/>
      <c r="C11359" s="627"/>
      <c r="D11359" s="627"/>
    </row>
    <row r="11360" spans="2:4" x14ac:dyDescent="0.25">
      <c r="B11360" s="627"/>
      <c r="C11360" s="627"/>
      <c r="D11360" s="627"/>
    </row>
    <row r="11361" spans="2:4" x14ac:dyDescent="0.25">
      <c r="B11361" s="627"/>
      <c r="C11361" s="627"/>
      <c r="D11361" s="627"/>
    </row>
    <row r="11362" spans="2:4" x14ac:dyDescent="0.25">
      <c r="B11362" s="627"/>
      <c r="C11362" s="627"/>
      <c r="D11362" s="627"/>
    </row>
    <row r="11363" spans="2:4" x14ac:dyDescent="0.25">
      <c r="B11363" s="627"/>
      <c r="C11363" s="627"/>
      <c r="D11363" s="627"/>
    </row>
    <row r="11364" spans="2:4" x14ac:dyDescent="0.25">
      <c r="B11364" s="627"/>
      <c r="C11364" s="627"/>
      <c r="D11364" s="627"/>
    </row>
    <row r="11365" spans="2:4" x14ac:dyDescent="0.25">
      <c r="B11365" s="627"/>
      <c r="C11365" s="627"/>
      <c r="D11365" s="627"/>
    </row>
    <row r="11366" spans="2:4" x14ac:dyDescent="0.25">
      <c r="B11366" s="627"/>
      <c r="C11366" s="627"/>
      <c r="D11366" s="627"/>
    </row>
    <row r="11367" spans="2:4" x14ac:dyDescent="0.25">
      <c r="B11367" s="627"/>
      <c r="C11367" s="627"/>
      <c r="D11367" s="627"/>
    </row>
    <row r="11368" spans="2:4" x14ac:dyDescent="0.25">
      <c r="B11368" s="627"/>
      <c r="C11368" s="627"/>
      <c r="D11368" s="627"/>
    </row>
    <row r="11369" spans="2:4" x14ac:dyDescent="0.25">
      <c r="B11369" s="627"/>
      <c r="C11369" s="627"/>
      <c r="D11369" s="627"/>
    </row>
    <row r="11370" spans="2:4" x14ac:dyDescent="0.25">
      <c r="B11370" s="627"/>
      <c r="C11370" s="627"/>
      <c r="D11370" s="627"/>
    </row>
    <row r="11371" spans="2:4" x14ac:dyDescent="0.25">
      <c r="B11371" s="627"/>
      <c r="C11371" s="627"/>
      <c r="D11371" s="627"/>
    </row>
    <row r="11372" spans="2:4" x14ac:dyDescent="0.25">
      <c r="B11372" s="627"/>
      <c r="C11372" s="627"/>
      <c r="D11372" s="627"/>
    </row>
    <row r="11373" spans="2:4" x14ac:dyDescent="0.25">
      <c r="B11373" s="627"/>
      <c r="C11373" s="627"/>
      <c r="D11373" s="627"/>
    </row>
    <row r="11374" spans="2:4" x14ac:dyDescent="0.25">
      <c r="B11374" s="627"/>
      <c r="C11374" s="627"/>
      <c r="D11374" s="627"/>
    </row>
    <row r="11375" spans="2:4" x14ac:dyDescent="0.25">
      <c r="B11375" s="627"/>
      <c r="C11375" s="627"/>
      <c r="D11375" s="627"/>
    </row>
    <row r="11376" spans="2:4" x14ac:dyDescent="0.25">
      <c r="B11376" s="627"/>
      <c r="C11376" s="627"/>
      <c r="D11376" s="627"/>
    </row>
    <row r="11377" spans="2:4" x14ac:dyDescent="0.25">
      <c r="B11377" s="627"/>
      <c r="C11377" s="627"/>
      <c r="D11377" s="627"/>
    </row>
    <row r="11378" spans="2:4" x14ac:dyDescent="0.25">
      <c r="B11378" s="627"/>
      <c r="C11378" s="627"/>
      <c r="D11378" s="627"/>
    </row>
    <row r="11379" spans="2:4" x14ac:dyDescent="0.25">
      <c r="B11379" s="627"/>
      <c r="C11379" s="627"/>
      <c r="D11379" s="627"/>
    </row>
    <row r="11380" spans="2:4" x14ac:dyDescent="0.25">
      <c r="B11380" s="627"/>
      <c r="C11380" s="627"/>
      <c r="D11380" s="627"/>
    </row>
    <row r="11381" spans="2:4" x14ac:dyDescent="0.25">
      <c r="B11381" s="627"/>
      <c r="C11381" s="627"/>
      <c r="D11381" s="627"/>
    </row>
    <row r="11382" spans="2:4" x14ac:dyDescent="0.25">
      <c r="B11382" s="627"/>
      <c r="C11382" s="627"/>
      <c r="D11382" s="627"/>
    </row>
    <row r="11383" spans="2:4" x14ac:dyDescent="0.25">
      <c r="B11383" s="627"/>
      <c r="C11383" s="627"/>
      <c r="D11383" s="627"/>
    </row>
    <row r="11384" spans="2:4" x14ac:dyDescent="0.25">
      <c r="B11384" s="627"/>
      <c r="C11384" s="627"/>
      <c r="D11384" s="627"/>
    </row>
    <row r="11385" spans="2:4" x14ac:dyDescent="0.25">
      <c r="B11385" s="627"/>
      <c r="C11385" s="627"/>
      <c r="D11385" s="627"/>
    </row>
    <row r="11386" spans="2:4" x14ac:dyDescent="0.25">
      <c r="B11386" s="627"/>
      <c r="C11386" s="627"/>
      <c r="D11386" s="627"/>
    </row>
    <row r="11387" spans="2:4" x14ac:dyDescent="0.25">
      <c r="B11387" s="627"/>
      <c r="C11387" s="627"/>
      <c r="D11387" s="627"/>
    </row>
    <row r="11388" spans="2:4" x14ac:dyDescent="0.25">
      <c r="B11388" s="627"/>
      <c r="C11388" s="627"/>
      <c r="D11388" s="627"/>
    </row>
    <row r="11389" spans="2:4" x14ac:dyDescent="0.25">
      <c r="B11389" s="627"/>
      <c r="C11389" s="627"/>
      <c r="D11389" s="627"/>
    </row>
    <row r="11390" spans="2:4" x14ac:dyDescent="0.25">
      <c r="B11390" s="627"/>
      <c r="C11390" s="627"/>
      <c r="D11390" s="627"/>
    </row>
    <row r="11391" spans="2:4" x14ac:dyDescent="0.25">
      <c r="B11391" s="627"/>
      <c r="C11391" s="627"/>
      <c r="D11391" s="627"/>
    </row>
    <row r="11392" spans="2:4" x14ac:dyDescent="0.25">
      <c r="B11392" s="627"/>
      <c r="C11392" s="627"/>
      <c r="D11392" s="627"/>
    </row>
    <row r="11393" spans="2:4" x14ac:dyDescent="0.25">
      <c r="B11393" s="627"/>
      <c r="C11393" s="627"/>
      <c r="D11393" s="627"/>
    </row>
    <row r="11394" spans="2:4" x14ac:dyDescent="0.25">
      <c r="B11394" s="627"/>
      <c r="C11394" s="627"/>
      <c r="D11394" s="627"/>
    </row>
    <row r="11395" spans="2:4" x14ac:dyDescent="0.25">
      <c r="B11395" s="627"/>
      <c r="C11395" s="627"/>
      <c r="D11395" s="627"/>
    </row>
    <row r="11396" spans="2:4" x14ac:dyDescent="0.25">
      <c r="B11396" s="627"/>
      <c r="C11396" s="627"/>
      <c r="D11396" s="627"/>
    </row>
    <row r="11397" spans="2:4" x14ac:dyDescent="0.25">
      <c r="B11397" s="627"/>
      <c r="C11397" s="627"/>
      <c r="D11397" s="627"/>
    </row>
    <row r="11398" spans="2:4" x14ac:dyDescent="0.25">
      <c r="B11398" s="627"/>
      <c r="C11398" s="627"/>
      <c r="D11398" s="627"/>
    </row>
    <row r="11399" spans="2:4" x14ac:dyDescent="0.25">
      <c r="B11399" s="627"/>
      <c r="C11399" s="627"/>
      <c r="D11399" s="627"/>
    </row>
    <row r="11400" spans="2:4" x14ac:dyDescent="0.25">
      <c r="B11400" s="627"/>
      <c r="C11400" s="627"/>
      <c r="D11400" s="627"/>
    </row>
    <row r="11401" spans="2:4" x14ac:dyDescent="0.25">
      <c r="B11401" s="627"/>
      <c r="C11401" s="627"/>
      <c r="D11401" s="627"/>
    </row>
    <row r="11402" spans="2:4" x14ac:dyDescent="0.25">
      <c r="B11402" s="627"/>
      <c r="C11402" s="627"/>
      <c r="D11402" s="627"/>
    </row>
    <row r="11403" spans="2:4" x14ac:dyDescent="0.25">
      <c r="B11403" s="627"/>
      <c r="C11403" s="627"/>
      <c r="D11403" s="627"/>
    </row>
    <row r="11404" spans="2:4" x14ac:dyDescent="0.25">
      <c r="B11404" s="627"/>
      <c r="C11404" s="627"/>
      <c r="D11404" s="627"/>
    </row>
    <row r="11405" spans="2:4" x14ac:dyDescent="0.25">
      <c r="B11405" s="627"/>
      <c r="C11405" s="627"/>
      <c r="D11405" s="627"/>
    </row>
    <row r="11406" spans="2:4" x14ac:dyDescent="0.25">
      <c r="B11406" s="627"/>
      <c r="C11406" s="627"/>
      <c r="D11406" s="627"/>
    </row>
    <row r="11407" spans="2:4" x14ac:dyDescent="0.25">
      <c r="B11407" s="627"/>
      <c r="C11407" s="627"/>
      <c r="D11407" s="627"/>
    </row>
    <row r="11408" spans="2:4" x14ac:dyDescent="0.25">
      <c r="B11408" s="627"/>
      <c r="C11408" s="627"/>
      <c r="D11408" s="627"/>
    </row>
    <row r="11409" spans="2:4" x14ac:dyDescent="0.25">
      <c r="B11409" s="627"/>
      <c r="C11409" s="627"/>
      <c r="D11409" s="627"/>
    </row>
    <row r="11410" spans="2:4" x14ac:dyDescent="0.25">
      <c r="B11410" s="627"/>
      <c r="C11410" s="627"/>
      <c r="D11410" s="627"/>
    </row>
    <row r="11411" spans="2:4" x14ac:dyDescent="0.25">
      <c r="B11411" s="627"/>
      <c r="C11411" s="627"/>
      <c r="D11411" s="627"/>
    </row>
    <row r="11412" spans="2:4" x14ac:dyDescent="0.25">
      <c r="B11412" s="627"/>
      <c r="C11412" s="627"/>
      <c r="D11412" s="627"/>
    </row>
    <row r="11413" spans="2:4" x14ac:dyDescent="0.25">
      <c r="B11413" s="627"/>
      <c r="C11413" s="627"/>
      <c r="D11413" s="627"/>
    </row>
    <row r="11414" spans="2:4" x14ac:dyDescent="0.25">
      <c r="B11414" s="627"/>
      <c r="C11414" s="627"/>
      <c r="D11414" s="627"/>
    </row>
    <row r="11415" spans="2:4" x14ac:dyDescent="0.25">
      <c r="B11415" s="627"/>
      <c r="C11415" s="627"/>
      <c r="D11415" s="627"/>
    </row>
    <row r="11416" spans="2:4" x14ac:dyDescent="0.25">
      <c r="B11416" s="627"/>
      <c r="C11416" s="627"/>
      <c r="D11416" s="627"/>
    </row>
    <row r="11417" spans="2:4" x14ac:dyDescent="0.25">
      <c r="B11417" s="627"/>
      <c r="C11417" s="627"/>
      <c r="D11417" s="627"/>
    </row>
    <row r="11418" spans="2:4" x14ac:dyDescent="0.25">
      <c r="B11418" s="627"/>
      <c r="C11418" s="627"/>
      <c r="D11418" s="627"/>
    </row>
    <row r="11419" spans="2:4" x14ac:dyDescent="0.25">
      <c r="B11419" s="627"/>
      <c r="C11419" s="627"/>
      <c r="D11419" s="627"/>
    </row>
    <row r="11420" spans="2:4" x14ac:dyDescent="0.25">
      <c r="B11420" s="627"/>
      <c r="C11420" s="627"/>
      <c r="D11420" s="627"/>
    </row>
    <row r="11421" spans="2:4" x14ac:dyDescent="0.25">
      <c r="B11421" s="627"/>
      <c r="C11421" s="627"/>
      <c r="D11421" s="627"/>
    </row>
    <row r="11422" spans="2:4" x14ac:dyDescent="0.25">
      <c r="B11422" s="627"/>
      <c r="C11422" s="627"/>
      <c r="D11422" s="627"/>
    </row>
    <row r="11423" spans="2:4" x14ac:dyDescent="0.25">
      <c r="B11423" s="627"/>
      <c r="C11423" s="627"/>
      <c r="D11423" s="627"/>
    </row>
    <row r="11424" spans="2:4" x14ac:dyDescent="0.25">
      <c r="B11424" s="627"/>
      <c r="C11424" s="627"/>
      <c r="D11424" s="627"/>
    </row>
    <row r="11425" spans="2:4" x14ac:dyDescent="0.25">
      <c r="B11425" s="627"/>
      <c r="C11425" s="627"/>
      <c r="D11425" s="627"/>
    </row>
    <row r="11426" spans="2:4" x14ac:dyDescent="0.25">
      <c r="B11426" s="627"/>
      <c r="C11426" s="627"/>
      <c r="D11426" s="627"/>
    </row>
    <row r="11427" spans="2:4" x14ac:dyDescent="0.25">
      <c r="B11427" s="627"/>
      <c r="C11427" s="627"/>
      <c r="D11427" s="627"/>
    </row>
    <row r="11428" spans="2:4" x14ac:dyDescent="0.25">
      <c r="B11428" s="627"/>
      <c r="C11428" s="627"/>
      <c r="D11428" s="627"/>
    </row>
    <row r="11429" spans="2:4" x14ac:dyDescent="0.25">
      <c r="B11429" s="627"/>
      <c r="C11429" s="627"/>
      <c r="D11429" s="627"/>
    </row>
    <row r="11430" spans="2:4" x14ac:dyDescent="0.25">
      <c r="B11430" s="627"/>
      <c r="C11430" s="627"/>
      <c r="D11430" s="627"/>
    </row>
    <row r="11431" spans="2:4" x14ac:dyDescent="0.25">
      <c r="B11431" s="627"/>
      <c r="C11431" s="627"/>
      <c r="D11431" s="627"/>
    </row>
    <row r="11432" spans="2:4" x14ac:dyDescent="0.25">
      <c r="B11432" s="627"/>
      <c r="C11432" s="627"/>
      <c r="D11432" s="627"/>
    </row>
    <row r="11433" spans="2:4" x14ac:dyDescent="0.25">
      <c r="B11433" s="627"/>
      <c r="C11433" s="627"/>
      <c r="D11433" s="627"/>
    </row>
    <row r="11434" spans="2:4" x14ac:dyDescent="0.25">
      <c r="B11434" s="627"/>
      <c r="C11434" s="627"/>
      <c r="D11434" s="627"/>
    </row>
    <row r="11435" spans="2:4" x14ac:dyDescent="0.25">
      <c r="B11435" s="627"/>
      <c r="C11435" s="627"/>
      <c r="D11435" s="627"/>
    </row>
    <row r="11436" spans="2:4" x14ac:dyDescent="0.25">
      <c r="B11436" s="627"/>
      <c r="C11436" s="627"/>
      <c r="D11436" s="627"/>
    </row>
    <row r="11437" spans="2:4" x14ac:dyDescent="0.25">
      <c r="B11437" s="627"/>
      <c r="C11437" s="627"/>
      <c r="D11437" s="627"/>
    </row>
    <row r="11438" spans="2:4" x14ac:dyDescent="0.25">
      <c r="B11438" s="627"/>
      <c r="C11438" s="627"/>
      <c r="D11438" s="627"/>
    </row>
    <row r="11439" spans="2:4" x14ac:dyDescent="0.25">
      <c r="B11439" s="627"/>
      <c r="C11439" s="627"/>
      <c r="D11439" s="627"/>
    </row>
    <row r="11440" spans="2:4" x14ac:dyDescent="0.25">
      <c r="B11440" s="627"/>
      <c r="C11440" s="627"/>
      <c r="D11440" s="627"/>
    </row>
    <row r="11441" spans="2:4" x14ac:dyDescent="0.25">
      <c r="B11441" s="627"/>
      <c r="C11441" s="627"/>
      <c r="D11441" s="627"/>
    </row>
    <row r="11442" spans="2:4" x14ac:dyDescent="0.25">
      <c r="B11442" s="627"/>
      <c r="C11442" s="627"/>
      <c r="D11442" s="627"/>
    </row>
    <row r="11443" spans="2:4" x14ac:dyDescent="0.25">
      <c r="B11443" s="627"/>
      <c r="C11443" s="627"/>
      <c r="D11443" s="627"/>
    </row>
    <row r="11444" spans="2:4" x14ac:dyDescent="0.25">
      <c r="B11444" s="627"/>
      <c r="C11444" s="627"/>
      <c r="D11444" s="627"/>
    </row>
    <row r="11445" spans="2:4" x14ac:dyDescent="0.25">
      <c r="B11445" s="627"/>
      <c r="C11445" s="627"/>
      <c r="D11445" s="627"/>
    </row>
    <row r="11446" spans="2:4" x14ac:dyDescent="0.25">
      <c r="B11446" s="627"/>
      <c r="C11446" s="627"/>
      <c r="D11446" s="627"/>
    </row>
    <row r="11447" spans="2:4" x14ac:dyDescent="0.25">
      <c r="B11447" s="627"/>
      <c r="C11447" s="627"/>
      <c r="D11447" s="627"/>
    </row>
    <row r="11448" spans="2:4" x14ac:dyDescent="0.25">
      <c r="B11448" s="627"/>
      <c r="C11448" s="627"/>
      <c r="D11448" s="627"/>
    </row>
    <row r="11449" spans="2:4" x14ac:dyDescent="0.25">
      <c r="B11449" s="627"/>
      <c r="C11449" s="627"/>
      <c r="D11449" s="627"/>
    </row>
    <row r="11450" spans="2:4" x14ac:dyDescent="0.25">
      <c r="B11450" s="627"/>
      <c r="C11450" s="627"/>
      <c r="D11450" s="627"/>
    </row>
    <row r="11451" spans="2:4" x14ac:dyDescent="0.25">
      <c r="B11451" s="627"/>
      <c r="C11451" s="627"/>
      <c r="D11451" s="627"/>
    </row>
    <row r="11452" spans="2:4" x14ac:dyDescent="0.25">
      <c r="B11452" s="627"/>
      <c r="C11452" s="627"/>
      <c r="D11452" s="627"/>
    </row>
    <row r="11453" spans="2:4" x14ac:dyDescent="0.25">
      <c r="B11453" s="627"/>
      <c r="C11453" s="627"/>
      <c r="D11453" s="627"/>
    </row>
    <row r="11454" spans="2:4" x14ac:dyDescent="0.25">
      <c r="B11454" s="627"/>
      <c r="C11454" s="627"/>
      <c r="D11454" s="627"/>
    </row>
    <row r="11455" spans="2:4" x14ac:dyDescent="0.25">
      <c r="B11455" s="627"/>
      <c r="C11455" s="627"/>
      <c r="D11455" s="627"/>
    </row>
    <row r="11456" spans="2:4" x14ac:dyDescent="0.25">
      <c r="B11456" s="627"/>
      <c r="C11456" s="627"/>
      <c r="D11456" s="627"/>
    </row>
    <row r="11457" spans="2:4" x14ac:dyDescent="0.25">
      <c r="B11457" s="627"/>
      <c r="C11457" s="627"/>
      <c r="D11457" s="627"/>
    </row>
    <row r="11458" spans="2:4" x14ac:dyDescent="0.25">
      <c r="B11458" s="627"/>
      <c r="C11458" s="627"/>
      <c r="D11458" s="627"/>
    </row>
    <row r="11459" spans="2:4" x14ac:dyDescent="0.25">
      <c r="B11459" s="627"/>
      <c r="C11459" s="627"/>
      <c r="D11459" s="627"/>
    </row>
    <row r="11460" spans="2:4" x14ac:dyDescent="0.25">
      <c r="B11460" s="627"/>
      <c r="C11460" s="627"/>
      <c r="D11460" s="627"/>
    </row>
    <row r="11461" spans="2:4" x14ac:dyDescent="0.25">
      <c r="B11461" s="627"/>
      <c r="C11461" s="627"/>
      <c r="D11461" s="627"/>
    </row>
    <row r="11462" spans="2:4" x14ac:dyDescent="0.25">
      <c r="B11462" s="627"/>
      <c r="C11462" s="627"/>
      <c r="D11462" s="627"/>
    </row>
    <row r="11463" spans="2:4" x14ac:dyDescent="0.25">
      <c r="B11463" s="627"/>
      <c r="C11463" s="627"/>
      <c r="D11463" s="627"/>
    </row>
    <row r="11464" spans="2:4" x14ac:dyDescent="0.25">
      <c r="B11464" s="627"/>
      <c r="C11464" s="627"/>
      <c r="D11464" s="627"/>
    </row>
    <row r="11465" spans="2:4" x14ac:dyDescent="0.25">
      <c r="B11465" s="627"/>
      <c r="C11465" s="627"/>
      <c r="D11465" s="627"/>
    </row>
    <row r="11466" spans="2:4" x14ac:dyDescent="0.25">
      <c r="B11466" s="627"/>
      <c r="C11466" s="627"/>
      <c r="D11466" s="627"/>
    </row>
    <row r="11467" spans="2:4" x14ac:dyDescent="0.25">
      <c r="B11467" s="627"/>
      <c r="C11467" s="627"/>
      <c r="D11467" s="627"/>
    </row>
    <row r="11468" spans="2:4" x14ac:dyDescent="0.25">
      <c r="B11468" s="627"/>
      <c r="C11468" s="627"/>
      <c r="D11468" s="627"/>
    </row>
    <row r="11469" spans="2:4" x14ac:dyDescent="0.25">
      <c r="B11469" s="627"/>
      <c r="C11469" s="627"/>
      <c r="D11469" s="627"/>
    </row>
    <row r="11470" spans="2:4" x14ac:dyDescent="0.25">
      <c r="B11470" s="627"/>
      <c r="C11470" s="627"/>
      <c r="D11470" s="627"/>
    </row>
    <row r="11471" spans="2:4" x14ac:dyDescent="0.25">
      <c r="B11471" s="627"/>
      <c r="C11471" s="627"/>
      <c r="D11471" s="627"/>
    </row>
    <row r="11472" spans="2:4" x14ac:dyDescent="0.25">
      <c r="B11472" s="627"/>
      <c r="C11472" s="627"/>
      <c r="D11472" s="627"/>
    </row>
    <row r="11473" spans="2:4" x14ac:dyDescent="0.25">
      <c r="B11473" s="627"/>
      <c r="C11473" s="627"/>
      <c r="D11473" s="627"/>
    </row>
    <row r="11474" spans="2:4" x14ac:dyDescent="0.25">
      <c r="B11474" s="627"/>
      <c r="C11474" s="627"/>
      <c r="D11474" s="627"/>
    </row>
    <row r="11475" spans="2:4" x14ac:dyDescent="0.25">
      <c r="B11475" s="627"/>
      <c r="C11475" s="627"/>
      <c r="D11475" s="627"/>
    </row>
    <row r="11476" spans="2:4" x14ac:dyDescent="0.25">
      <c r="B11476" s="627"/>
      <c r="C11476" s="627"/>
      <c r="D11476" s="627"/>
    </row>
    <row r="11477" spans="2:4" x14ac:dyDescent="0.25">
      <c r="B11477" s="627"/>
      <c r="C11477" s="627"/>
      <c r="D11477" s="627"/>
    </row>
    <row r="11478" spans="2:4" x14ac:dyDescent="0.25">
      <c r="B11478" s="627"/>
      <c r="C11478" s="627"/>
      <c r="D11478" s="627"/>
    </row>
    <row r="11479" spans="2:4" x14ac:dyDescent="0.25">
      <c r="B11479" s="627"/>
      <c r="C11479" s="627"/>
      <c r="D11479" s="627"/>
    </row>
    <row r="11480" spans="2:4" x14ac:dyDescent="0.25">
      <c r="B11480" s="627"/>
      <c r="C11480" s="627"/>
      <c r="D11480" s="627"/>
    </row>
    <row r="11481" spans="2:4" x14ac:dyDescent="0.25">
      <c r="B11481" s="627"/>
      <c r="C11481" s="627"/>
      <c r="D11481" s="627"/>
    </row>
    <row r="11482" spans="2:4" x14ac:dyDescent="0.25">
      <c r="B11482" s="627"/>
      <c r="C11482" s="627"/>
      <c r="D11482" s="627"/>
    </row>
    <row r="11483" spans="2:4" x14ac:dyDescent="0.25">
      <c r="B11483" s="627"/>
      <c r="C11483" s="627"/>
      <c r="D11483" s="627"/>
    </row>
    <row r="11484" spans="2:4" x14ac:dyDescent="0.25">
      <c r="B11484" s="627"/>
      <c r="C11484" s="627"/>
      <c r="D11484" s="627"/>
    </row>
    <row r="11485" spans="2:4" x14ac:dyDescent="0.25">
      <c r="B11485" s="627"/>
      <c r="C11485" s="627"/>
      <c r="D11485" s="627"/>
    </row>
    <row r="11486" spans="2:4" x14ac:dyDescent="0.25">
      <c r="B11486" s="627"/>
      <c r="C11486" s="627"/>
      <c r="D11486" s="627"/>
    </row>
    <row r="11487" spans="2:4" x14ac:dyDescent="0.25">
      <c r="B11487" s="627"/>
      <c r="C11487" s="627"/>
      <c r="D11487" s="627"/>
    </row>
    <row r="11488" spans="2:4" x14ac:dyDescent="0.25">
      <c r="B11488" s="627"/>
      <c r="C11488" s="627"/>
      <c r="D11488" s="627"/>
    </row>
    <row r="11489" spans="2:4" x14ac:dyDescent="0.25">
      <c r="B11489" s="627"/>
      <c r="C11489" s="627"/>
      <c r="D11489" s="627"/>
    </row>
    <row r="11490" spans="2:4" x14ac:dyDescent="0.25">
      <c r="B11490" s="627"/>
      <c r="C11490" s="627"/>
      <c r="D11490" s="627"/>
    </row>
    <row r="11491" spans="2:4" x14ac:dyDescent="0.25">
      <c r="B11491" s="627"/>
      <c r="C11491" s="627"/>
      <c r="D11491" s="627"/>
    </row>
    <row r="11492" spans="2:4" x14ac:dyDescent="0.25">
      <c r="B11492" s="627"/>
      <c r="C11492" s="627"/>
      <c r="D11492" s="627"/>
    </row>
    <row r="11493" spans="2:4" x14ac:dyDescent="0.25">
      <c r="B11493" s="627"/>
      <c r="C11493" s="627"/>
      <c r="D11493" s="627"/>
    </row>
    <row r="11494" spans="2:4" x14ac:dyDescent="0.25">
      <c r="B11494" s="627"/>
      <c r="C11494" s="627"/>
      <c r="D11494" s="627"/>
    </row>
    <row r="11495" spans="2:4" x14ac:dyDescent="0.25">
      <c r="B11495" s="627"/>
      <c r="C11495" s="627"/>
      <c r="D11495" s="627"/>
    </row>
    <row r="11496" spans="2:4" x14ac:dyDescent="0.25">
      <c r="B11496" s="627"/>
      <c r="C11496" s="627"/>
      <c r="D11496" s="627"/>
    </row>
    <row r="11497" spans="2:4" x14ac:dyDescent="0.25">
      <c r="B11497" s="627"/>
      <c r="C11497" s="627"/>
      <c r="D11497" s="627"/>
    </row>
    <row r="11498" spans="2:4" x14ac:dyDescent="0.25">
      <c r="B11498" s="627"/>
      <c r="C11498" s="627"/>
      <c r="D11498" s="627"/>
    </row>
    <row r="11499" spans="2:4" x14ac:dyDescent="0.25">
      <c r="B11499" s="627"/>
      <c r="C11499" s="627"/>
      <c r="D11499" s="627"/>
    </row>
    <row r="11500" spans="2:4" x14ac:dyDescent="0.25">
      <c r="B11500" s="627"/>
      <c r="C11500" s="627"/>
      <c r="D11500" s="627"/>
    </row>
    <row r="11501" spans="2:4" x14ac:dyDescent="0.25">
      <c r="B11501" s="627"/>
      <c r="C11501" s="627"/>
      <c r="D11501" s="627"/>
    </row>
    <row r="11502" spans="2:4" x14ac:dyDescent="0.25">
      <c r="B11502" s="627"/>
      <c r="C11502" s="627"/>
      <c r="D11502" s="627"/>
    </row>
    <row r="11503" spans="2:4" x14ac:dyDescent="0.25">
      <c r="B11503" s="627"/>
      <c r="C11503" s="627"/>
      <c r="D11503" s="627"/>
    </row>
    <row r="11504" spans="2:4" x14ac:dyDescent="0.25">
      <c r="B11504" s="627"/>
      <c r="C11504" s="627"/>
      <c r="D11504" s="627"/>
    </row>
    <row r="11505" spans="2:4" x14ac:dyDescent="0.25">
      <c r="B11505" s="627"/>
      <c r="C11505" s="627"/>
      <c r="D11505" s="627"/>
    </row>
    <row r="11506" spans="2:4" x14ac:dyDescent="0.25">
      <c r="B11506" s="627"/>
      <c r="C11506" s="627"/>
      <c r="D11506" s="627"/>
    </row>
    <row r="11507" spans="2:4" x14ac:dyDescent="0.25">
      <c r="B11507" s="627"/>
      <c r="C11507" s="627"/>
      <c r="D11507" s="627"/>
    </row>
    <row r="11508" spans="2:4" x14ac:dyDescent="0.25">
      <c r="B11508" s="627"/>
      <c r="C11508" s="627"/>
      <c r="D11508" s="627"/>
    </row>
    <row r="11509" spans="2:4" x14ac:dyDescent="0.25">
      <c r="B11509" s="627"/>
      <c r="C11509" s="627"/>
      <c r="D11509" s="627"/>
    </row>
    <row r="11510" spans="2:4" x14ac:dyDescent="0.25">
      <c r="B11510" s="627"/>
      <c r="C11510" s="627"/>
      <c r="D11510" s="627"/>
    </row>
    <row r="11511" spans="2:4" x14ac:dyDescent="0.25">
      <c r="B11511" s="627"/>
      <c r="C11511" s="627"/>
      <c r="D11511" s="627"/>
    </row>
    <row r="11512" spans="2:4" x14ac:dyDescent="0.25">
      <c r="B11512" s="627"/>
      <c r="C11512" s="627"/>
      <c r="D11512" s="627"/>
    </row>
    <row r="11513" spans="2:4" x14ac:dyDescent="0.25">
      <c r="B11513" s="627"/>
      <c r="C11513" s="627"/>
      <c r="D11513" s="627"/>
    </row>
    <row r="11514" spans="2:4" x14ac:dyDescent="0.25">
      <c r="B11514" s="627"/>
      <c r="C11514" s="627"/>
      <c r="D11514" s="627"/>
    </row>
    <row r="11515" spans="2:4" x14ac:dyDescent="0.25">
      <c r="B11515" s="627"/>
      <c r="C11515" s="627"/>
      <c r="D11515" s="627"/>
    </row>
    <row r="11516" spans="2:4" x14ac:dyDescent="0.25">
      <c r="B11516" s="627"/>
      <c r="C11516" s="627"/>
      <c r="D11516" s="627"/>
    </row>
    <row r="11517" spans="2:4" x14ac:dyDescent="0.25">
      <c r="B11517" s="627"/>
      <c r="C11517" s="627"/>
      <c r="D11517" s="627"/>
    </row>
    <row r="11518" spans="2:4" x14ac:dyDescent="0.25">
      <c r="B11518" s="627"/>
      <c r="C11518" s="627"/>
      <c r="D11518" s="627"/>
    </row>
    <row r="11519" spans="2:4" x14ac:dyDescent="0.25">
      <c r="B11519" s="627"/>
      <c r="C11519" s="627"/>
      <c r="D11519" s="627"/>
    </row>
    <row r="11520" spans="2:4" x14ac:dyDescent="0.25">
      <c r="B11520" s="627"/>
      <c r="C11520" s="627"/>
      <c r="D11520" s="627"/>
    </row>
    <row r="11521" spans="2:4" x14ac:dyDescent="0.25">
      <c r="B11521" s="627"/>
      <c r="C11521" s="627"/>
      <c r="D11521" s="627"/>
    </row>
    <row r="11522" spans="2:4" x14ac:dyDescent="0.25">
      <c r="B11522" s="627"/>
      <c r="C11522" s="627"/>
      <c r="D11522" s="627"/>
    </row>
    <row r="11523" spans="2:4" x14ac:dyDescent="0.25">
      <c r="B11523" s="627"/>
      <c r="C11523" s="627"/>
      <c r="D11523" s="627"/>
    </row>
    <row r="11524" spans="2:4" x14ac:dyDescent="0.25">
      <c r="B11524" s="627"/>
      <c r="C11524" s="627"/>
      <c r="D11524" s="627"/>
    </row>
    <row r="11525" spans="2:4" x14ac:dyDescent="0.25">
      <c r="B11525" s="627"/>
      <c r="C11525" s="627"/>
      <c r="D11525" s="627"/>
    </row>
    <row r="11526" spans="2:4" x14ac:dyDescent="0.25">
      <c r="B11526" s="627"/>
      <c r="C11526" s="627"/>
      <c r="D11526" s="627"/>
    </row>
    <row r="11527" spans="2:4" x14ac:dyDescent="0.25">
      <c r="B11527" s="627"/>
      <c r="C11527" s="627"/>
      <c r="D11527" s="627"/>
    </row>
    <row r="11528" spans="2:4" x14ac:dyDescent="0.25">
      <c r="B11528" s="627"/>
      <c r="C11528" s="627"/>
      <c r="D11528" s="627"/>
    </row>
    <row r="11529" spans="2:4" x14ac:dyDescent="0.25">
      <c r="B11529" s="627"/>
      <c r="C11529" s="627"/>
      <c r="D11529" s="627"/>
    </row>
    <row r="11530" spans="2:4" x14ac:dyDescent="0.25">
      <c r="B11530" s="627"/>
      <c r="C11530" s="627"/>
      <c r="D11530" s="627"/>
    </row>
    <row r="11531" spans="2:4" x14ac:dyDescent="0.25">
      <c r="B11531" s="627"/>
      <c r="C11531" s="627"/>
      <c r="D11531" s="627"/>
    </row>
    <row r="11532" spans="2:4" x14ac:dyDescent="0.25">
      <c r="B11532" s="627"/>
      <c r="C11532" s="627"/>
      <c r="D11532" s="627"/>
    </row>
    <row r="11533" spans="2:4" x14ac:dyDescent="0.25">
      <c r="B11533" s="627"/>
      <c r="C11533" s="627"/>
      <c r="D11533" s="627"/>
    </row>
    <row r="11534" spans="2:4" x14ac:dyDescent="0.25">
      <c r="B11534" s="627"/>
      <c r="C11534" s="627"/>
      <c r="D11534" s="627"/>
    </row>
    <row r="11535" spans="2:4" x14ac:dyDescent="0.25">
      <c r="B11535" s="627"/>
      <c r="C11535" s="627"/>
      <c r="D11535" s="627"/>
    </row>
    <row r="11536" spans="2:4" x14ac:dyDescent="0.25">
      <c r="B11536" s="627"/>
      <c r="C11536" s="627"/>
      <c r="D11536" s="627"/>
    </row>
    <row r="11537" spans="2:4" x14ac:dyDescent="0.25">
      <c r="B11537" s="627"/>
      <c r="C11537" s="627"/>
      <c r="D11537" s="627"/>
    </row>
    <row r="11538" spans="2:4" x14ac:dyDescent="0.25">
      <c r="B11538" s="627"/>
      <c r="C11538" s="627"/>
      <c r="D11538" s="627"/>
    </row>
    <row r="11539" spans="2:4" x14ac:dyDescent="0.25">
      <c r="B11539" s="627"/>
      <c r="C11539" s="627"/>
      <c r="D11539" s="627"/>
    </row>
    <row r="11540" spans="2:4" x14ac:dyDescent="0.25">
      <c r="B11540" s="627"/>
      <c r="C11540" s="627"/>
      <c r="D11540" s="627"/>
    </row>
    <row r="11541" spans="2:4" x14ac:dyDescent="0.25">
      <c r="B11541" s="627"/>
      <c r="C11541" s="627"/>
      <c r="D11541" s="627"/>
    </row>
    <row r="11542" spans="2:4" x14ac:dyDescent="0.25">
      <c r="B11542" s="627"/>
      <c r="C11542" s="627"/>
      <c r="D11542" s="627"/>
    </row>
    <row r="11543" spans="2:4" x14ac:dyDescent="0.25">
      <c r="B11543" s="627"/>
      <c r="C11543" s="627"/>
      <c r="D11543" s="627"/>
    </row>
    <row r="11544" spans="2:4" x14ac:dyDescent="0.25">
      <c r="B11544" s="627"/>
      <c r="C11544" s="627"/>
      <c r="D11544" s="627"/>
    </row>
    <row r="11545" spans="2:4" x14ac:dyDescent="0.25">
      <c r="B11545" s="627"/>
      <c r="C11545" s="627"/>
      <c r="D11545" s="627"/>
    </row>
    <row r="11546" spans="2:4" x14ac:dyDescent="0.25">
      <c r="B11546" s="627"/>
      <c r="C11546" s="627"/>
      <c r="D11546" s="627"/>
    </row>
    <row r="11547" spans="2:4" x14ac:dyDescent="0.25">
      <c r="B11547" s="627"/>
      <c r="C11547" s="627"/>
      <c r="D11547" s="627"/>
    </row>
    <row r="11548" spans="2:4" x14ac:dyDescent="0.25">
      <c r="B11548" s="627"/>
      <c r="C11548" s="627"/>
      <c r="D11548" s="627"/>
    </row>
    <row r="11549" spans="2:4" x14ac:dyDescent="0.25">
      <c r="B11549" s="627"/>
      <c r="C11549" s="627"/>
      <c r="D11549" s="627"/>
    </row>
    <row r="11550" spans="2:4" x14ac:dyDescent="0.25">
      <c r="B11550" s="627"/>
      <c r="C11550" s="627"/>
      <c r="D11550" s="627"/>
    </row>
    <row r="11551" spans="2:4" x14ac:dyDescent="0.25">
      <c r="B11551" s="627"/>
      <c r="C11551" s="627"/>
      <c r="D11551" s="627"/>
    </row>
    <row r="11552" spans="2:4" x14ac:dyDescent="0.25">
      <c r="B11552" s="627"/>
      <c r="C11552" s="627"/>
      <c r="D11552" s="627"/>
    </row>
    <row r="11553" spans="2:4" x14ac:dyDescent="0.25">
      <c r="B11553" s="627"/>
      <c r="C11553" s="627"/>
      <c r="D11553" s="627"/>
    </row>
    <row r="11554" spans="2:4" x14ac:dyDescent="0.25">
      <c r="B11554" s="627"/>
      <c r="C11554" s="627"/>
      <c r="D11554" s="627"/>
    </row>
    <row r="11555" spans="2:4" x14ac:dyDescent="0.25">
      <c r="B11555" s="627"/>
      <c r="C11555" s="627"/>
      <c r="D11555" s="627"/>
    </row>
    <row r="11556" spans="2:4" x14ac:dyDescent="0.25">
      <c r="B11556" s="627"/>
      <c r="C11556" s="627"/>
      <c r="D11556" s="627"/>
    </row>
    <row r="11557" spans="2:4" x14ac:dyDescent="0.25">
      <c r="B11557" s="627"/>
      <c r="C11557" s="627"/>
      <c r="D11557" s="627"/>
    </row>
    <row r="11558" spans="2:4" x14ac:dyDescent="0.25">
      <c r="B11558" s="627"/>
      <c r="C11558" s="627"/>
      <c r="D11558" s="627"/>
    </row>
    <row r="11559" spans="2:4" x14ac:dyDescent="0.25">
      <c r="B11559" s="627"/>
      <c r="C11559" s="627"/>
      <c r="D11559" s="627"/>
    </row>
    <row r="11560" spans="2:4" x14ac:dyDescent="0.25">
      <c r="B11560" s="627"/>
      <c r="C11560" s="627"/>
      <c r="D11560" s="627"/>
    </row>
    <row r="11561" spans="2:4" x14ac:dyDescent="0.25">
      <c r="B11561" s="627"/>
      <c r="C11561" s="627"/>
      <c r="D11561" s="627"/>
    </row>
    <row r="11562" spans="2:4" x14ac:dyDescent="0.25">
      <c r="B11562" s="627"/>
      <c r="C11562" s="627"/>
      <c r="D11562" s="627"/>
    </row>
    <row r="11563" spans="2:4" x14ac:dyDescent="0.25">
      <c r="B11563" s="627"/>
      <c r="C11563" s="627"/>
      <c r="D11563" s="627"/>
    </row>
    <row r="11564" spans="2:4" x14ac:dyDescent="0.25">
      <c r="B11564" s="627"/>
      <c r="C11564" s="627"/>
      <c r="D11564" s="627"/>
    </row>
    <row r="11565" spans="2:4" x14ac:dyDescent="0.25">
      <c r="B11565" s="627"/>
      <c r="C11565" s="627"/>
      <c r="D11565" s="627"/>
    </row>
    <row r="11566" spans="2:4" x14ac:dyDescent="0.25">
      <c r="B11566" s="627"/>
      <c r="C11566" s="627"/>
      <c r="D11566" s="627"/>
    </row>
    <row r="11567" spans="2:4" x14ac:dyDescent="0.25">
      <c r="B11567" s="627"/>
      <c r="C11567" s="627"/>
      <c r="D11567" s="627"/>
    </row>
    <row r="11568" spans="2:4" x14ac:dyDescent="0.25">
      <c r="B11568" s="627"/>
      <c r="C11568" s="627"/>
      <c r="D11568" s="627"/>
    </row>
    <row r="11569" spans="2:4" x14ac:dyDescent="0.25">
      <c r="B11569" s="627"/>
      <c r="C11569" s="627"/>
      <c r="D11569" s="627"/>
    </row>
    <row r="11570" spans="2:4" x14ac:dyDescent="0.25">
      <c r="B11570" s="627"/>
      <c r="C11570" s="627"/>
      <c r="D11570" s="627"/>
    </row>
    <row r="11571" spans="2:4" x14ac:dyDescent="0.25">
      <c r="B11571" s="627"/>
      <c r="C11571" s="627"/>
      <c r="D11571" s="627"/>
    </row>
    <row r="11572" spans="2:4" x14ac:dyDescent="0.25">
      <c r="B11572" s="627"/>
      <c r="C11572" s="627"/>
      <c r="D11572" s="627"/>
    </row>
    <row r="11573" spans="2:4" x14ac:dyDescent="0.25">
      <c r="B11573" s="627"/>
      <c r="C11573" s="627"/>
      <c r="D11573" s="627"/>
    </row>
    <row r="11574" spans="2:4" x14ac:dyDescent="0.25">
      <c r="B11574" s="627"/>
      <c r="C11574" s="627"/>
      <c r="D11574" s="627"/>
    </row>
    <row r="11575" spans="2:4" x14ac:dyDescent="0.25">
      <c r="B11575" s="627"/>
      <c r="C11575" s="627"/>
      <c r="D11575" s="627"/>
    </row>
    <row r="11576" spans="2:4" x14ac:dyDescent="0.25">
      <c r="B11576" s="627"/>
      <c r="C11576" s="627"/>
      <c r="D11576" s="627"/>
    </row>
    <row r="11577" spans="2:4" x14ac:dyDescent="0.25">
      <c r="B11577" s="627"/>
      <c r="C11577" s="627"/>
      <c r="D11577" s="627"/>
    </row>
    <row r="11578" spans="2:4" x14ac:dyDescent="0.25">
      <c r="B11578" s="627"/>
      <c r="C11578" s="627"/>
      <c r="D11578" s="627"/>
    </row>
    <row r="11579" spans="2:4" x14ac:dyDescent="0.25">
      <c r="B11579" s="627"/>
      <c r="C11579" s="627"/>
      <c r="D11579" s="627"/>
    </row>
    <row r="11580" spans="2:4" x14ac:dyDescent="0.25">
      <c r="B11580" s="627"/>
      <c r="C11580" s="627"/>
      <c r="D11580" s="627"/>
    </row>
    <row r="11581" spans="2:4" x14ac:dyDescent="0.25">
      <c r="B11581" s="627"/>
      <c r="C11581" s="627"/>
      <c r="D11581" s="627"/>
    </row>
    <row r="11582" spans="2:4" x14ac:dyDescent="0.25">
      <c r="B11582" s="627"/>
      <c r="C11582" s="627"/>
      <c r="D11582" s="627"/>
    </row>
    <row r="11583" spans="2:4" x14ac:dyDescent="0.25">
      <c r="B11583" s="627"/>
      <c r="C11583" s="627"/>
      <c r="D11583" s="627"/>
    </row>
    <row r="11584" spans="2:4" x14ac:dyDescent="0.25">
      <c r="B11584" s="627"/>
      <c r="C11584" s="627"/>
      <c r="D11584" s="627"/>
    </row>
    <row r="11585" spans="2:4" x14ac:dyDescent="0.25">
      <c r="B11585" s="627"/>
      <c r="C11585" s="627"/>
      <c r="D11585" s="627"/>
    </row>
    <row r="11586" spans="2:4" x14ac:dyDescent="0.25">
      <c r="B11586" s="627"/>
      <c r="C11586" s="627"/>
      <c r="D11586" s="627"/>
    </row>
    <row r="11587" spans="2:4" x14ac:dyDescent="0.25">
      <c r="B11587" s="627"/>
      <c r="C11587" s="627"/>
      <c r="D11587" s="627"/>
    </row>
    <row r="11588" spans="2:4" x14ac:dyDescent="0.25">
      <c r="B11588" s="627"/>
      <c r="C11588" s="627"/>
      <c r="D11588" s="627"/>
    </row>
    <row r="11589" spans="2:4" x14ac:dyDescent="0.25">
      <c r="B11589" s="627"/>
      <c r="C11589" s="627"/>
      <c r="D11589" s="627"/>
    </row>
    <row r="11590" spans="2:4" x14ac:dyDescent="0.25">
      <c r="B11590" s="627"/>
      <c r="C11590" s="627"/>
      <c r="D11590" s="627"/>
    </row>
    <row r="11591" spans="2:4" x14ac:dyDescent="0.25">
      <c r="B11591" s="627"/>
      <c r="C11591" s="627"/>
      <c r="D11591" s="627"/>
    </row>
    <row r="11592" spans="2:4" x14ac:dyDescent="0.25">
      <c r="B11592" s="627"/>
      <c r="C11592" s="627"/>
      <c r="D11592" s="627"/>
    </row>
    <row r="11593" spans="2:4" x14ac:dyDescent="0.25">
      <c r="B11593" s="627"/>
      <c r="C11593" s="627"/>
      <c r="D11593" s="627"/>
    </row>
    <row r="11594" spans="2:4" x14ac:dyDescent="0.25">
      <c r="B11594" s="627"/>
      <c r="C11594" s="627"/>
      <c r="D11594" s="627"/>
    </row>
    <row r="11595" spans="2:4" x14ac:dyDescent="0.25">
      <c r="B11595" s="627"/>
      <c r="C11595" s="627"/>
      <c r="D11595" s="627"/>
    </row>
    <row r="11596" spans="2:4" x14ac:dyDescent="0.25">
      <c r="B11596" s="627"/>
      <c r="C11596" s="627"/>
      <c r="D11596" s="627"/>
    </row>
    <row r="11597" spans="2:4" x14ac:dyDescent="0.25">
      <c r="B11597" s="627"/>
      <c r="C11597" s="627"/>
      <c r="D11597" s="627"/>
    </row>
    <row r="11598" spans="2:4" x14ac:dyDescent="0.25">
      <c r="B11598" s="627"/>
      <c r="C11598" s="627"/>
      <c r="D11598" s="627"/>
    </row>
    <row r="11599" spans="2:4" x14ac:dyDescent="0.25">
      <c r="B11599" s="627"/>
      <c r="C11599" s="627"/>
      <c r="D11599" s="627"/>
    </row>
    <row r="11600" spans="2:4" x14ac:dyDescent="0.25">
      <c r="B11600" s="627"/>
      <c r="C11600" s="627"/>
      <c r="D11600" s="627"/>
    </row>
    <row r="11601" spans="2:4" x14ac:dyDescent="0.25">
      <c r="B11601" s="627"/>
      <c r="C11601" s="627"/>
      <c r="D11601" s="627"/>
    </row>
    <row r="11602" spans="2:4" x14ac:dyDescent="0.25">
      <c r="B11602" s="627"/>
      <c r="C11602" s="627"/>
      <c r="D11602" s="627"/>
    </row>
    <row r="11603" spans="2:4" x14ac:dyDescent="0.25">
      <c r="B11603" s="627"/>
      <c r="C11603" s="627"/>
      <c r="D11603" s="627"/>
    </row>
    <row r="11604" spans="2:4" x14ac:dyDescent="0.25">
      <c r="B11604" s="627"/>
      <c r="C11604" s="627"/>
      <c r="D11604" s="627"/>
    </row>
    <row r="11605" spans="2:4" x14ac:dyDescent="0.25">
      <c r="B11605" s="627"/>
      <c r="C11605" s="627"/>
      <c r="D11605" s="627"/>
    </row>
    <row r="11606" spans="2:4" x14ac:dyDescent="0.25">
      <c r="B11606" s="627"/>
      <c r="C11606" s="627"/>
      <c r="D11606" s="627"/>
    </row>
    <row r="11607" spans="2:4" x14ac:dyDescent="0.25">
      <c r="B11607" s="627"/>
      <c r="C11607" s="627"/>
      <c r="D11607" s="627"/>
    </row>
    <row r="11608" spans="2:4" x14ac:dyDescent="0.25">
      <c r="B11608" s="627"/>
      <c r="C11608" s="627"/>
      <c r="D11608" s="627"/>
    </row>
    <row r="11609" spans="2:4" x14ac:dyDescent="0.25">
      <c r="B11609" s="627"/>
      <c r="C11609" s="627"/>
      <c r="D11609" s="627"/>
    </row>
    <row r="11610" spans="2:4" x14ac:dyDescent="0.25">
      <c r="B11610" s="627"/>
      <c r="C11610" s="627"/>
      <c r="D11610" s="627"/>
    </row>
    <row r="11611" spans="2:4" x14ac:dyDescent="0.25">
      <c r="B11611" s="627"/>
      <c r="C11611" s="627"/>
      <c r="D11611" s="627"/>
    </row>
    <row r="11612" spans="2:4" x14ac:dyDescent="0.25">
      <c r="B11612" s="627"/>
      <c r="C11612" s="627"/>
      <c r="D11612" s="627"/>
    </row>
    <row r="11613" spans="2:4" x14ac:dyDescent="0.25">
      <c r="B11613" s="627"/>
      <c r="C11613" s="627"/>
      <c r="D11613" s="627"/>
    </row>
    <row r="11614" spans="2:4" x14ac:dyDescent="0.25">
      <c r="B11614" s="627"/>
      <c r="C11614" s="627"/>
      <c r="D11614" s="627"/>
    </row>
    <row r="11615" spans="2:4" x14ac:dyDescent="0.25">
      <c r="B11615" s="627"/>
      <c r="C11615" s="627"/>
      <c r="D11615" s="627"/>
    </row>
    <row r="11616" spans="2:4" x14ac:dyDescent="0.25">
      <c r="B11616" s="627"/>
      <c r="C11616" s="627"/>
      <c r="D11616" s="627"/>
    </row>
    <row r="11617" spans="2:4" x14ac:dyDescent="0.25">
      <c r="B11617" s="627"/>
      <c r="C11617" s="627"/>
      <c r="D11617" s="627"/>
    </row>
    <row r="11618" spans="2:4" x14ac:dyDescent="0.25">
      <c r="B11618" s="627"/>
      <c r="C11618" s="627"/>
      <c r="D11618" s="627"/>
    </row>
    <row r="11619" spans="2:4" x14ac:dyDescent="0.25">
      <c r="B11619" s="627"/>
      <c r="C11619" s="627"/>
      <c r="D11619" s="627"/>
    </row>
    <row r="11620" spans="2:4" x14ac:dyDescent="0.25">
      <c r="B11620" s="627"/>
      <c r="C11620" s="627"/>
      <c r="D11620" s="627"/>
    </row>
    <row r="11621" spans="2:4" x14ac:dyDescent="0.25">
      <c r="B11621" s="627"/>
      <c r="C11621" s="627"/>
      <c r="D11621" s="627"/>
    </row>
    <row r="11622" spans="2:4" x14ac:dyDescent="0.25">
      <c r="B11622" s="627"/>
      <c r="C11622" s="627"/>
      <c r="D11622" s="627"/>
    </row>
    <row r="11623" spans="2:4" x14ac:dyDescent="0.25">
      <c r="B11623" s="627"/>
      <c r="C11623" s="627"/>
      <c r="D11623" s="627"/>
    </row>
    <row r="11624" spans="2:4" x14ac:dyDescent="0.25">
      <c r="B11624" s="627"/>
      <c r="C11624" s="627"/>
      <c r="D11624" s="627"/>
    </row>
    <row r="11625" spans="2:4" x14ac:dyDescent="0.25">
      <c r="B11625" s="627"/>
      <c r="C11625" s="627"/>
      <c r="D11625" s="627"/>
    </row>
    <row r="11626" spans="2:4" x14ac:dyDescent="0.25">
      <c r="B11626" s="627"/>
      <c r="C11626" s="627"/>
      <c r="D11626" s="627"/>
    </row>
    <row r="11627" spans="2:4" x14ac:dyDescent="0.25">
      <c r="B11627" s="627"/>
      <c r="C11627" s="627"/>
      <c r="D11627" s="627"/>
    </row>
    <row r="11628" spans="2:4" x14ac:dyDescent="0.25">
      <c r="B11628" s="627"/>
      <c r="C11628" s="627"/>
      <c r="D11628" s="627"/>
    </row>
    <row r="11629" spans="2:4" x14ac:dyDescent="0.25">
      <c r="B11629" s="627"/>
      <c r="C11629" s="627"/>
      <c r="D11629" s="627"/>
    </row>
    <row r="11630" spans="2:4" x14ac:dyDescent="0.25">
      <c r="B11630" s="627"/>
      <c r="C11630" s="627"/>
      <c r="D11630" s="627"/>
    </row>
    <row r="11631" spans="2:4" x14ac:dyDescent="0.25">
      <c r="B11631" s="627"/>
      <c r="C11631" s="627"/>
      <c r="D11631" s="627"/>
    </row>
    <row r="11632" spans="2:4" x14ac:dyDescent="0.25">
      <c r="B11632" s="627"/>
      <c r="C11632" s="627"/>
      <c r="D11632" s="627"/>
    </row>
    <row r="11633" spans="2:4" x14ac:dyDescent="0.25">
      <c r="B11633" s="627"/>
      <c r="C11633" s="627"/>
      <c r="D11633" s="627"/>
    </row>
    <row r="11634" spans="2:4" x14ac:dyDescent="0.25">
      <c r="B11634" s="627"/>
      <c r="C11634" s="627"/>
      <c r="D11634" s="627"/>
    </row>
    <row r="11635" spans="2:4" x14ac:dyDescent="0.25">
      <c r="B11635" s="627"/>
      <c r="C11635" s="627"/>
      <c r="D11635" s="627"/>
    </row>
    <row r="11636" spans="2:4" x14ac:dyDescent="0.25">
      <c r="B11636" s="627"/>
      <c r="C11636" s="627"/>
      <c r="D11636" s="627"/>
    </row>
    <row r="11637" spans="2:4" x14ac:dyDescent="0.25">
      <c r="B11637" s="627"/>
      <c r="C11637" s="627"/>
      <c r="D11637" s="627"/>
    </row>
    <row r="11638" spans="2:4" x14ac:dyDescent="0.25">
      <c r="B11638" s="627"/>
      <c r="C11638" s="627"/>
      <c r="D11638" s="627"/>
    </row>
    <row r="11639" spans="2:4" x14ac:dyDescent="0.25">
      <c r="B11639" s="627"/>
      <c r="C11639" s="627"/>
      <c r="D11639" s="627"/>
    </row>
    <row r="11640" spans="2:4" x14ac:dyDescent="0.25">
      <c r="B11640" s="627"/>
      <c r="C11640" s="627"/>
      <c r="D11640" s="627"/>
    </row>
    <row r="11641" spans="2:4" x14ac:dyDescent="0.25">
      <c r="B11641" s="627"/>
      <c r="C11641" s="627"/>
      <c r="D11641" s="627"/>
    </row>
    <row r="11642" spans="2:4" x14ac:dyDescent="0.25">
      <c r="B11642" s="627"/>
      <c r="C11642" s="627"/>
      <c r="D11642" s="627"/>
    </row>
    <row r="11643" spans="2:4" x14ac:dyDescent="0.25">
      <c r="B11643" s="627"/>
      <c r="C11643" s="627"/>
      <c r="D11643" s="627"/>
    </row>
    <row r="11644" spans="2:4" x14ac:dyDescent="0.25">
      <c r="B11644" s="627"/>
      <c r="C11644" s="627"/>
      <c r="D11644" s="627"/>
    </row>
    <row r="11645" spans="2:4" x14ac:dyDescent="0.25">
      <c r="B11645" s="627"/>
      <c r="C11645" s="627"/>
      <c r="D11645" s="627"/>
    </row>
    <row r="11646" spans="2:4" x14ac:dyDescent="0.25">
      <c r="B11646" s="627"/>
      <c r="C11646" s="627"/>
      <c r="D11646" s="627"/>
    </row>
    <row r="11647" spans="2:4" x14ac:dyDescent="0.25">
      <c r="B11647" s="627"/>
      <c r="C11647" s="627"/>
      <c r="D11647" s="627"/>
    </row>
    <row r="11648" spans="2:4" x14ac:dyDescent="0.25">
      <c r="B11648" s="627"/>
      <c r="C11648" s="627"/>
      <c r="D11648" s="627"/>
    </row>
    <row r="11649" spans="2:4" x14ac:dyDescent="0.25">
      <c r="B11649" s="627"/>
      <c r="C11649" s="627"/>
      <c r="D11649" s="627"/>
    </row>
    <row r="11650" spans="2:4" x14ac:dyDescent="0.25">
      <c r="B11650" s="627"/>
      <c r="C11650" s="627"/>
      <c r="D11650" s="627"/>
    </row>
    <row r="11651" spans="2:4" x14ac:dyDescent="0.25">
      <c r="B11651" s="627"/>
      <c r="C11651" s="627"/>
      <c r="D11651" s="627"/>
    </row>
    <row r="11652" spans="2:4" x14ac:dyDescent="0.25">
      <c r="B11652" s="627"/>
      <c r="C11652" s="627"/>
      <c r="D11652" s="627"/>
    </row>
    <row r="11653" spans="2:4" x14ac:dyDescent="0.25">
      <c r="B11653" s="627"/>
      <c r="C11653" s="627"/>
      <c r="D11653" s="627"/>
    </row>
    <row r="11654" spans="2:4" x14ac:dyDescent="0.25">
      <c r="B11654" s="627"/>
      <c r="C11654" s="627"/>
      <c r="D11654" s="627"/>
    </row>
    <row r="11655" spans="2:4" x14ac:dyDescent="0.25">
      <c r="B11655" s="627"/>
      <c r="C11655" s="627"/>
      <c r="D11655" s="627"/>
    </row>
    <row r="11656" spans="2:4" x14ac:dyDescent="0.25">
      <c r="B11656" s="627"/>
      <c r="C11656" s="627"/>
      <c r="D11656" s="627"/>
    </row>
    <row r="11657" spans="2:4" x14ac:dyDescent="0.25">
      <c r="B11657" s="627"/>
      <c r="C11657" s="627"/>
      <c r="D11657" s="627"/>
    </row>
    <row r="11658" spans="2:4" x14ac:dyDescent="0.25">
      <c r="B11658" s="627"/>
      <c r="C11658" s="627"/>
      <c r="D11658" s="627"/>
    </row>
    <row r="11659" spans="2:4" x14ac:dyDescent="0.25">
      <c r="B11659" s="627"/>
      <c r="C11659" s="627"/>
      <c r="D11659" s="627"/>
    </row>
    <row r="11660" spans="2:4" x14ac:dyDescent="0.25">
      <c r="B11660" s="627"/>
      <c r="C11660" s="627"/>
      <c r="D11660" s="627"/>
    </row>
    <row r="11661" spans="2:4" x14ac:dyDescent="0.25">
      <c r="B11661" s="627"/>
      <c r="C11661" s="627"/>
      <c r="D11661" s="627"/>
    </row>
    <row r="11662" spans="2:4" x14ac:dyDescent="0.25">
      <c r="B11662" s="627"/>
      <c r="C11662" s="627"/>
      <c r="D11662" s="627"/>
    </row>
    <row r="11663" spans="2:4" x14ac:dyDescent="0.25">
      <c r="B11663" s="627"/>
      <c r="C11663" s="627"/>
      <c r="D11663" s="627"/>
    </row>
    <row r="11664" spans="2:4" x14ac:dyDescent="0.25">
      <c r="B11664" s="627"/>
      <c r="C11664" s="627"/>
      <c r="D11664" s="627"/>
    </row>
    <row r="11665" spans="2:4" x14ac:dyDescent="0.25">
      <c r="B11665" s="627"/>
      <c r="C11665" s="627"/>
      <c r="D11665" s="627"/>
    </row>
    <row r="11666" spans="2:4" x14ac:dyDescent="0.25">
      <c r="B11666" s="627"/>
      <c r="C11666" s="627"/>
      <c r="D11666" s="627"/>
    </row>
    <row r="11667" spans="2:4" x14ac:dyDescent="0.25">
      <c r="B11667" s="627"/>
      <c r="C11667" s="627"/>
      <c r="D11667" s="627"/>
    </row>
    <row r="11668" spans="2:4" x14ac:dyDescent="0.25">
      <c r="B11668" s="627"/>
      <c r="C11668" s="627"/>
      <c r="D11668" s="627"/>
    </row>
    <row r="11669" spans="2:4" x14ac:dyDescent="0.25">
      <c r="B11669" s="627"/>
      <c r="C11669" s="627"/>
      <c r="D11669" s="627"/>
    </row>
    <row r="11670" spans="2:4" x14ac:dyDescent="0.25">
      <c r="B11670" s="627"/>
      <c r="C11670" s="627"/>
      <c r="D11670" s="627"/>
    </row>
    <row r="11671" spans="2:4" x14ac:dyDescent="0.25">
      <c r="B11671" s="627"/>
      <c r="C11671" s="627"/>
      <c r="D11671" s="627"/>
    </row>
    <row r="11672" spans="2:4" x14ac:dyDescent="0.25">
      <c r="B11672" s="627"/>
      <c r="C11672" s="627"/>
      <c r="D11672" s="627"/>
    </row>
    <row r="11673" spans="2:4" x14ac:dyDescent="0.25">
      <c r="B11673" s="627"/>
      <c r="C11673" s="627"/>
      <c r="D11673" s="627"/>
    </row>
    <row r="11674" spans="2:4" x14ac:dyDescent="0.25">
      <c r="B11674" s="627"/>
      <c r="C11674" s="627"/>
      <c r="D11674" s="627"/>
    </row>
    <row r="11675" spans="2:4" x14ac:dyDescent="0.25">
      <c r="B11675" s="627"/>
      <c r="C11675" s="627"/>
      <c r="D11675" s="627"/>
    </row>
    <row r="11676" spans="2:4" x14ac:dyDescent="0.25">
      <c r="B11676" s="627"/>
      <c r="C11676" s="627"/>
      <c r="D11676" s="627"/>
    </row>
    <row r="11677" spans="2:4" x14ac:dyDescent="0.25">
      <c r="B11677" s="627"/>
      <c r="C11677" s="627"/>
      <c r="D11677" s="627"/>
    </row>
    <row r="11678" spans="2:4" x14ac:dyDescent="0.25">
      <c r="B11678" s="627"/>
      <c r="C11678" s="627"/>
      <c r="D11678" s="627"/>
    </row>
    <row r="11679" spans="2:4" x14ac:dyDescent="0.25">
      <c r="B11679" s="627"/>
      <c r="C11679" s="627"/>
      <c r="D11679" s="627"/>
    </row>
    <row r="11680" spans="2:4" x14ac:dyDescent="0.25">
      <c r="B11680" s="627"/>
      <c r="C11680" s="627"/>
      <c r="D11680" s="627"/>
    </row>
    <row r="11681" spans="2:4" x14ac:dyDescent="0.25">
      <c r="B11681" s="627"/>
      <c r="C11681" s="627"/>
      <c r="D11681" s="627"/>
    </row>
    <row r="11682" spans="2:4" x14ac:dyDescent="0.25">
      <c r="B11682" s="627"/>
      <c r="C11682" s="627"/>
      <c r="D11682" s="627"/>
    </row>
    <row r="11683" spans="2:4" x14ac:dyDescent="0.25">
      <c r="B11683" s="627"/>
      <c r="C11683" s="627"/>
      <c r="D11683" s="627"/>
    </row>
    <row r="11684" spans="2:4" x14ac:dyDescent="0.25">
      <c r="B11684" s="627"/>
      <c r="C11684" s="627"/>
      <c r="D11684" s="627"/>
    </row>
    <row r="11685" spans="2:4" x14ac:dyDescent="0.25">
      <c r="B11685" s="627"/>
      <c r="C11685" s="627"/>
      <c r="D11685" s="627"/>
    </row>
    <row r="11686" spans="2:4" x14ac:dyDescent="0.25">
      <c r="B11686" s="627"/>
      <c r="C11686" s="627"/>
      <c r="D11686" s="627"/>
    </row>
    <row r="11687" spans="2:4" x14ac:dyDescent="0.25">
      <c r="B11687" s="627"/>
      <c r="C11687" s="627"/>
      <c r="D11687" s="627"/>
    </row>
    <row r="11688" spans="2:4" x14ac:dyDescent="0.25">
      <c r="B11688" s="627"/>
      <c r="C11688" s="627"/>
      <c r="D11688" s="627"/>
    </row>
    <row r="11689" spans="2:4" x14ac:dyDescent="0.25">
      <c r="B11689" s="627"/>
      <c r="C11689" s="627"/>
      <c r="D11689" s="627"/>
    </row>
    <row r="11690" spans="2:4" x14ac:dyDescent="0.25">
      <c r="B11690" s="627"/>
      <c r="C11690" s="627"/>
      <c r="D11690" s="627"/>
    </row>
    <row r="11691" spans="2:4" x14ac:dyDescent="0.25">
      <c r="B11691" s="627"/>
      <c r="C11691" s="627"/>
      <c r="D11691" s="627"/>
    </row>
    <row r="11692" spans="2:4" x14ac:dyDescent="0.25">
      <c r="B11692" s="627"/>
      <c r="C11692" s="627"/>
      <c r="D11692" s="627"/>
    </row>
    <row r="11693" spans="2:4" x14ac:dyDescent="0.25">
      <c r="B11693" s="627"/>
      <c r="C11693" s="627"/>
      <c r="D11693" s="627"/>
    </row>
    <row r="11694" spans="2:4" x14ac:dyDescent="0.25">
      <c r="B11694" s="627"/>
      <c r="C11694" s="627"/>
      <c r="D11694" s="627"/>
    </row>
    <row r="11695" spans="2:4" x14ac:dyDescent="0.25">
      <c r="B11695" s="627"/>
      <c r="C11695" s="627"/>
      <c r="D11695" s="627"/>
    </row>
    <row r="11696" spans="2:4" x14ac:dyDescent="0.25">
      <c r="B11696" s="627"/>
      <c r="C11696" s="627"/>
      <c r="D11696" s="627"/>
    </row>
    <row r="11697" spans="2:4" x14ac:dyDescent="0.25">
      <c r="B11697" s="627"/>
      <c r="C11697" s="627"/>
      <c r="D11697" s="627"/>
    </row>
    <row r="11698" spans="2:4" x14ac:dyDescent="0.25">
      <c r="B11698" s="627"/>
      <c r="C11698" s="627"/>
      <c r="D11698" s="627"/>
    </row>
    <row r="11699" spans="2:4" x14ac:dyDescent="0.25">
      <c r="B11699" s="627"/>
      <c r="C11699" s="627"/>
      <c r="D11699" s="627"/>
    </row>
    <row r="11700" spans="2:4" x14ac:dyDescent="0.25">
      <c r="B11700" s="627"/>
      <c r="C11700" s="627"/>
      <c r="D11700" s="627"/>
    </row>
    <row r="11701" spans="2:4" x14ac:dyDescent="0.25">
      <c r="B11701" s="627"/>
      <c r="C11701" s="627"/>
      <c r="D11701" s="627"/>
    </row>
    <row r="11702" spans="2:4" x14ac:dyDescent="0.25">
      <c r="B11702" s="627"/>
      <c r="C11702" s="627"/>
      <c r="D11702" s="627"/>
    </row>
    <row r="11703" spans="2:4" x14ac:dyDescent="0.25">
      <c r="B11703" s="627"/>
      <c r="C11703" s="627"/>
      <c r="D11703" s="627"/>
    </row>
    <row r="11704" spans="2:4" x14ac:dyDescent="0.25">
      <c r="B11704" s="627"/>
      <c r="C11704" s="627"/>
      <c r="D11704" s="627"/>
    </row>
    <row r="11705" spans="2:4" x14ac:dyDescent="0.25">
      <c r="B11705" s="627"/>
      <c r="C11705" s="627"/>
      <c r="D11705" s="627"/>
    </row>
    <row r="11706" spans="2:4" x14ac:dyDescent="0.25">
      <c r="B11706" s="627"/>
      <c r="C11706" s="627"/>
      <c r="D11706" s="627"/>
    </row>
    <row r="11707" spans="2:4" x14ac:dyDescent="0.25">
      <c r="B11707" s="627"/>
      <c r="C11707" s="627"/>
      <c r="D11707" s="627"/>
    </row>
    <row r="11708" spans="2:4" x14ac:dyDescent="0.25">
      <c r="B11708" s="627"/>
      <c r="C11708" s="627"/>
      <c r="D11708" s="627"/>
    </row>
    <row r="11709" spans="2:4" x14ac:dyDescent="0.25">
      <c r="B11709" s="627"/>
      <c r="C11709" s="627"/>
      <c r="D11709" s="627"/>
    </row>
    <row r="11710" spans="2:4" x14ac:dyDescent="0.25">
      <c r="B11710" s="627"/>
      <c r="C11710" s="627"/>
      <c r="D11710" s="627"/>
    </row>
    <row r="11711" spans="2:4" x14ac:dyDescent="0.25">
      <c r="B11711" s="627"/>
      <c r="C11711" s="627"/>
      <c r="D11711" s="627"/>
    </row>
    <row r="11712" spans="2:4" x14ac:dyDescent="0.25">
      <c r="B11712" s="627"/>
      <c r="C11712" s="627"/>
      <c r="D11712" s="627"/>
    </row>
    <row r="11713" spans="2:4" x14ac:dyDescent="0.25">
      <c r="B11713" s="627"/>
      <c r="C11713" s="627"/>
      <c r="D11713" s="627"/>
    </row>
    <row r="11714" spans="2:4" x14ac:dyDescent="0.25">
      <c r="B11714" s="627"/>
      <c r="C11714" s="627"/>
      <c r="D11714" s="627"/>
    </row>
    <row r="11715" spans="2:4" x14ac:dyDescent="0.25">
      <c r="B11715" s="627"/>
      <c r="C11715" s="627"/>
      <c r="D11715" s="627"/>
    </row>
    <row r="11716" spans="2:4" x14ac:dyDescent="0.25">
      <c r="B11716" s="627"/>
      <c r="C11716" s="627"/>
      <c r="D11716" s="627"/>
    </row>
    <row r="11717" spans="2:4" x14ac:dyDescent="0.25">
      <c r="B11717" s="627"/>
      <c r="C11717" s="627"/>
      <c r="D11717" s="627"/>
    </row>
    <row r="11718" spans="2:4" x14ac:dyDescent="0.25">
      <c r="B11718" s="627"/>
      <c r="C11718" s="627"/>
      <c r="D11718" s="627"/>
    </row>
    <row r="11719" spans="2:4" x14ac:dyDescent="0.25">
      <c r="B11719" s="627"/>
      <c r="C11719" s="627"/>
      <c r="D11719" s="627"/>
    </row>
    <row r="11720" spans="2:4" x14ac:dyDescent="0.25">
      <c r="B11720" s="627"/>
      <c r="C11720" s="627"/>
      <c r="D11720" s="627"/>
    </row>
    <row r="11721" spans="2:4" x14ac:dyDescent="0.25">
      <c r="B11721" s="627"/>
      <c r="C11721" s="627"/>
      <c r="D11721" s="627"/>
    </row>
    <row r="11722" spans="2:4" x14ac:dyDescent="0.25">
      <c r="B11722" s="627"/>
      <c r="C11722" s="627"/>
      <c r="D11722" s="627"/>
    </row>
    <row r="11723" spans="2:4" x14ac:dyDescent="0.25">
      <c r="B11723" s="627"/>
      <c r="C11723" s="627"/>
      <c r="D11723" s="627"/>
    </row>
    <row r="11724" spans="2:4" x14ac:dyDescent="0.25">
      <c r="B11724" s="627"/>
      <c r="C11724" s="627"/>
      <c r="D11724" s="627"/>
    </row>
    <row r="11725" spans="2:4" x14ac:dyDescent="0.25">
      <c r="B11725" s="627"/>
      <c r="C11725" s="627"/>
      <c r="D11725" s="627"/>
    </row>
    <row r="11726" spans="2:4" x14ac:dyDescent="0.25">
      <c r="B11726" s="627"/>
      <c r="C11726" s="627"/>
      <c r="D11726" s="627"/>
    </row>
    <row r="11727" spans="2:4" x14ac:dyDescent="0.25">
      <c r="B11727" s="627"/>
      <c r="C11727" s="627"/>
      <c r="D11727" s="627"/>
    </row>
    <row r="11728" spans="2:4" x14ac:dyDescent="0.25">
      <c r="B11728" s="627"/>
      <c r="C11728" s="627"/>
      <c r="D11728" s="627"/>
    </row>
    <row r="11729" spans="2:4" x14ac:dyDescent="0.25">
      <c r="B11729" s="627"/>
      <c r="C11729" s="627"/>
      <c r="D11729" s="627"/>
    </row>
    <row r="11730" spans="2:4" x14ac:dyDescent="0.25">
      <c r="B11730" s="627"/>
      <c r="C11730" s="627"/>
      <c r="D11730" s="627"/>
    </row>
    <row r="11731" spans="2:4" x14ac:dyDescent="0.25">
      <c r="B11731" s="627"/>
      <c r="C11731" s="627"/>
      <c r="D11731" s="627"/>
    </row>
    <row r="11732" spans="2:4" x14ac:dyDescent="0.25">
      <c r="B11732" s="627"/>
      <c r="C11732" s="627"/>
      <c r="D11732" s="627"/>
    </row>
    <row r="11733" spans="2:4" x14ac:dyDescent="0.25">
      <c r="B11733" s="627"/>
      <c r="C11733" s="627"/>
      <c r="D11733" s="627"/>
    </row>
    <row r="11734" spans="2:4" x14ac:dyDescent="0.25">
      <c r="B11734" s="627"/>
      <c r="C11734" s="627"/>
      <c r="D11734" s="627"/>
    </row>
    <row r="11735" spans="2:4" x14ac:dyDescent="0.25">
      <c r="B11735" s="627"/>
      <c r="C11735" s="627"/>
      <c r="D11735" s="627"/>
    </row>
    <row r="11736" spans="2:4" x14ac:dyDescent="0.25">
      <c r="B11736" s="627"/>
      <c r="C11736" s="627"/>
      <c r="D11736" s="627"/>
    </row>
    <row r="11737" spans="2:4" x14ac:dyDescent="0.25">
      <c r="B11737" s="627"/>
      <c r="C11737" s="627"/>
      <c r="D11737" s="627"/>
    </row>
    <row r="11738" spans="2:4" x14ac:dyDescent="0.25">
      <c r="B11738" s="627"/>
      <c r="C11738" s="627"/>
      <c r="D11738" s="627"/>
    </row>
    <row r="11739" spans="2:4" x14ac:dyDescent="0.25">
      <c r="B11739" s="627"/>
      <c r="C11739" s="627"/>
      <c r="D11739" s="627"/>
    </row>
    <row r="11740" spans="2:4" x14ac:dyDescent="0.25">
      <c r="B11740" s="627"/>
      <c r="C11740" s="627"/>
      <c r="D11740" s="627"/>
    </row>
    <row r="11741" spans="2:4" x14ac:dyDescent="0.25">
      <c r="B11741" s="627"/>
      <c r="C11741" s="627"/>
      <c r="D11741" s="627"/>
    </row>
    <row r="11742" spans="2:4" x14ac:dyDescent="0.25">
      <c r="B11742" s="627"/>
      <c r="C11742" s="627"/>
      <c r="D11742" s="627"/>
    </row>
    <row r="11743" spans="2:4" x14ac:dyDescent="0.25">
      <c r="B11743" s="627"/>
      <c r="C11743" s="627"/>
      <c r="D11743" s="627"/>
    </row>
    <row r="11744" spans="2:4" x14ac:dyDescent="0.25">
      <c r="B11744" s="627"/>
      <c r="C11744" s="627"/>
      <c r="D11744" s="627"/>
    </row>
    <row r="11745" spans="2:4" x14ac:dyDescent="0.25">
      <c r="B11745" s="627"/>
      <c r="C11745" s="627"/>
      <c r="D11745" s="627"/>
    </row>
    <row r="11746" spans="2:4" x14ac:dyDescent="0.25">
      <c r="B11746" s="627"/>
      <c r="C11746" s="627"/>
      <c r="D11746" s="627"/>
    </row>
    <row r="11747" spans="2:4" x14ac:dyDescent="0.25">
      <c r="B11747" s="627"/>
      <c r="C11747" s="627"/>
      <c r="D11747" s="627"/>
    </row>
    <row r="11748" spans="2:4" x14ac:dyDescent="0.25">
      <c r="B11748" s="627"/>
      <c r="C11748" s="627"/>
      <c r="D11748" s="627"/>
    </row>
    <row r="11749" spans="2:4" x14ac:dyDescent="0.25">
      <c r="B11749" s="627"/>
      <c r="C11749" s="627"/>
      <c r="D11749" s="627"/>
    </row>
    <row r="11750" spans="2:4" x14ac:dyDescent="0.25">
      <c r="B11750" s="627"/>
      <c r="C11750" s="627"/>
      <c r="D11750" s="627"/>
    </row>
    <row r="11751" spans="2:4" x14ac:dyDescent="0.25">
      <c r="B11751" s="627"/>
      <c r="C11751" s="627"/>
      <c r="D11751" s="627"/>
    </row>
    <row r="11752" spans="2:4" x14ac:dyDescent="0.25">
      <c r="B11752" s="627"/>
      <c r="C11752" s="627"/>
      <c r="D11752" s="627"/>
    </row>
    <row r="11753" spans="2:4" x14ac:dyDescent="0.25">
      <c r="B11753" s="627"/>
      <c r="C11753" s="627"/>
      <c r="D11753" s="627"/>
    </row>
    <row r="11754" spans="2:4" x14ac:dyDescent="0.25">
      <c r="B11754" s="627"/>
      <c r="C11754" s="627"/>
      <c r="D11754" s="627"/>
    </row>
    <row r="11755" spans="2:4" x14ac:dyDescent="0.25">
      <c r="B11755" s="627"/>
      <c r="C11755" s="627"/>
      <c r="D11755" s="627"/>
    </row>
    <row r="11756" spans="2:4" x14ac:dyDescent="0.25">
      <c r="B11756" s="627"/>
      <c r="C11756" s="627"/>
      <c r="D11756" s="627"/>
    </row>
    <row r="11757" spans="2:4" x14ac:dyDescent="0.25">
      <c r="B11757" s="627"/>
      <c r="C11757" s="627"/>
      <c r="D11757" s="627"/>
    </row>
    <row r="11758" spans="2:4" x14ac:dyDescent="0.25">
      <c r="B11758" s="627"/>
      <c r="C11758" s="627"/>
      <c r="D11758" s="627"/>
    </row>
    <row r="11759" spans="2:4" x14ac:dyDescent="0.25">
      <c r="B11759" s="627"/>
      <c r="C11759" s="627"/>
      <c r="D11759" s="627"/>
    </row>
    <row r="11760" spans="2:4" x14ac:dyDescent="0.25">
      <c r="B11760" s="627"/>
      <c r="C11760" s="627"/>
      <c r="D11760" s="627"/>
    </row>
    <row r="11761" spans="2:4" x14ac:dyDescent="0.25">
      <c r="B11761" s="627"/>
      <c r="C11761" s="627"/>
      <c r="D11761" s="627"/>
    </row>
    <row r="11762" spans="2:4" x14ac:dyDescent="0.25">
      <c r="B11762" s="627"/>
      <c r="C11762" s="627"/>
      <c r="D11762" s="627"/>
    </row>
    <row r="11763" spans="2:4" x14ac:dyDescent="0.25">
      <c r="B11763" s="627"/>
      <c r="C11763" s="627"/>
      <c r="D11763" s="627"/>
    </row>
    <row r="11764" spans="2:4" x14ac:dyDescent="0.25">
      <c r="B11764" s="627"/>
      <c r="C11764" s="627"/>
      <c r="D11764" s="627"/>
    </row>
    <row r="11765" spans="2:4" x14ac:dyDescent="0.25">
      <c r="B11765" s="627"/>
      <c r="C11765" s="627"/>
      <c r="D11765" s="627"/>
    </row>
    <row r="11766" spans="2:4" x14ac:dyDescent="0.25">
      <c r="B11766" s="627"/>
      <c r="C11766" s="627"/>
      <c r="D11766" s="627"/>
    </row>
    <row r="11767" spans="2:4" x14ac:dyDescent="0.25">
      <c r="B11767" s="627"/>
      <c r="C11767" s="627"/>
      <c r="D11767" s="627"/>
    </row>
    <row r="11768" spans="2:4" x14ac:dyDescent="0.25">
      <c r="B11768" s="627"/>
      <c r="C11768" s="627"/>
      <c r="D11768" s="627"/>
    </row>
    <row r="11769" spans="2:4" x14ac:dyDescent="0.25">
      <c r="B11769" s="627"/>
      <c r="C11769" s="627"/>
      <c r="D11769" s="627"/>
    </row>
    <row r="11770" spans="2:4" x14ac:dyDescent="0.25">
      <c r="B11770" s="627"/>
      <c r="C11770" s="627"/>
      <c r="D11770" s="627"/>
    </row>
    <row r="11771" spans="2:4" x14ac:dyDescent="0.25">
      <c r="B11771" s="627"/>
      <c r="C11771" s="627"/>
      <c r="D11771" s="627"/>
    </row>
    <row r="11772" spans="2:4" x14ac:dyDescent="0.25">
      <c r="B11772" s="627"/>
      <c r="C11772" s="627"/>
      <c r="D11772" s="627"/>
    </row>
    <row r="11773" spans="2:4" x14ac:dyDescent="0.25">
      <c r="B11773" s="627"/>
      <c r="C11773" s="627"/>
      <c r="D11773" s="627"/>
    </row>
    <row r="11774" spans="2:4" x14ac:dyDescent="0.25">
      <c r="B11774" s="627"/>
      <c r="C11774" s="627"/>
      <c r="D11774" s="627"/>
    </row>
    <row r="11775" spans="2:4" x14ac:dyDescent="0.25">
      <c r="B11775" s="627"/>
      <c r="C11775" s="627"/>
      <c r="D11775" s="627"/>
    </row>
    <row r="11776" spans="2:4" x14ac:dyDescent="0.25">
      <c r="B11776" s="627"/>
      <c r="C11776" s="627"/>
      <c r="D11776" s="627"/>
    </row>
    <row r="11777" spans="2:4" x14ac:dyDescent="0.25">
      <c r="B11777" s="627"/>
      <c r="C11777" s="627"/>
      <c r="D11777" s="627"/>
    </row>
    <row r="11778" spans="2:4" x14ac:dyDescent="0.25">
      <c r="B11778" s="627"/>
      <c r="C11778" s="627"/>
      <c r="D11778" s="627"/>
    </row>
    <row r="11779" spans="2:4" x14ac:dyDescent="0.25">
      <c r="B11779" s="627"/>
      <c r="C11779" s="627"/>
      <c r="D11779" s="627"/>
    </row>
    <row r="11780" spans="2:4" x14ac:dyDescent="0.25">
      <c r="B11780" s="627"/>
      <c r="C11780" s="627"/>
      <c r="D11780" s="627"/>
    </row>
    <row r="11781" spans="2:4" x14ac:dyDescent="0.25">
      <c r="B11781" s="627"/>
      <c r="C11781" s="627"/>
      <c r="D11781" s="627"/>
    </row>
    <row r="11782" spans="2:4" x14ac:dyDescent="0.25">
      <c r="B11782" s="627"/>
      <c r="C11782" s="627"/>
      <c r="D11782" s="627"/>
    </row>
    <row r="11783" spans="2:4" x14ac:dyDescent="0.25">
      <c r="B11783" s="627"/>
      <c r="C11783" s="627"/>
      <c r="D11783" s="627"/>
    </row>
    <row r="11784" spans="2:4" x14ac:dyDescent="0.25">
      <c r="B11784" s="627"/>
      <c r="C11784" s="627"/>
      <c r="D11784" s="627"/>
    </row>
    <row r="11785" spans="2:4" x14ac:dyDescent="0.25">
      <c r="B11785" s="627"/>
      <c r="C11785" s="627"/>
      <c r="D11785" s="627"/>
    </row>
    <row r="11786" spans="2:4" x14ac:dyDescent="0.25">
      <c r="B11786" s="627"/>
      <c r="C11786" s="627"/>
      <c r="D11786" s="627"/>
    </row>
    <row r="11787" spans="2:4" x14ac:dyDescent="0.25">
      <c r="B11787" s="627"/>
      <c r="C11787" s="627"/>
      <c r="D11787" s="627"/>
    </row>
    <row r="11788" spans="2:4" x14ac:dyDescent="0.25">
      <c r="B11788" s="627"/>
      <c r="C11788" s="627"/>
      <c r="D11788" s="627"/>
    </row>
    <row r="11789" spans="2:4" x14ac:dyDescent="0.25">
      <c r="B11789" s="627"/>
      <c r="C11789" s="627"/>
      <c r="D11789" s="627"/>
    </row>
    <row r="11790" spans="2:4" x14ac:dyDescent="0.25">
      <c r="B11790" s="627"/>
      <c r="C11790" s="627"/>
      <c r="D11790" s="627"/>
    </row>
    <row r="11791" spans="2:4" x14ac:dyDescent="0.25">
      <c r="B11791" s="627"/>
      <c r="C11791" s="627"/>
      <c r="D11791" s="627"/>
    </row>
    <row r="11792" spans="2:4" x14ac:dyDescent="0.25">
      <c r="B11792" s="627"/>
      <c r="C11792" s="627"/>
      <c r="D11792" s="627"/>
    </row>
    <row r="11793" spans="2:4" x14ac:dyDescent="0.25">
      <c r="B11793" s="627"/>
      <c r="C11793" s="627"/>
      <c r="D11793" s="627"/>
    </row>
    <row r="11794" spans="2:4" x14ac:dyDescent="0.25">
      <c r="B11794" s="627"/>
      <c r="C11794" s="627"/>
      <c r="D11794" s="627"/>
    </row>
    <row r="11795" spans="2:4" x14ac:dyDescent="0.25">
      <c r="B11795" s="627"/>
      <c r="C11795" s="627"/>
      <c r="D11795" s="627"/>
    </row>
    <row r="11796" spans="2:4" x14ac:dyDescent="0.25">
      <c r="B11796" s="627"/>
      <c r="C11796" s="627"/>
      <c r="D11796" s="627"/>
    </row>
    <row r="11797" spans="2:4" x14ac:dyDescent="0.25">
      <c r="B11797" s="627"/>
      <c r="C11797" s="627"/>
      <c r="D11797" s="627"/>
    </row>
    <row r="11798" spans="2:4" x14ac:dyDescent="0.25">
      <c r="B11798" s="627"/>
      <c r="C11798" s="627"/>
      <c r="D11798" s="627"/>
    </row>
    <row r="11799" spans="2:4" x14ac:dyDescent="0.25">
      <c r="B11799" s="627"/>
      <c r="C11799" s="627"/>
      <c r="D11799" s="627"/>
    </row>
    <row r="11800" spans="2:4" x14ac:dyDescent="0.25">
      <c r="B11800" s="627"/>
      <c r="C11800" s="627"/>
      <c r="D11800" s="627"/>
    </row>
    <row r="11801" spans="2:4" x14ac:dyDescent="0.25">
      <c r="B11801" s="627"/>
      <c r="C11801" s="627"/>
      <c r="D11801" s="627"/>
    </row>
    <row r="11802" spans="2:4" x14ac:dyDescent="0.25">
      <c r="B11802" s="627"/>
      <c r="C11802" s="627"/>
      <c r="D11802" s="627"/>
    </row>
    <row r="11803" spans="2:4" x14ac:dyDescent="0.25">
      <c r="B11803" s="627"/>
      <c r="C11803" s="627"/>
      <c r="D11803" s="627"/>
    </row>
    <row r="11804" spans="2:4" x14ac:dyDescent="0.25">
      <c r="B11804" s="627"/>
      <c r="C11804" s="627"/>
      <c r="D11804" s="627"/>
    </row>
    <row r="11805" spans="2:4" x14ac:dyDescent="0.25">
      <c r="B11805" s="627"/>
      <c r="C11805" s="627"/>
      <c r="D11805" s="627"/>
    </row>
    <row r="11806" spans="2:4" x14ac:dyDescent="0.25">
      <c r="B11806" s="627"/>
      <c r="C11806" s="627"/>
      <c r="D11806" s="627"/>
    </row>
    <row r="11807" spans="2:4" x14ac:dyDescent="0.25">
      <c r="B11807" s="627"/>
      <c r="C11807" s="627"/>
      <c r="D11807" s="627"/>
    </row>
    <row r="11808" spans="2:4" x14ac:dyDescent="0.25">
      <c r="B11808" s="627"/>
      <c r="C11808" s="627"/>
      <c r="D11808" s="627"/>
    </row>
    <row r="11809" spans="2:4" x14ac:dyDescent="0.25">
      <c r="B11809" s="627"/>
      <c r="C11809" s="627"/>
      <c r="D11809" s="627"/>
    </row>
    <row r="11810" spans="2:4" x14ac:dyDescent="0.25">
      <c r="B11810" s="627"/>
      <c r="C11810" s="627"/>
      <c r="D11810" s="627"/>
    </row>
    <row r="11811" spans="2:4" x14ac:dyDescent="0.25">
      <c r="B11811" s="627"/>
      <c r="C11811" s="627"/>
      <c r="D11811" s="627"/>
    </row>
    <row r="11812" spans="2:4" x14ac:dyDescent="0.25">
      <c r="B11812" s="627"/>
      <c r="C11812" s="627"/>
      <c r="D11812" s="627"/>
    </row>
    <row r="11813" spans="2:4" x14ac:dyDescent="0.25">
      <c r="B11813" s="627"/>
      <c r="C11813" s="627"/>
      <c r="D11813" s="627"/>
    </row>
    <row r="11814" spans="2:4" x14ac:dyDescent="0.25">
      <c r="B11814" s="627"/>
      <c r="C11814" s="627"/>
      <c r="D11814" s="627"/>
    </row>
    <row r="11815" spans="2:4" x14ac:dyDescent="0.25">
      <c r="B11815" s="627"/>
      <c r="C11815" s="627"/>
      <c r="D11815" s="627"/>
    </row>
    <row r="11816" spans="2:4" x14ac:dyDescent="0.25">
      <c r="B11816" s="627"/>
      <c r="C11816" s="627"/>
      <c r="D11816" s="627"/>
    </row>
    <row r="11817" spans="2:4" x14ac:dyDescent="0.25">
      <c r="B11817" s="627"/>
      <c r="C11817" s="627"/>
      <c r="D11817" s="627"/>
    </row>
    <row r="11818" spans="2:4" x14ac:dyDescent="0.25">
      <c r="B11818" s="627"/>
      <c r="C11818" s="627"/>
      <c r="D11818" s="627"/>
    </row>
    <row r="11819" spans="2:4" x14ac:dyDescent="0.25">
      <c r="B11819" s="627"/>
      <c r="C11819" s="627"/>
      <c r="D11819" s="627"/>
    </row>
    <row r="11820" spans="2:4" x14ac:dyDescent="0.25">
      <c r="B11820" s="627"/>
      <c r="C11820" s="627"/>
      <c r="D11820" s="627"/>
    </row>
    <row r="11821" spans="2:4" x14ac:dyDescent="0.25">
      <c r="B11821" s="627"/>
      <c r="C11821" s="627"/>
      <c r="D11821" s="627"/>
    </row>
    <row r="11822" spans="2:4" x14ac:dyDescent="0.25">
      <c r="B11822" s="627"/>
      <c r="C11822" s="627"/>
      <c r="D11822" s="627"/>
    </row>
    <row r="11823" spans="2:4" x14ac:dyDescent="0.25">
      <c r="B11823" s="627"/>
      <c r="C11823" s="627"/>
      <c r="D11823" s="627"/>
    </row>
    <row r="11824" spans="2:4" x14ac:dyDescent="0.25">
      <c r="B11824" s="627"/>
      <c r="C11824" s="627"/>
      <c r="D11824" s="627"/>
    </row>
    <row r="11825" spans="2:4" x14ac:dyDescent="0.25">
      <c r="B11825" s="627"/>
      <c r="C11825" s="627"/>
      <c r="D11825" s="627"/>
    </row>
    <row r="11826" spans="2:4" x14ac:dyDescent="0.25">
      <c r="B11826" s="627"/>
      <c r="C11826" s="627"/>
      <c r="D11826" s="627"/>
    </row>
    <row r="11827" spans="2:4" x14ac:dyDescent="0.25">
      <c r="B11827" s="627"/>
      <c r="C11827" s="627"/>
      <c r="D11827" s="627"/>
    </row>
    <row r="11828" spans="2:4" x14ac:dyDescent="0.25">
      <c r="B11828" s="627"/>
      <c r="C11828" s="627"/>
      <c r="D11828" s="627"/>
    </row>
    <row r="11829" spans="2:4" x14ac:dyDescent="0.25">
      <c r="B11829" s="627"/>
      <c r="C11829" s="627"/>
      <c r="D11829" s="627"/>
    </row>
    <row r="11830" spans="2:4" x14ac:dyDescent="0.25">
      <c r="B11830" s="627"/>
      <c r="C11830" s="627"/>
      <c r="D11830" s="627"/>
    </row>
    <row r="11831" spans="2:4" x14ac:dyDescent="0.25">
      <c r="B11831" s="627"/>
      <c r="C11831" s="627"/>
      <c r="D11831" s="627"/>
    </row>
    <row r="11832" spans="2:4" x14ac:dyDescent="0.25">
      <c r="B11832" s="627"/>
      <c r="C11832" s="627"/>
      <c r="D11832" s="627"/>
    </row>
    <row r="11833" spans="2:4" x14ac:dyDescent="0.25">
      <c r="B11833" s="627"/>
      <c r="C11833" s="627"/>
      <c r="D11833" s="627"/>
    </row>
    <row r="11834" spans="2:4" x14ac:dyDescent="0.25">
      <c r="B11834" s="627"/>
      <c r="C11834" s="627"/>
      <c r="D11834" s="627"/>
    </row>
    <row r="11835" spans="2:4" x14ac:dyDescent="0.25">
      <c r="B11835" s="627"/>
      <c r="C11835" s="627"/>
      <c r="D11835" s="627"/>
    </row>
    <row r="11836" spans="2:4" x14ac:dyDescent="0.25">
      <c r="B11836" s="627"/>
      <c r="C11836" s="627"/>
      <c r="D11836" s="627"/>
    </row>
    <row r="11837" spans="2:4" x14ac:dyDescent="0.25">
      <c r="B11837" s="627"/>
      <c r="C11837" s="627"/>
      <c r="D11837" s="627"/>
    </row>
    <row r="11838" spans="2:4" x14ac:dyDescent="0.25">
      <c r="B11838" s="627"/>
      <c r="C11838" s="627"/>
      <c r="D11838" s="627"/>
    </row>
    <row r="11839" spans="2:4" x14ac:dyDescent="0.25">
      <c r="B11839" s="627"/>
      <c r="C11839" s="627"/>
      <c r="D11839" s="627"/>
    </row>
    <row r="11840" spans="2:4" x14ac:dyDescent="0.25">
      <c r="B11840" s="627"/>
      <c r="C11840" s="627"/>
      <c r="D11840" s="627"/>
    </row>
    <row r="11841" spans="2:4" x14ac:dyDescent="0.25">
      <c r="B11841" s="627"/>
      <c r="C11841" s="627"/>
      <c r="D11841" s="627"/>
    </row>
    <row r="11842" spans="2:4" x14ac:dyDescent="0.25">
      <c r="B11842" s="627"/>
      <c r="C11842" s="627"/>
      <c r="D11842" s="627"/>
    </row>
    <row r="11843" spans="2:4" x14ac:dyDescent="0.25">
      <c r="B11843" s="627"/>
      <c r="C11843" s="627"/>
      <c r="D11843" s="627"/>
    </row>
    <row r="11844" spans="2:4" x14ac:dyDescent="0.25">
      <c r="B11844" s="627"/>
      <c r="C11844" s="627"/>
      <c r="D11844" s="627"/>
    </row>
    <row r="11845" spans="2:4" x14ac:dyDescent="0.25">
      <c r="B11845" s="627"/>
      <c r="C11845" s="627"/>
      <c r="D11845" s="627"/>
    </row>
    <row r="11846" spans="2:4" x14ac:dyDescent="0.25">
      <c r="B11846" s="627"/>
      <c r="C11846" s="627"/>
      <c r="D11846" s="627"/>
    </row>
    <row r="11847" spans="2:4" x14ac:dyDescent="0.25">
      <c r="B11847" s="627"/>
      <c r="C11847" s="627"/>
      <c r="D11847" s="627"/>
    </row>
    <row r="11848" spans="2:4" x14ac:dyDescent="0.25">
      <c r="B11848" s="627"/>
      <c r="C11848" s="627"/>
      <c r="D11848" s="627"/>
    </row>
    <row r="11849" spans="2:4" x14ac:dyDescent="0.25">
      <c r="B11849" s="627"/>
      <c r="C11849" s="627"/>
      <c r="D11849" s="627"/>
    </row>
    <row r="11850" spans="2:4" x14ac:dyDescent="0.25">
      <c r="B11850" s="627"/>
      <c r="C11850" s="627"/>
      <c r="D11850" s="627"/>
    </row>
    <row r="11851" spans="2:4" x14ac:dyDescent="0.25">
      <c r="B11851" s="627"/>
      <c r="C11851" s="627"/>
      <c r="D11851" s="627"/>
    </row>
    <row r="11852" spans="2:4" x14ac:dyDescent="0.25">
      <c r="B11852" s="627"/>
      <c r="C11852" s="627"/>
      <c r="D11852" s="627"/>
    </row>
    <row r="11853" spans="2:4" x14ac:dyDescent="0.25">
      <c r="B11853" s="627"/>
      <c r="C11853" s="627"/>
      <c r="D11853" s="627"/>
    </row>
    <row r="11854" spans="2:4" x14ac:dyDescent="0.25">
      <c r="B11854" s="627"/>
      <c r="C11854" s="627"/>
      <c r="D11854" s="627"/>
    </row>
    <row r="11855" spans="2:4" x14ac:dyDescent="0.25">
      <c r="B11855" s="627"/>
      <c r="C11855" s="627"/>
      <c r="D11855" s="627"/>
    </row>
    <row r="11856" spans="2:4" x14ac:dyDescent="0.25">
      <c r="B11856" s="627"/>
      <c r="C11856" s="627"/>
      <c r="D11856" s="627"/>
    </row>
    <row r="11857" spans="2:4" x14ac:dyDescent="0.25">
      <c r="B11857" s="627"/>
      <c r="C11857" s="627"/>
      <c r="D11857" s="627"/>
    </row>
    <row r="11858" spans="2:4" x14ac:dyDescent="0.25">
      <c r="B11858" s="627"/>
      <c r="C11858" s="627"/>
      <c r="D11858" s="627"/>
    </row>
    <row r="11859" spans="2:4" x14ac:dyDescent="0.25">
      <c r="B11859" s="627"/>
      <c r="C11859" s="627"/>
      <c r="D11859" s="627"/>
    </row>
    <row r="11860" spans="2:4" x14ac:dyDescent="0.25">
      <c r="B11860" s="627"/>
      <c r="C11860" s="627"/>
      <c r="D11860" s="627"/>
    </row>
    <row r="11861" spans="2:4" x14ac:dyDescent="0.25">
      <c r="B11861" s="627"/>
      <c r="C11861" s="627"/>
      <c r="D11861" s="627"/>
    </row>
    <row r="11862" spans="2:4" x14ac:dyDescent="0.25">
      <c r="B11862" s="627"/>
      <c r="C11862" s="627"/>
      <c r="D11862" s="627"/>
    </row>
    <row r="11863" spans="2:4" x14ac:dyDescent="0.25">
      <c r="B11863" s="627"/>
      <c r="C11863" s="627"/>
      <c r="D11863" s="627"/>
    </row>
    <row r="11864" spans="2:4" x14ac:dyDescent="0.25">
      <c r="B11864" s="627"/>
      <c r="C11864" s="627"/>
      <c r="D11864" s="627"/>
    </row>
    <row r="11865" spans="2:4" x14ac:dyDescent="0.25">
      <c r="B11865" s="627"/>
      <c r="C11865" s="627"/>
      <c r="D11865" s="627"/>
    </row>
    <row r="11866" spans="2:4" x14ac:dyDescent="0.25">
      <c r="B11866" s="627"/>
      <c r="C11866" s="627"/>
      <c r="D11866" s="627"/>
    </row>
    <row r="11867" spans="2:4" x14ac:dyDescent="0.25">
      <c r="B11867" s="627"/>
      <c r="C11867" s="627"/>
      <c r="D11867" s="627"/>
    </row>
    <row r="11868" spans="2:4" x14ac:dyDescent="0.25">
      <c r="B11868" s="627"/>
      <c r="C11868" s="627"/>
      <c r="D11868" s="627"/>
    </row>
    <row r="11869" spans="2:4" x14ac:dyDescent="0.25">
      <c r="B11869" s="627"/>
      <c r="C11869" s="627"/>
      <c r="D11869" s="627"/>
    </row>
    <row r="11870" spans="2:4" x14ac:dyDescent="0.25">
      <c r="B11870" s="627"/>
      <c r="C11870" s="627"/>
      <c r="D11870" s="627"/>
    </row>
    <row r="11871" spans="2:4" x14ac:dyDescent="0.25">
      <c r="B11871" s="627"/>
      <c r="C11871" s="627"/>
      <c r="D11871" s="627"/>
    </row>
    <row r="11872" spans="2:4" x14ac:dyDescent="0.25">
      <c r="B11872" s="627"/>
      <c r="C11872" s="627"/>
      <c r="D11872" s="627"/>
    </row>
    <row r="11873" spans="2:4" x14ac:dyDescent="0.25">
      <c r="B11873" s="627"/>
      <c r="C11873" s="627"/>
      <c r="D11873" s="627"/>
    </row>
    <row r="11874" spans="2:4" x14ac:dyDescent="0.25">
      <c r="B11874" s="627"/>
      <c r="C11874" s="627"/>
      <c r="D11874" s="627"/>
    </row>
    <row r="11875" spans="2:4" x14ac:dyDescent="0.25">
      <c r="B11875" s="627"/>
      <c r="C11875" s="627"/>
      <c r="D11875" s="627"/>
    </row>
    <row r="11876" spans="2:4" x14ac:dyDescent="0.25">
      <c r="B11876" s="627"/>
      <c r="C11876" s="627"/>
      <c r="D11876" s="627"/>
    </row>
    <row r="11877" spans="2:4" x14ac:dyDescent="0.25">
      <c r="B11877" s="627"/>
      <c r="C11877" s="627"/>
      <c r="D11877" s="627"/>
    </row>
    <row r="11878" spans="2:4" x14ac:dyDescent="0.25">
      <c r="B11878" s="627"/>
      <c r="C11878" s="627"/>
      <c r="D11878" s="627"/>
    </row>
    <row r="11879" spans="2:4" x14ac:dyDescent="0.25">
      <c r="B11879" s="627"/>
      <c r="C11879" s="627"/>
      <c r="D11879" s="627"/>
    </row>
    <row r="11880" spans="2:4" x14ac:dyDescent="0.25">
      <c r="B11880" s="627"/>
      <c r="C11880" s="627"/>
      <c r="D11880" s="627"/>
    </row>
    <row r="11881" spans="2:4" x14ac:dyDescent="0.25">
      <c r="B11881" s="627"/>
      <c r="C11881" s="627"/>
      <c r="D11881" s="627"/>
    </row>
    <row r="11882" spans="2:4" x14ac:dyDescent="0.25">
      <c r="B11882" s="627"/>
      <c r="C11882" s="627"/>
      <c r="D11882" s="627"/>
    </row>
    <row r="11883" spans="2:4" x14ac:dyDescent="0.25">
      <c r="B11883" s="627"/>
      <c r="C11883" s="627"/>
      <c r="D11883" s="627"/>
    </row>
    <row r="11884" spans="2:4" x14ac:dyDescent="0.25">
      <c r="B11884" s="627"/>
      <c r="C11884" s="627"/>
      <c r="D11884" s="627"/>
    </row>
    <row r="11885" spans="2:4" x14ac:dyDescent="0.25">
      <c r="B11885" s="627"/>
      <c r="C11885" s="627"/>
      <c r="D11885" s="627"/>
    </row>
    <row r="11886" spans="2:4" x14ac:dyDescent="0.25">
      <c r="B11886" s="627"/>
      <c r="C11886" s="627"/>
      <c r="D11886" s="627"/>
    </row>
    <row r="11887" spans="2:4" x14ac:dyDescent="0.25">
      <c r="B11887" s="627"/>
      <c r="C11887" s="627"/>
      <c r="D11887" s="627"/>
    </row>
    <row r="11888" spans="2:4" x14ac:dyDescent="0.25">
      <c r="B11888" s="627"/>
      <c r="C11888" s="627"/>
      <c r="D11888" s="627"/>
    </row>
    <row r="11889" spans="2:4" x14ac:dyDescent="0.25">
      <c r="B11889" s="627"/>
      <c r="C11889" s="627"/>
      <c r="D11889" s="627"/>
    </row>
    <row r="11890" spans="2:4" x14ac:dyDescent="0.25">
      <c r="B11890" s="627"/>
      <c r="C11890" s="627"/>
      <c r="D11890" s="627"/>
    </row>
    <row r="11891" spans="2:4" x14ac:dyDescent="0.25">
      <c r="B11891" s="627"/>
      <c r="C11891" s="627"/>
      <c r="D11891" s="627"/>
    </row>
    <row r="11892" spans="2:4" x14ac:dyDescent="0.25">
      <c r="B11892" s="627"/>
      <c r="C11892" s="627"/>
      <c r="D11892" s="627"/>
    </row>
    <row r="11893" spans="2:4" x14ac:dyDescent="0.25">
      <c r="B11893" s="627"/>
      <c r="C11893" s="627"/>
      <c r="D11893" s="627"/>
    </row>
    <row r="11894" spans="2:4" x14ac:dyDescent="0.25">
      <c r="B11894" s="627"/>
      <c r="C11894" s="627"/>
      <c r="D11894" s="627"/>
    </row>
    <row r="11895" spans="2:4" x14ac:dyDescent="0.25">
      <c r="B11895" s="627"/>
      <c r="C11895" s="627"/>
      <c r="D11895" s="627"/>
    </row>
    <row r="11896" spans="2:4" x14ac:dyDescent="0.25">
      <c r="B11896" s="627"/>
      <c r="C11896" s="627"/>
      <c r="D11896" s="627"/>
    </row>
    <row r="11897" spans="2:4" x14ac:dyDescent="0.25">
      <c r="B11897" s="627"/>
      <c r="C11897" s="627"/>
      <c r="D11897" s="627"/>
    </row>
    <row r="11898" spans="2:4" x14ac:dyDescent="0.25">
      <c r="B11898" s="627"/>
      <c r="C11898" s="627"/>
      <c r="D11898" s="627"/>
    </row>
    <row r="11899" spans="2:4" x14ac:dyDescent="0.25">
      <c r="B11899" s="627"/>
      <c r="C11899" s="627"/>
      <c r="D11899" s="627"/>
    </row>
    <row r="11900" spans="2:4" x14ac:dyDescent="0.25">
      <c r="B11900" s="627"/>
      <c r="C11900" s="627"/>
      <c r="D11900" s="627"/>
    </row>
    <row r="11901" spans="2:4" x14ac:dyDescent="0.25">
      <c r="B11901" s="627"/>
      <c r="C11901" s="627"/>
      <c r="D11901" s="627"/>
    </row>
    <row r="11902" spans="2:4" x14ac:dyDescent="0.25">
      <c r="B11902" s="627"/>
      <c r="C11902" s="627"/>
      <c r="D11902" s="627"/>
    </row>
    <row r="11903" spans="2:4" x14ac:dyDescent="0.25">
      <c r="B11903" s="627"/>
      <c r="C11903" s="627"/>
      <c r="D11903" s="627"/>
    </row>
    <row r="11904" spans="2:4" x14ac:dyDescent="0.25">
      <c r="B11904" s="627"/>
      <c r="C11904" s="627"/>
      <c r="D11904" s="627"/>
    </row>
    <row r="11905" spans="2:4" x14ac:dyDescent="0.25">
      <c r="B11905" s="627"/>
      <c r="C11905" s="627"/>
      <c r="D11905" s="627"/>
    </row>
    <row r="11906" spans="2:4" x14ac:dyDescent="0.25">
      <c r="B11906" s="627"/>
      <c r="C11906" s="627"/>
      <c r="D11906" s="627"/>
    </row>
    <row r="11907" spans="2:4" x14ac:dyDescent="0.25">
      <c r="B11907" s="627"/>
      <c r="C11907" s="627"/>
      <c r="D11907" s="627"/>
    </row>
    <row r="11908" spans="2:4" x14ac:dyDescent="0.25">
      <c r="B11908" s="627"/>
      <c r="C11908" s="627"/>
      <c r="D11908" s="627"/>
    </row>
    <row r="11909" spans="2:4" x14ac:dyDescent="0.25">
      <c r="B11909" s="627"/>
      <c r="C11909" s="627"/>
      <c r="D11909" s="627"/>
    </row>
    <row r="11910" spans="2:4" x14ac:dyDescent="0.25">
      <c r="B11910" s="627"/>
      <c r="C11910" s="627"/>
      <c r="D11910" s="627"/>
    </row>
    <row r="11911" spans="2:4" x14ac:dyDescent="0.25">
      <c r="B11911" s="627"/>
      <c r="C11911" s="627"/>
      <c r="D11911" s="627"/>
    </row>
    <row r="11912" spans="2:4" x14ac:dyDescent="0.25">
      <c r="B11912" s="627"/>
      <c r="C11912" s="627"/>
      <c r="D11912" s="627"/>
    </row>
    <row r="11913" spans="2:4" x14ac:dyDescent="0.25">
      <c r="B11913" s="627"/>
      <c r="C11913" s="627"/>
      <c r="D11913" s="627"/>
    </row>
    <row r="11914" spans="2:4" x14ac:dyDescent="0.25">
      <c r="B11914" s="627"/>
      <c r="C11914" s="627"/>
      <c r="D11914" s="627"/>
    </row>
    <row r="11915" spans="2:4" x14ac:dyDescent="0.25">
      <c r="B11915" s="627"/>
      <c r="C11915" s="627"/>
      <c r="D11915" s="627"/>
    </row>
    <row r="11916" spans="2:4" x14ac:dyDescent="0.25">
      <c r="B11916" s="627"/>
      <c r="C11916" s="627"/>
      <c r="D11916" s="627"/>
    </row>
    <row r="11917" spans="2:4" x14ac:dyDescent="0.25">
      <c r="B11917" s="627"/>
      <c r="C11917" s="627"/>
      <c r="D11917" s="627"/>
    </row>
    <row r="11918" spans="2:4" x14ac:dyDescent="0.25">
      <c r="B11918" s="627"/>
      <c r="C11918" s="627"/>
      <c r="D11918" s="627"/>
    </row>
    <row r="11919" spans="2:4" x14ac:dyDescent="0.25">
      <c r="B11919" s="627"/>
      <c r="C11919" s="627"/>
      <c r="D11919" s="627"/>
    </row>
    <row r="11920" spans="2:4" x14ac:dyDescent="0.25">
      <c r="B11920" s="627"/>
      <c r="C11920" s="627"/>
      <c r="D11920" s="627"/>
    </row>
    <row r="11921" spans="2:4" x14ac:dyDescent="0.25">
      <c r="B11921" s="627"/>
      <c r="C11921" s="627"/>
      <c r="D11921" s="627"/>
    </row>
    <row r="11922" spans="2:4" x14ac:dyDescent="0.25">
      <c r="B11922" s="627"/>
      <c r="C11922" s="627"/>
      <c r="D11922" s="627"/>
    </row>
    <row r="11923" spans="2:4" x14ac:dyDescent="0.25">
      <c r="B11923" s="627"/>
      <c r="C11923" s="627"/>
      <c r="D11923" s="627"/>
    </row>
    <row r="11924" spans="2:4" x14ac:dyDescent="0.25">
      <c r="B11924" s="627"/>
      <c r="C11924" s="627"/>
      <c r="D11924" s="627"/>
    </row>
    <row r="11925" spans="2:4" x14ac:dyDescent="0.25">
      <c r="B11925" s="627"/>
      <c r="C11925" s="627"/>
      <c r="D11925" s="627"/>
    </row>
    <row r="11926" spans="2:4" x14ac:dyDescent="0.25">
      <c r="B11926" s="627"/>
      <c r="C11926" s="627"/>
      <c r="D11926" s="627"/>
    </row>
    <row r="11927" spans="2:4" x14ac:dyDescent="0.25">
      <c r="B11927" s="627"/>
      <c r="C11927" s="627"/>
      <c r="D11927" s="627"/>
    </row>
    <row r="11928" spans="2:4" x14ac:dyDescent="0.25">
      <c r="B11928" s="627"/>
      <c r="C11928" s="627"/>
      <c r="D11928" s="627"/>
    </row>
    <row r="11929" spans="2:4" x14ac:dyDescent="0.25">
      <c r="B11929" s="627"/>
      <c r="C11929" s="627"/>
      <c r="D11929" s="627"/>
    </row>
    <row r="11930" spans="2:4" x14ac:dyDescent="0.25">
      <c r="B11930" s="627"/>
      <c r="C11930" s="627"/>
      <c r="D11930" s="627"/>
    </row>
    <row r="11931" spans="2:4" x14ac:dyDescent="0.25">
      <c r="B11931" s="627"/>
      <c r="C11931" s="627"/>
      <c r="D11931" s="627"/>
    </row>
    <row r="11932" spans="2:4" x14ac:dyDescent="0.25">
      <c r="B11932" s="627"/>
      <c r="C11932" s="627"/>
      <c r="D11932" s="627"/>
    </row>
    <row r="11933" spans="2:4" x14ac:dyDescent="0.25">
      <c r="B11933" s="627"/>
      <c r="C11933" s="627"/>
      <c r="D11933" s="627"/>
    </row>
    <row r="11934" spans="2:4" x14ac:dyDescent="0.25">
      <c r="B11934" s="627"/>
      <c r="C11934" s="627"/>
      <c r="D11934" s="627"/>
    </row>
    <row r="11935" spans="2:4" x14ac:dyDescent="0.25">
      <c r="B11935" s="627"/>
      <c r="C11935" s="627"/>
      <c r="D11935" s="627"/>
    </row>
    <row r="11936" spans="2:4" x14ac:dyDescent="0.25">
      <c r="B11936" s="627"/>
      <c r="C11936" s="627"/>
      <c r="D11936" s="627"/>
    </row>
    <row r="11937" spans="2:4" x14ac:dyDescent="0.25">
      <c r="B11937" s="627"/>
      <c r="C11937" s="627"/>
      <c r="D11937" s="627"/>
    </row>
    <row r="11938" spans="2:4" x14ac:dyDescent="0.25">
      <c r="B11938" s="627"/>
      <c r="C11938" s="627"/>
      <c r="D11938" s="627"/>
    </row>
    <row r="11939" spans="2:4" x14ac:dyDescent="0.25">
      <c r="B11939" s="627"/>
      <c r="C11939" s="627"/>
      <c r="D11939" s="627"/>
    </row>
    <row r="11940" spans="2:4" x14ac:dyDescent="0.25">
      <c r="B11940" s="627"/>
      <c r="C11940" s="627"/>
      <c r="D11940" s="627"/>
    </row>
    <row r="11941" spans="2:4" x14ac:dyDescent="0.25">
      <c r="B11941" s="627"/>
      <c r="C11941" s="627"/>
      <c r="D11941" s="627"/>
    </row>
    <row r="11942" spans="2:4" x14ac:dyDescent="0.25">
      <c r="B11942" s="627"/>
      <c r="C11942" s="627"/>
      <c r="D11942" s="627"/>
    </row>
    <row r="11943" spans="2:4" x14ac:dyDescent="0.25">
      <c r="B11943" s="627"/>
      <c r="C11943" s="627"/>
      <c r="D11943" s="627"/>
    </row>
    <row r="11944" spans="2:4" x14ac:dyDescent="0.25">
      <c r="B11944" s="627"/>
      <c r="C11944" s="627"/>
      <c r="D11944" s="627"/>
    </row>
    <row r="11945" spans="2:4" x14ac:dyDescent="0.25">
      <c r="B11945" s="627"/>
      <c r="C11945" s="627"/>
      <c r="D11945" s="627"/>
    </row>
    <row r="11946" spans="2:4" x14ac:dyDescent="0.25">
      <c r="B11946" s="627"/>
      <c r="C11946" s="627"/>
      <c r="D11946" s="627"/>
    </row>
    <row r="11947" spans="2:4" x14ac:dyDescent="0.25">
      <c r="B11947" s="627"/>
      <c r="C11947" s="627"/>
      <c r="D11947" s="627"/>
    </row>
    <row r="11948" spans="2:4" x14ac:dyDescent="0.25">
      <c r="B11948" s="627"/>
      <c r="C11948" s="627"/>
      <c r="D11948" s="627"/>
    </row>
    <row r="11949" spans="2:4" x14ac:dyDescent="0.25">
      <c r="B11949" s="627"/>
      <c r="C11949" s="627"/>
      <c r="D11949" s="627"/>
    </row>
    <row r="11950" spans="2:4" x14ac:dyDescent="0.25">
      <c r="B11950" s="627"/>
      <c r="C11950" s="627"/>
      <c r="D11950" s="627"/>
    </row>
    <row r="11951" spans="2:4" x14ac:dyDescent="0.25">
      <c r="B11951" s="627"/>
      <c r="C11951" s="627"/>
      <c r="D11951" s="627"/>
    </row>
    <row r="11952" spans="2:4" x14ac:dyDescent="0.25">
      <c r="B11952" s="627"/>
      <c r="C11952" s="627"/>
      <c r="D11952" s="627"/>
    </row>
    <row r="11953" spans="2:4" x14ac:dyDescent="0.25">
      <c r="B11953" s="627"/>
      <c r="C11953" s="627"/>
      <c r="D11953" s="627"/>
    </row>
    <row r="11954" spans="2:4" x14ac:dyDescent="0.25">
      <c r="B11954" s="627"/>
      <c r="C11954" s="627"/>
      <c r="D11954" s="627"/>
    </row>
    <row r="11955" spans="2:4" x14ac:dyDescent="0.25">
      <c r="B11955" s="627"/>
      <c r="C11955" s="627"/>
      <c r="D11955" s="627"/>
    </row>
    <row r="11956" spans="2:4" x14ac:dyDescent="0.25">
      <c r="B11956" s="627"/>
      <c r="C11956" s="627"/>
      <c r="D11956" s="627"/>
    </row>
    <row r="11957" spans="2:4" x14ac:dyDescent="0.25">
      <c r="B11957" s="627"/>
      <c r="C11957" s="627"/>
      <c r="D11957" s="627"/>
    </row>
    <row r="11958" spans="2:4" x14ac:dyDescent="0.25">
      <c r="B11958" s="627"/>
      <c r="C11958" s="627"/>
      <c r="D11958" s="627"/>
    </row>
    <row r="11959" spans="2:4" x14ac:dyDescent="0.25">
      <c r="B11959" s="627"/>
      <c r="C11959" s="627"/>
      <c r="D11959" s="627"/>
    </row>
    <row r="11960" spans="2:4" x14ac:dyDescent="0.25">
      <c r="B11960" s="627"/>
      <c r="C11960" s="627"/>
      <c r="D11960" s="627"/>
    </row>
    <row r="11961" spans="2:4" x14ac:dyDescent="0.25">
      <c r="B11961" s="627"/>
      <c r="C11961" s="627"/>
      <c r="D11961" s="627"/>
    </row>
    <row r="11962" spans="2:4" x14ac:dyDescent="0.25">
      <c r="B11962" s="627"/>
      <c r="C11962" s="627"/>
      <c r="D11962" s="627"/>
    </row>
    <row r="11963" spans="2:4" x14ac:dyDescent="0.25">
      <c r="B11963" s="627"/>
      <c r="C11963" s="627"/>
      <c r="D11963" s="627"/>
    </row>
    <row r="11964" spans="2:4" x14ac:dyDescent="0.25">
      <c r="B11964" s="627"/>
      <c r="C11964" s="627"/>
      <c r="D11964" s="627"/>
    </row>
    <row r="11965" spans="2:4" x14ac:dyDescent="0.25">
      <c r="B11965" s="627"/>
      <c r="C11965" s="627"/>
      <c r="D11965" s="627"/>
    </row>
    <row r="11966" spans="2:4" x14ac:dyDescent="0.25">
      <c r="B11966" s="627"/>
      <c r="C11966" s="627"/>
      <c r="D11966" s="627"/>
    </row>
    <row r="11967" spans="2:4" x14ac:dyDescent="0.25">
      <c r="B11967" s="627"/>
      <c r="C11967" s="627"/>
      <c r="D11967" s="627"/>
    </row>
    <row r="11968" spans="2:4" x14ac:dyDescent="0.25">
      <c r="B11968" s="627"/>
      <c r="C11968" s="627"/>
      <c r="D11968" s="627"/>
    </row>
    <row r="11969" spans="2:4" x14ac:dyDescent="0.25">
      <c r="B11969" s="627"/>
      <c r="C11969" s="627"/>
      <c r="D11969" s="627"/>
    </row>
    <row r="11970" spans="2:4" x14ac:dyDescent="0.25">
      <c r="B11970" s="627"/>
      <c r="C11970" s="627"/>
      <c r="D11970" s="627"/>
    </row>
    <row r="11971" spans="2:4" x14ac:dyDescent="0.25">
      <c r="B11971" s="627"/>
      <c r="C11971" s="627"/>
      <c r="D11971" s="627"/>
    </row>
    <row r="11972" spans="2:4" x14ac:dyDescent="0.25">
      <c r="B11972" s="627"/>
      <c r="C11972" s="627"/>
      <c r="D11972" s="627"/>
    </row>
    <row r="11973" spans="2:4" x14ac:dyDescent="0.25">
      <c r="B11973" s="627"/>
      <c r="C11973" s="627"/>
      <c r="D11973" s="627"/>
    </row>
    <row r="11974" spans="2:4" x14ac:dyDescent="0.25">
      <c r="B11974" s="627"/>
      <c r="C11974" s="627"/>
      <c r="D11974" s="627"/>
    </row>
    <row r="11975" spans="2:4" x14ac:dyDescent="0.25">
      <c r="B11975" s="627"/>
      <c r="C11975" s="627"/>
      <c r="D11975" s="627"/>
    </row>
    <row r="11976" spans="2:4" x14ac:dyDescent="0.25">
      <c r="B11976" s="627"/>
      <c r="C11976" s="627"/>
      <c r="D11976" s="627"/>
    </row>
    <row r="11977" spans="2:4" x14ac:dyDescent="0.25">
      <c r="B11977" s="627"/>
      <c r="C11977" s="627"/>
      <c r="D11977" s="627"/>
    </row>
    <row r="11978" spans="2:4" x14ac:dyDescent="0.25">
      <c r="B11978" s="627"/>
      <c r="C11978" s="627"/>
      <c r="D11978" s="627"/>
    </row>
    <row r="11979" spans="2:4" x14ac:dyDescent="0.25">
      <c r="B11979" s="627"/>
      <c r="C11979" s="627"/>
      <c r="D11979" s="627"/>
    </row>
    <row r="11980" spans="2:4" x14ac:dyDescent="0.25">
      <c r="B11980" s="627"/>
      <c r="C11980" s="627"/>
      <c r="D11980" s="627"/>
    </row>
    <row r="11981" spans="2:4" x14ac:dyDescent="0.25">
      <c r="B11981" s="627"/>
      <c r="C11981" s="627"/>
      <c r="D11981" s="627"/>
    </row>
    <row r="11982" spans="2:4" x14ac:dyDescent="0.25">
      <c r="B11982" s="627"/>
      <c r="C11982" s="627"/>
      <c r="D11982" s="627"/>
    </row>
    <row r="11983" spans="2:4" x14ac:dyDescent="0.25">
      <c r="B11983" s="627"/>
      <c r="C11983" s="627"/>
      <c r="D11983" s="627"/>
    </row>
    <row r="11984" spans="2:4" x14ac:dyDescent="0.25">
      <c r="B11984" s="627"/>
      <c r="C11984" s="627"/>
      <c r="D11984" s="627"/>
    </row>
    <row r="11985" spans="2:4" x14ac:dyDescent="0.25">
      <c r="B11985" s="627"/>
      <c r="C11985" s="627"/>
      <c r="D11985" s="627"/>
    </row>
    <row r="11986" spans="2:4" x14ac:dyDescent="0.25">
      <c r="B11986" s="627"/>
      <c r="C11986" s="627"/>
      <c r="D11986" s="627"/>
    </row>
    <row r="11987" spans="2:4" x14ac:dyDescent="0.25">
      <c r="B11987" s="627"/>
      <c r="C11987" s="627"/>
      <c r="D11987" s="627"/>
    </row>
    <row r="11988" spans="2:4" x14ac:dyDescent="0.25">
      <c r="B11988" s="627"/>
      <c r="C11988" s="627"/>
      <c r="D11988" s="627"/>
    </row>
    <row r="11989" spans="2:4" x14ac:dyDescent="0.25">
      <c r="B11989" s="627"/>
      <c r="C11989" s="627"/>
      <c r="D11989" s="627"/>
    </row>
    <row r="11990" spans="2:4" x14ac:dyDescent="0.25">
      <c r="B11990" s="627"/>
      <c r="C11990" s="627"/>
      <c r="D11990" s="627"/>
    </row>
    <row r="11991" spans="2:4" x14ac:dyDescent="0.25">
      <c r="B11991" s="627"/>
      <c r="C11991" s="627"/>
      <c r="D11991" s="627"/>
    </row>
    <row r="11992" spans="2:4" x14ac:dyDescent="0.25">
      <c r="B11992" s="627"/>
      <c r="C11992" s="627"/>
      <c r="D11992" s="627"/>
    </row>
    <row r="11993" spans="2:4" x14ac:dyDescent="0.25">
      <c r="B11993" s="627"/>
      <c r="C11993" s="627"/>
      <c r="D11993" s="627"/>
    </row>
    <row r="11994" spans="2:4" x14ac:dyDescent="0.25">
      <c r="B11994" s="627"/>
      <c r="C11994" s="627"/>
      <c r="D11994" s="627"/>
    </row>
    <row r="11995" spans="2:4" x14ac:dyDescent="0.25">
      <c r="B11995" s="627"/>
      <c r="C11995" s="627"/>
      <c r="D11995" s="627"/>
    </row>
    <row r="11996" spans="2:4" x14ac:dyDescent="0.25">
      <c r="B11996" s="627"/>
      <c r="C11996" s="627"/>
      <c r="D11996" s="627"/>
    </row>
    <row r="11997" spans="2:4" x14ac:dyDescent="0.25">
      <c r="B11997" s="627"/>
      <c r="C11997" s="627"/>
      <c r="D11997" s="627"/>
    </row>
    <row r="11998" spans="2:4" x14ac:dyDescent="0.25">
      <c r="B11998" s="627"/>
      <c r="C11998" s="627"/>
      <c r="D11998" s="627"/>
    </row>
    <row r="11999" spans="2:4" x14ac:dyDescent="0.25">
      <c r="B11999" s="627"/>
      <c r="C11999" s="627"/>
      <c r="D11999" s="627"/>
    </row>
    <row r="12000" spans="2:4" x14ac:dyDescent="0.25">
      <c r="B12000" s="627"/>
      <c r="C12000" s="627"/>
      <c r="D12000" s="627"/>
    </row>
    <row r="12001" spans="2:4" x14ac:dyDescent="0.25">
      <c r="B12001" s="627"/>
      <c r="C12001" s="627"/>
      <c r="D12001" s="627"/>
    </row>
    <row r="12002" spans="2:4" x14ac:dyDescent="0.25">
      <c r="B12002" s="627"/>
      <c r="C12002" s="627"/>
      <c r="D12002" s="627"/>
    </row>
    <row r="12003" spans="2:4" x14ac:dyDescent="0.25">
      <c r="B12003" s="627"/>
      <c r="C12003" s="627"/>
      <c r="D12003" s="627"/>
    </row>
    <row r="12004" spans="2:4" x14ac:dyDescent="0.25">
      <c r="B12004" s="627"/>
      <c r="C12004" s="627"/>
      <c r="D12004" s="627"/>
    </row>
    <row r="12005" spans="2:4" x14ac:dyDescent="0.25">
      <c r="B12005" s="627"/>
      <c r="C12005" s="627"/>
      <c r="D12005" s="627"/>
    </row>
    <row r="12006" spans="2:4" x14ac:dyDescent="0.25">
      <c r="B12006" s="627"/>
      <c r="C12006" s="627"/>
      <c r="D12006" s="627"/>
    </row>
    <row r="12007" spans="2:4" x14ac:dyDescent="0.25">
      <c r="B12007" s="627"/>
      <c r="C12007" s="627"/>
      <c r="D12007" s="627"/>
    </row>
    <row r="12008" spans="2:4" x14ac:dyDescent="0.25">
      <c r="B12008" s="627"/>
      <c r="C12008" s="627"/>
      <c r="D12008" s="627"/>
    </row>
    <row r="12009" spans="2:4" x14ac:dyDescent="0.25">
      <c r="B12009" s="627"/>
      <c r="C12009" s="627"/>
      <c r="D12009" s="627"/>
    </row>
    <row r="12010" spans="2:4" x14ac:dyDescent="0.25">
      <c r="B12010" s="627"/>
      <c r="C12010" s="627"/>
      <c r="D12010" s="627"/>
    </row>
    <row r="12011" spans="2:4" x14ac:dyDescent="0.25">
      <c r="B12011" s="627"/>
      <c r="C12011" s="627"/>
      <c r="D12011" s="627"/>
    </row>
    <row r="12012" spans="2:4" x14ac:dyDescent="0.25">
      <c r="B12012" s="627"/>
      <c r="C12012" s="627"/>
      <c r="D12012" s="627"/>
    </row>
    <row r="12013" spans="2:4" x14ac:dyDescent="0.25">
      <c r="B12013" s="627"/>
      <c r="C12013" s="627"/>
      <c r="D12013" s="627"/>
    </row>
    <row r="12014" spans="2:4" x14ac:dyDescent="0.25">
      <c r="B12014" s="627"/>
      <c r="C12014" s="627"/>
      <c r="D12014" s="627"/>
    </row>
    <row r="12015" spans="2:4" x14ac:dyDescent="0.25">
      <c r="B12015" s="627"/>
      <c r="C12015" s="627"/>
      <c r="D12015" s="627"/>
    </row>
    <row r="12016" spans="2:4" x14ac:dyDescent="0.25">
      <c r="B12016" s="627"/>
      <c r="C12016" s="627"/>
      <c r="D12016" s="627"/>
    </row>
    <row r="12017" spans="2:4" x14ac:dyDescent="0.25">
      <c r="B12017" s="627"/>
      <c r="C12017" s="627"/>
      <c r="D12017" s="627"/>
    </row>
    <row r="12018" spans="2:4" x14ac:dyDescent="0.25">
      <c r="B12018" s="627"/>
      <c r="C12018" s="627"/>
      <c r="D12018" s="627"/>
    </row>
    <row r="12019" spans="2:4" x14ac:dyDescent="0.25">
      <c r="B12019" s="627"/>
      <c r="C12019" s="627"/>
      <c r="D12019" s="627"/>
    </row>
    <row r="12020" spans="2:4" x14ac:dyDescent="0.25">
      <c r="B12020" s="627"/>
      <c r="C12020" s="627"/>
      <c r="D12020" s="627"/>
    </row>
    <row r="12021" spans="2:4" x14ac:dyDescent="0.25">
      <c r="B12021" s="627"/>
      <c r="C12021" s="627"/>
      <c r="D12021" s="627"/>
    </row>
    <row r="12022" spans="2:4" x14ac:dyDescent="0.25">
      <c r="B12022" s="627"/>
      <c r="C12022" s="627"/>
      <c r="D12022" s="627"/>
    </row>
    <row r="12023" spans="2:4" x14ac:dyDescent="0.25">
      <c r="B12023" s="627"/>
      <c r="C12023" s="627"/>
      <c r="D12023" s="627"/>
    </row>
    <row r="12024" spans="2:4" x14ac:dyDescent="0.25">
      <c r="B12024" s="627"/>
      <c r="C12024" s="627"/>
      <c r="D12024" s="627"/>
    </row>
    <row r="12025" spans="2:4" x14ac:dyDescent="0.25">
      <c r="B12025" s="627"/>
      <c r="C12025" s="627"/>
      <c r="D12025" s="627"/>
    </row>
    <row r="12026" spans="2:4" x14ac:dyDescent="0.25">
      <c r="B12026" s="627"/>
      <c r="C12026" s="627"/>
      <c r="D12026" s="627"/>
    </row>
    <row r="12027" spans="2:4" x14ac:dyDescent="0.25">
      <c r="B12027" s="627"/>
      <c r="C12027" s="627"/>
      <c r="D12027" s="627"/>
    </row>
    <row r="12028" spans="2:4" x14ac:dyDescent="0.25">
      <c r="B12028" s="627"/>
      <c r="C12028" s="627"/>
      <c r="D12028" s="627"/>
    </row>
    <row r="12029" spans="2:4" x14ac:dyDescent="0.25">
      <c r="B12029" s="627"/>
      <c r="C12029" s="627"/>
      <c r="D12029" s="627"/>
    </row>
    <row r="12030" spans="2:4" x14ac:dyDescent="0.25">
      <c r="B12030" s="627"/>
      <c r="C12030" s="627"/>
      <c r="D12030" s="627"/>
    </row>
    <row r="12031" spans="2:4" x14ac:dyDescent="0.25">
      <c r="B12031" s="627"/>
      <c r="C12031" s="627"/>
      <c r="D12031" s="627"/>
    </row>
    <row r="12032" spans="2:4" x14ac:dyDescent="0.25">
      <c r="B12032" s="627"/>
      <c r="C12032" s="627"/>
      <c r="D12032" s="627"/>
    </row>
    <row r="12033" spans="2:4" x14ac:dyDescent="0.25">
      <c r="B12033" s="627"/>
      <c r="C12033" s="627"/>
      <c r="D12033" s="627"/>
    </row>
    <row r="12034" spans="2:4" x14ac:dyDescent="0.25">
      <c r="B12034" s="627"/>
      <c r="C12034" s="627"/>
      <c r="D12034" s="627"/>
    </row>
    <row r="12035" spans="2:4" x14ac:dyDescent="0.25">
      <c r="B12035" s="627"/>
      <c r="C12035" s="627"/>
      <c r="D12035" s="627"/>
    </row>
    <row r="12036" spans="2:4" x14ac:dyDescent="0.25">
      <c r="B12036" s="627"/>
      <c r="C12036" s="627"/>
      <c r="D12036" s="627"/>
    </row>
    <row r="12037" spans="2:4" x14ac:dyDescent="0.25">
      <c r="B12037" s="627"/>
      <c r="C12037" s="627"/>
      <c r="D12037" s="627"/>
    </row>
    <row r="12038" spans="2:4" x14ac:dyDescent="0.25">
      <c r="B12038" s="627"/>
      <c r="C12038" s="627"/>
      <c r="D12038" s="627"/>
    </row>
    <row r="12039" spans="2:4" x14ac:dyDescent="0.25">
      <c r="B12039" s="627"/>
      <c r="C12039" s="627"/>
      <c r="D12039" s="627"/>
    </row>
    <row r="12040" spans="2:4" x14ac:dyDescent="0.25">
      <c r="B12040" s="627"/>
      <c r="C12040" s="627"/>
      <c r="D12040" s="627"/>
    </row>
    <row r="12041" spans="2:4" x14ac:dyDescent="0.25">
      <c r="B12041" s="627"/>
      <c r="C12041" s="627"/>
      <c r="D12041" s="627"/>
    </row>
    <row r="12042" spans="2:4" x14ac:dyDescent="0.25">
      <c r="B12042" s="627"/>
      <c r="C12042" s="627"/>
      <c r="D12042" s="627"/>
    </row>
    <row r="12043" spans="2:4" x14ac:dyDescent="0.25">
      <c r="B12043" s="627"/>
      <c r="C12043" s="627"/>
      <c r="D12043" s="627"/>
    </row>
    <row r="12044" spans="2:4" x14ac:dyDescent="0.25">
      <c r="B12044" s="627"/>
      <c r="C12044" s="627"/>
      <c r="D12044" s="627"/>
    </row>
    <row r="12045" spans="2:4" x14ac:dyDescent="0.25">
      <c r="B12045" s="627"/>
      <c r="C12045" s="627"/>
      <c r="D12045" s="627"/>
    </row>
    <row r="12046" spans="2:4" x14ac:dyDescent="0.25">
      <c r="B12046" s="627"/>
      <c r="C12046" s="627"/>
      <c r="D12046" s="627"/>
    </row>
    <row r="12047" spans="2:4" x14ac:dyDescent="0.25">
      <c r="B12047" s="627"/>
      <c r="C12047" s="627"/>
      <c r="D12047" s="627"/>
    </row>
    <row r="12048" spans="2:4" x14ac:dyDescent="0.25">
      <c r="B12048" s="627"/>
      <c r="C12048" s="627"/>
      <c r="D12048" s="627"/>
    </row>
    <row r="12049" spans="2:4" x14ac:dyDescent="0.25">
      <c r="B12049" s="627"/>
      <c r="C12049" s="627"/>
      <c r="D12049" s="627"/>
    </row>
    <row r="12050" spans="2:4" x14ac:dyDescent="0.25">
      <c r="B12050" s="627"/>
      <c r="C12050" s="627"/>
      <c r="D12050" s="627"/>
    </row>
    <row r="12051" spans="2:4" x14ac:dyDescent="0.25">
      <c r="B12051" s="627"/>
      <c r="C12051" s="627"/>
      <c r="D12051" s="627"/>
    </row>
    <row r="12052" spans="2:4" x14ac:dyDescent="0.25">
      <c r="B12052" s="627"/>
      <c r="C12052" s="627"/>
      <c r="D12052" s="627"/>
    </row>
    <row r="12053" spans="2:4" x14ac:dyDescent="0.25">
      <c r="B12053" s="627"/>
      <c r="C12053" s="627"/>
      <c r="D12053" s="627"/>
    </row>
    <row r="12054" spans="2:4" x14ac:dyDescent="0.25">
      <c r="B12054" s="627"/>
      <c r="C12054" s="627"/>
      <c r="D12054" s="627"/>
    </row>
    <row r="12055" spans="2:4" x14ac:dyDescent="0.25">
      <c r="B12055" s="627"/>
      <c r="C12055" s="627"/>
      <c r="D12055" s="627"/>
    </row>
    <row r="12056" spans="2:4" x14ac:dyDescent="0.25">
      <c r="B12056" s="627"/>
      <c r="C12056" s="627"/>
      <c r="D12056" s="627"/>
    </row>
    <row r="12057" spans="2:4" x14ac:dyDescent="0.25">
      <c r="B12057" s="627"/>
      <c r="C12057" s="627"/>
      <c r="D12057" s="627"/>
    </row>
    <row r="12058" spans="2:4" x14ac:dyDescent="0.25">
      <c r="B12058" s="627"/>
      <c r="C12058" s="627"/>
      <c r="D12058" s="627"/>
    </row>
    <row r="12059" spans="2:4" x14ac:dyDescent="0.25">
      <c r="B12059" s="627"/>
      <c r="C12059" s="627"/>
      <c r="D12059" s="627"/>
    </row>
    <row r="12060" spans="2:4" x14ac:dyDescent="0.25">
      <c r="B12060" s="627"/>
      <c r="C12060" s="627"/>
      <c r="D12060" s="627"/>
    </row>
    <row r="12061" spans="2:4" x14ac:dyDescent="0.25">
      <c r="B12061" s="627"/>
      <c r="C12061" s="627"/>
      <c r="D12061" s="627"/>
    </row>
    <row r="12062" spans="2:4" x14ac:dyDescent="0.25">
      <c r="B12062" s="627"/>
      <c r="C12062" s="627"/>
      <c r="D12062" s="627"/>
    </row>
    <row r="12063" spans="2:4" x14ac:dyDescent="0.25">
      <c r="B12063" s="627"/>
      <c r="C12063" s="627"/>
      <c r="D12063" s="627"/>
    </row>
    <row r="12064" spans="2:4" x14ac:dyDescent="0.25">
      <c r="B12064" s="627"/>
      <c r="C12064" s="627"/>
      <c r="D12064" s="627"/>
    </row>
    <row r="12065" spans="2:4" x14ac:dyDescent="0.25">
      <c r="B12065" s="627"/>
      <c r="C12065" s="627"/>
      <c r="D12065" s="627"/>
    </row>
    <row r="12066" spans="2:4" x14ac:dyDescent="0.25">
      <c r="B12066" s="627"/>
      <c r="C12066" s="627"/>
      <c r="D12066" s="627"/>
    </row>
    <row r="12067" spans="2:4" x14ac:dyDescent="0.25">
      <c r="B12067" s="627"/>
      <c r="C12067" s="627"/>
      <c r="D12067" s="627"/>
    </row>
    <row r="12068" spans="2:4" x14ac:dyDescent="0.25">
      <c r="B12068" s="627"/>
      <c r="C12068" s="627"/>
      <c r="D12068" s="627"/>
    </row>
    <row r="12069" spans="2:4" x14ac:dyDescent="0.25">
      <c r="B12069" s="627"/>
      <c r="C12069" s="627"/>
      <c r="D12069" s="627"/>
    </row>
    <row r="12070" spans="2:4" x14ac:dyDescent="0.25">
      <c r="B12070" s="627"/>
      <c r="C12070" s="627"/>
      <c r="D12070" s="627"/>
    </row>
    <row r="12071" spans="2:4" x14ac:dyDescent="0.25">
      <c r="B12071" s="627"/>
      <c r="C12071" s="627"/>
      <c r="D12071" s="627"/>
    </row>
    <row r="12072" spans="2:4" x14ac:dyDescent="0.25">
      <c r="B12072" s="627"/>
      <c r="C12072" s="627"/>
      <c r="D12072" s="627"/>
    </row>
    <row r="12073" spans="2:4" x14ac:dyDescent="0.25">
      <c r="B12073" s="627"/>
      <c r="C12073" s="627"/>
      <c r="D12073" s="627"/>
    </row>
    <row r="12074" spans="2:4" x14ac:dyDescent="0.25">
      <c r="B12074" s="627"/>
      <c r="C12074" s="627"/>
      <c r="D12074" s="627"/>
    </row>
    <row r="12075" spans="2:4" x14ac:dyDescent="0.25">
      <c r="B12075" s="627"/>
      <c r="C12075" s="627"/>
      <c r="D12075" s="627"/>
    </row>
    <row r="12076" spans="2:4" x14ac:dyDescent="0.25">
      <c r="B12076" s="627"/>
      <c r="C12076" s="627"/>
      <c r="D12076" s="627"/>
    </row>
    <row r="12077" spans="2:4" x14ac:dyDescent="0.25">
      <c r="B12077" s="627"/>
      <c r="C12077" s="627"/>
      <c r="D12077" s="627"/>
    </row>
    <row r="12078" spans="2:4" x14ac:dyDescent="0.25">
      <c r="B12078" s="627"/>
      <c r="C12078" s="627"/>
      <c r="D12078" s="627"/>
    </row>
    <row r="12079" spans="2:4" x14ac:dyDescent="0.25">
      <c r="B12079" s="627"/>
      <c r="C12079" s="627"/>
      <c r="D12079" s="627"/>
    </row>
    <row r="12080" spans="2:4" x14ac:dyDescent="0.25">
      <c r="B12080" s="627"/>
      <c r="C12080" s="627"/>
      <c r="D12080" s="627"/>
    </row>
    <row r="12081" spans="2:4" x14ac:dyDescent="0.25">
      <c r="B12081" s="627"/>
      <c r="C12081" s="627"/>
      <c r="D12081" s="627"/>
    </row>
    <row r="12082" spans="2:4" x14ac:dyDescent="0.25">
      <c r="B12082" s="627"/>
      <c r="C12082" s="627"/>
      <c r="D12082" s="627"/>
    </row>
    <row r="12083" spans="2:4" x14ac:dyDescent="0.25">
      <c r="B12083" s="627"/>
      <c r="C12083" s="627"/>
      <c r="D12083" s="627"/>
    </row>
    <row r="12084" spans="2:4" x14ac:dyDescent="0.25">
      <c r="B12084" s="627"/>
      <c r="C12084" s="627"/>
      <c r="D12084" s="627"/>
    </row>
    <row r="12085" spans="2:4" x14ac:dyDescent="0.25">
      <c r="B12085" s="627"/>
      <c r="C12085" s="627"/>
      <c r="D12085" s="627"/>
    </row>
    <row r="12086" spans="2:4" x14ac:dyDescent="0.25">
      <c r="B12086" s="627"/>
      <c r="C12086" s="627"/>
      <c r="D12086" s="627"/>
    </row>
    <row r="12087" spans="2:4" x14ac:dyDescent="0.25">
      <c r="B12087" s="627"/>
      <c r="C12087" s="627"/>
      <c r="D12087" s="627"/>
    </row>
    <row r="12088" spans="2:4" x14ac:dyDescent="0.25">
      <c r="B12088" s="627"/>
      <c r="C12088" s="627"/>
      <c r="D12088" s="627"/>
    </row>
    <row r="12089" spans="2:4" x14ac:dyDescent="0.25">
      <c r="B12089" s="627"/>
      <c r="C12089" s="627"/>
      <c r="D12089" s="627"/>
    </row>
    <row r="12090" spans="2:4" x14ac:dyDescent="0.25">
      <c r="B12090" s="627"/>
      <c r="C12090" s="627"/>
      <c r="D12090" s="627"/>
    </row>
    <row r="12091" spans="2:4" x14ac:dyDescent="0.25">
      <c r="B12091" s="627"/>
      <c r="C12091" s="627"/>
      <c r="D12091" s="627"/>
    </row>
    <row r="12092" spans="2:4" x14ac:dyDescent="0.25">
      <c r="B12092" s="627"/>
      <c r="C12092" s="627"/>
      <c r="D12092" s="627"/>
    </row>
    <row r="12093" spans="2:4" x14ac:dyDescent="0.25">
      <c r="B12093" s="627"/>
      <c r="C12093" s="627"/>
      <c r="D12093" s="627"/>
    </row>
    <row r="12094" spans="2:4" x14ac:dyDescent="0.25">
      <c r="B12094" s="627"/>
      <c r="C12094" s="627"/>
      <c r="D12094" s="627"/>
    </row>
    <row r="12095" spans="2:4" x14ac:dyDescent="0.25">
      <c r="B12095" s="627"/>
      <c r="C12095" s="627"/>
      <c r="D12095" s="627"/>
    </row>
    <row r="12096" spans="2:4" x14ac:dyDescent="0.25">
      <c r="B12096" s="627"/>
      <c r="C12096" s="627"/>
      <c r="D12096" s="627"/>
    </row>
    <row r="12097" spans="2:4" x14ac:dyDescent="0.25">
      <c r="B12097" s="627"/>
      <c r="C12097" s="627"/>
      <c r="D12097" s="627"/>
    </row>
    <row r="12098" spans="2:4" x14ac:dyDescent="0.25">
      <c r="B12098" s="627"/>
      <c r="C12098" s="627"/>
      <c r="D12098" s="627"/>
    </row>
    <row r="12099" spans="2:4" x14ac:dyDescent="0.25">
      <c r="B12099" s="627"/>
      <c r="C12099" s="627"/>
      <c r="D12099" s="627"/>
    </row>
    <row r="12100" spans="2:4" x14ac:dyDescent="0.25">
      <c r="B12100" s="627"/>
      <c r="C12100" s="627"/>
      <c r="D12100" s="627"/>
    </row>
    <row r="12101" spans="2:4" x14ac:dyDescent="0.25">
      <c r="B12101" s="627"/>
      <c r="C12101" s="627"/>
      <c r="D12101" s="627"/>
    </row>
    <row r="12102" spans="2:4" x14ac:dyDescent="0.25">
      <c r="B12102" s="627"/>
      <c r="C12102" s="627"/>
      <c r="D12102" s="627"/>
    </row>
    <row r="12103" spans="2:4" x14ac:dyDescent="0.25">
      <c r="B12103" s="627"/>
      <c r="C12103" s="627"/>
      <c r="D12103" s="627"/>
    </row>
    <row r="12104" spans="2:4" x14ac:dyDescent="0.25">
      <c r="B12104" s="627"/>
      <c r="C12104" s="627"/>
      <c r="D12104" s="627"/>
    </row>
    <row r="12105" spans="2:4" x14ac:dyDescent="0.25">
      <c r="B12105" s="627"/>
      <c r="C12105" s="627"/>
      <c r="D12105" s="627"/>
    </row>
    <row r="12106" spans="2:4" x14ac:dyDescent="0.25">
      <c r="B12106" s="627"/>
      <c r="C12106" s="627"/>
      <c r="D12106" s="627"/>
    </row>
    <row r="12107" spans="2:4" x14ac:dyDescent="0.25">
      <c r="B12107" s="627"/>
      <c r="C12107" s="627"/>
      <c r="D12107" s="627"/>
    </row>
    <row r="12108" spans="2:4" x14ac:dyDescent="0.25">
      <c r="B12108" s="627"/>
      <c r="C12108" s="627"/>
      <c r="D12108" s="627"/>
    </row>
    <row r="12109" spans="2:4" x14ac:dyDescent="0.25">
      <c r="B12109" s="627"/>
      <c r="C12109" s="627"/>
      <c r="D12109" s="627"/>
    </row>
    <row r="12110" spans="2:4" x14ac:dyDescent="0.25">
      <c r="B12110" s="627"/>
      <c r="C12110" s="627"/>
      <c r="D12110" s="627"/>
    </row>
    <row r="12111" spans="2:4" x14ac:dyDescent="0.25">
      <c r="B12111" s="627"/>
      <c r="C12111" s="627"/>
      <c r="D12111" s="627"/>
    </row>
    <row r="12112" spans="2:4" x14ac:dyDescent="0.25">
      <c r="B12112" s="627"/>
      <c r="C12112" s="627"/>
      <c r="D12112" s="627"/>
    </row>
    <row r="12113" spans="2:4" x14ac:dyDescent="0.25">
      <c r="B12113" s="627"/>
      <c r="C12113" s="627"/>
      <c r="D12113" s="627"/>
    </row>
    <row r="12114" spans="2:4" x14ac:dyDescent="0.25">
      <c r="B12114" s="627"/>
      <c r="C12114" s="627"/>
      <c r="D12114" s="627"/>
    </row>
    <row r="12115" spans="2:4" x14ac:dyDescent="0.25">
      <c r="B12115" s="627"/>
      <c r="C12115" s="627"/>
      <c r="D12115" s="627"/>
    </row>
    <row r="12116" spans="2:4" x14ac:dyDescent="0.25">
      <c r="B12116" s="627"/>
      <c r="C12116" s="627"/>
      <c r="D12116" s="627"/>
    </row>
    <row r="12117" spans="2:4" x14ac:dyDescent="0.25">
      <c r="B12117" s="627"/>
      <c r="C12117" s="627"/>
      <c r="D12117" s="627"/>
    </row>
    <row r="12118" spans="2:4" x14ac:dyDescent="0.25">
      <c r="B12118" s="627"/>
      <c r="C12118" s="627"/>
      <c r="D12118" s="627"/>
    </row>
    <row r="12119" spans="2:4" x14ac:dyDescent="0.25">
      <c r="B12119" s="627"/>
      <c r="C12119" s="627"/>
      <c r="D12119" s="627"/>
    </row>
    <row r="12120" spans="2:4" x14ac:dyDescent="0.25">
      <c r="B12120" s="627"/>
      <c r="C12120" s="627"/>
      <c r="D12120" s="627"/>
    </row>
    <row r="12121" spans="2:4" x14ac:dyDescent="0.25">
      <c r="B12121" s="627"/>
      <c r="C12121" s="627"/>
      <c r="D12121" s="627"/>
    </row>
    <row r="12122" spans="2:4" x14ac:dyDescent="0.25">
      <c r="B12122" s="627"/>
      <c r="C12122" s="627"/>
      <c r="D12122" s="627"/>
    </row>
    <row r="12123" spans="2:4" x14ac:dyDescent="0.25">
      <c r="B12123" s="627"/>
      <c r="C12123" s="627"/>
      <c r="D12123" s="627"/>
    </row>
    <row r="12124" spans="2:4" x14ac:dyDescent="0.25">
      <c r="B12124" s="627"/>
      <c r="C12124" s="627"/>
      <c r="D12124" s="627"/>
    </row>
    <row r="12125" spans="2:4" x14ac:dyDescent="0.25">
      <c r="B12125" s="627"/>
      <c r="C12125" s="627"/>
      <c r="D12125" s="627"/>
    </row>
    <row r="12126" spans="2:4" x14ac:dyDescent="0.25">
      <c r="B12126" s="627"/>
      <c r="C12126" s="627"/>
      <c r="D12126" s="627"/>
    </row>
    <row r="12127" spans="2:4" x14ac:dyDescent="0.25">
      <c r="B12127" s="627"/>
      <c r="C12127" s="627"/>
      <c r="D12127" s="627"/>
    </row>
    <row r="12128" spans="2:4" x14ac:dyDescent="0.25">
      <c r="B12128" s="627"/>
      <c r="C12128" s="627"/>
      <c r="D12128" s="627"/>
    </row>
    <row r="12129" spans="2:4" x14ac:dyDescent="0.25">
      <c r="B12129" s="627"/>
      <c r="C12129" s="627"/>
      <c r="D12129" s="627"/>
    </row>
    <row r="12130" spans="2:4" x14ac:dyDescent="0.25">
      <c r="B12130" s="627"/>
      <c r="C12130" s="627"/>
      <c r="D12130" s="627"/>
    </row>
    <row r="12131" spans="2:4" x14ac:dyDescent="0.25">
      <c r="B12131" s="627"/>
      <c r="C12131" s="627"/>
      <c r="D12131" s="627"/>
    </row>
    <row r="12132" spans="2:4" x14ac:dyDescent="0.25">
      <c r="B12132" s="627"/>
      <c r="C12132" s="627"/>
      <c r="D12132" s="627"/>
    </row>
    <row r="12133" spans="2:4" x14ac:dyDescent="0.25">
      <c r="B12133" s="627"/>
      <c r="C12133" s="627"/>
      <c r="D12133" s="627"/>
    </row>
    <row r="12134" spans="2:4" x14ac:dyDescent="0.25">
      <c r="B12134" s="627"/>
      <c r="C12134" s="627"/>
      <c r="D12134" s="627"/>
    </row>
    <row r="12135" spans="2:4" x14ac:dyDescent="0.25">
      <c r="B12135" s="627"/>
      <c r="C12135" s="627"/>
      <c r="D12135" s="627"/>
    </row>
    <row r="12136" spans="2:4" x14ac:dyDescent="0.25">
      <c r="B12136" s="627"/>
      <c r="C12136" s="627"/>
      <c r="D12136" s="627"/>
    </row>
    <row r="12137" spans="2:4" x14ac:dyDescent="0.25">
      <c r="B12137" s="627"/>
      <c r="C12137" s="627"/>
      <c r="D12137" s="627"/>
    </row>
    <row r="12138" spans="2:4" x14ac:dyDescent="0.25">
      <c r="B12138" s="627"/>
      <c r="C12138" s="627"/>
      <c r="D12138" s="627"/>
    </row>
    <row r="12139" spans="2:4" x14ac:dyDescent="0.25">
      <c r="B12139" s="627"/>
      <c r="C12139" s="627"/>
      <c r="D12139" s="627"/>
    </row>
    <row r="12140" spans="2:4" x14ac:dyDescent="0.25">
      <c r="B12140" s="627"/>
      <c r="C12140" s="627"/>
      <c r="D12140" s="627"/>
    </row>
    <row r="12141" spans="2:4" x14ac:dyDescent="0.25">
      <c r="B12141" s="627"/>
      <c r="C12141" s="627"/>
      <c r="D12141" s="627"/>
    </row>
    <row r="12142" spans="2:4" x14ac:dyDescent="0.25">
      <c r="B12142" s="627"/>
      <c r="C12142" s="627"/>
      <c r="D12142" s="627"/>
    </row>
    <row r="12143" spans="2:4" x14ac:dyDescent="0.25">
      <c r="B12143" s="627"/>
      <c r="C12143" s="627"/>
      <c r="D12143" s="627"/>
    </row>
    <row r="12144" spans="2:4" x14ac:dyDescent="0.25">
      <c r="B12144" s="627"/>
      <c r="C12144" s="627"/>
      <c r="D12144" s="627"/>
    </row>
    <row r="12145" spans="2:4" x14ac:dyDescent="0.25">
      <c r="B12145" s="627"/>
      <c r="C12145" s="627"/>
      <c r="D12145" s="627"/>
    </row>
    <row r="12146" spans="2:4" x14ac:dyDescent="0.25">
      <c r="B12146" s="627"/>
      <c r="C12146" s="627"/>
      <c r="D12146" s="627"/>
    </row>
    <row r="12147" spans="2:4" x14ac:dyDescent="0.25">
      <c r="B12147" s="627"/>
      <c r="C12147" s="627"/>
      <c r="D12147" s="627"/>
    </row>
    <row r="12148" spans="2:4" x14ac:dyDescent="0.25">
      <c r="B12148" s="627"/>
      <c r="C12148" s="627"/>
      <c r="D12148" s="627"/>
    </row>
    <row r="12149" spans="2:4" x14ac:dyDescent="0.25">
      <c r="B12149" s="627"/>
      <c r="C12149" s="627"/>
      <c r="D12149" s="627"/>
    </row>
    <row r="12150" spans="2:4" x14ac:dyDescent="0.25">
      <c r="B12150" s="627"/>
      <c r="C12150" s="627"/>
      <c r="D12150" s="627"/>
    </row>
    <row r="12151" spans="2:4" x14ac:dyDescent="0.25">
      <c r="B12151" s="627"/>
      <c r="C12151" s="627"/>
      <c r="D12151" s="627"/>
    </row>
    <row r="12152" spans="2:4" x14ac:dyDescent="0.25">
      <c r="B12152" s="627"/>
      <c r="C12152" s="627"/>
      <c r="D12152" s="627"/>
    </row>
    <row r="12153" spans="2:4" x14ac:dyDescent="0.25">
      <c r="B12153" s="627"/>
      <c r="C12153" s="627"/>
      <c r="D12153" s="627"/>
    </row>
    <row r="12154" spans="2:4" x14ac:dyDescent="0.25">
      <c r="B12154" s="627"/>
      <c r="C12154" s="627"/>
      <c r="D12154" s="627"/>
    </row>
    <row r="12155" spans="2:4" x14ac:dyDescent="0.25">
      <c r="B12155" s="627"/>
      <c r="C12155" s="627"/>
      <c r="D12155" s="627"/>
    </row>
    <row r="12156" spans="2:4" x14ac:dyDescent="0.25">
      <c r="B12156" s="627"/>
      <c r="C12156" s="627"/>
      <c r="D12156" s="627"/>
    </row>
    <row r="12157" spans="2:4" x14ac:dyDescent="0.25">
      <c r="B12157" s="627"/>
      <c r="C12157" s="627"/>
      <c r="D12157" s="627"/>
    </row>
    <row r="12158" spans="2:4" x14ac:dyDescent="0.25">
      <c r="B12158" s="627"/>
      <c r="C12158" s="627"/>
      <c r="D12158" s="627"/>
    </row>
    <row r="12159" spans="2:4" x14ac:dyDescent="0.25">
      <c r="B12159" s="627"/>
      <c r="C12159" s="627"/>
      <c r="D12159" s="627"/>
    </row>
    <row r="12160" spans="2:4" x14ac:dyDescent="0.25">
      <c r="B12160" s="627"/>
      <c r="C12160" s="627"/>
      <c r="D12160" s="627"/>
    </row>
    <row r="12161" spans="2:4" x14ac:dyDescent="0.25">
      <c r="B12161" s="627"/>
      <c r="C12161" s="627"/>
      <c r="D12161" s="627"/>
    </row>
    <row r="12162" spans="2:4" x14ac:dyDescent="0.25">
      <c r="B12162" s="627"/>
      <c r="C12162" s="627"/>
      <c r="D12162" s="627"/>
    </row>
    <row r="12163" spans="2:4" x14ac:dyDescent="0.25">
      <c r="B12163" s="627"/>
      <c r="C12163" s="627"/>
      <c r="D12163" s="627"/>
    </row>
    <row r="12164" spans="2:4" x14ac:dyDescent="0.25">
      <c r="B12164" s="627"/>
      <c r="C12164" s="627"/>
      <c r="D12164" s="627"/>
    </row>
    <row r="12165" spans="2:4" x14ac:dyDescent="0.25">
      <c r="B12165" s="627"/>
      <c r="C12165" s="627"/>
      <c r="D12165" s="627"/>
    </row>
    <row r="12166" spans="2:4" x14ac:dyDescent="0.25">
      <c r="B12166" s="627"/>
      <c r="C12166" s="627"/>
      <c r="D12166" s="627"/>
    </row>
    <row r="12167" spans="2:4" x14ac:dyDescent="0.25">
      <c r="B12167" s="627"/>
      <c r="C12167" s="627"/>
      <c r="D12167" s="627"/>
    </row>
    <row r="12168" spans="2:4" x14ac:dyDescent="0.25">
      <c r="B12168" s="627"/>
      <c r="C12168" s="627"/>
      <c r="D12168" s="627"/>
    </row>
    <row r="12169" spans="2:4" x14ac:dyDescent="0.25">
      <c r="B12169" s="627"/>
      <c r="C12169" s="627"/>
      <c r="D12169" s="627"/>
    </row>
    <row r="12170" spans="2:4" x14ac:dyDescent="0.25">
      <c r="B12170" s="627"/>
      <c r="C12170" s="627"/>
      <c r="D12170" s="627"/>
    </row>
    <row r="12171" spans="2:4" x14ac:dyDescent="0.25">
      <c r="B12171" s="627"/>
      <c r="C12171" s="627"/>
      <c r="D12171" s="627"/>
    </row>
    <row r="12172" spans="2:4" x14ac:dyDescent="0.25">
      <c r="B12172" s="627"/>
      <c r="C12172" s="627"/>
      <c r="D12172" s="627"/>
    </row>
    <row r="12173" spans="2:4" x14ac:dyDescent="0.25">
      <c r="B12173" s="627"/>
      <c r="C12173" s="627"/>
      <c r="D12173" s="627"/>
    </row>
    <row r="12174" spans="2:4" x14ac:dyDescent="0.25">
      <c r="B12174" s="627"/>
      <c r="C12174" s="627"/>
      <c r="D12174" s="627"/>
    </row>
    <row r="12175" spans="2:4" x14ac:dyDescent="0.25">
      <c r="B12175" s="627"/>
      <c r="C12175" s="627"/>
      <c r="D12175" s="627"/>
    </row>
    <row r="12176" spans="2:4" x14ac:dyDescent="0.25">
      <c r="B12176" s="627"/>
      <c r="C12176" s="627"/>
      <c r="D12176" s="627"/>
    </row>
    <row r="12177" spans="2:4" x14ac:dyDescent="0.25">
      <c r="B12177" s="627"/>
      <c r="C12177" s="627"/>
      <c r="D12177" s="627"/>
    </row>
    <row r="12178" spans="2:4" x14ac:dyDescent="0.25">
      <c r="B12178" s="627"/>
      <c r="C12178" s="627"/>
      <c r="D12178" s="627"/>
    </row>
    <row r="12179" spans="2:4" x14ac:dyDescent="0.25">
      <c r="B12179" s="627"/>
      <c r="C12179" s="627"/>
      <c r="D12179" s="627"/>
    </row>
    <row r="12180" spans="2:4" x14ac:dyDescent="0.25">
      <c r="B12180" s="627"/>
      <c r="C12180" s="627"/>
      <c r="D12180" s="627"/>
    </row>
    <row r="12181" spans="2:4" x14ac:dyDescent="0.25">
      <c r="B12181" s="627"/>
      <c r="C12181" s="627"/>
      <c r="D12181" s="627"/>
    </row>
    <row r="12182" spans="2:4" x14ac:dyDescent="0.25">
      <c r="B12182" s="627"/>
      <c r="C12182" s="627"/>
      <c r="D12182" s="627"/>
    </row>
    <row r="12183" spans="2:4" x14ac:dyDescent="0.25">
      <c r="B12183" s="627"/>
      <c r="C12183" s="627"/>
      <c r="D12183" s="627"/>
    </row>
    <row r="12184" spans="2:4" x14ac:dyDescent="0.25">
      <c r="B12184" s="627"/>
      <c r="C12184" s="627"/>
      <c r="D12184" s="627"/>
    </row>
    <row r="12185" spans="2:4" x14ac:dyDescent="0.25">
      <c r="B12185" s="627"/>
      <c r="C12185" s="627"/>
      <c r="D12185" s="627"/>
    </row>
    <row r="12186" spans="2:4" x14ac:dyDescent="0.25">
      <c r="B12186" s="627"/>
      <c r="C12186" s="627"/>
      <c r="D12186" s="627"/>
    </row>
    <row r="12187" spans="2:4" x14ac:dyDescent="0.25">
      <c r="B12187" s="627"/>
      <c r="C12187" s="627"/>
      <c r="D12187" s="627"/>
    </row>
    <row r="12188" spans="2:4" x14ac:dyDescent="0.25">
      <c r="B12188" s="627"/>
      <c r="C12188" s="627"/>
      <c r="D12188" s="627"/>
    </row>
    <row r="12189" spans="2:4" x14ac:dyDescent="0.25">
      <c r="B12189" s="627"/>
      <c r="C12189" s="627"/>
      <c r="D12189" s="627"/>
    </row>
    <row r="12190" spans="2:4" x14ac:dyDescent="0.25">
      <c r="B12190" s="627"/>
      <c r="C12190" s="627"/>
      <c r="D12190" s="627"/>
    </row>
    <row r="12191" spans="2:4" x14ac:dyDescent="0.25">
      <c r="B12191" s="627"/>
      <c r="C12191" s="627"/>
      <c r="D12191" s="627"/>
    </row>
    <row r="12192" spans="2:4" x14ac:dyDescent="0.25">
      <c r="B12192" s="627"/>
      <c r="C12192" s="627"/>
      <c r="D12192" s="627"/>
    </row>
    <row r="12193" spans="2:4" x14ac:dyDescent="0.25">
      <c r="B12193" s="627"/>
      <c r="C12193" s="627"/>
      <c r="D12193" s="627"/>
    </row>
    <row r="12194" spans="2:4" x14ac:dyDescent="0.25">
      <c r="B12194" s="627"/>
      <c r="C12194" s="627"/>
      <c r="D12194" s="627"/>
    </row>
    <row r="12195" spans="2:4" x14ac:dyDescent="0.25">
      <c r="B12195" s="627"/>
      <c r="C12195" s="627"/>
      <c r="D12195" s="627"/>
    </row>
    <row r="12196" spans="2:4" x14ac:dyDescent="0.25">
      <c r="B12196" s="627"/>
      <c r="C12196" s="627"/>
      <c r="D12196" s="627"/>
    </row>
    <row r="12197" spans="2:4" x14ac:dyDescent="0.25">
      <c r="B12197" s="627"/>
      <c r="C12197" s="627"/>
      <c r="D12197" s="627"/>
    </row>
    <row r="12198" spans="2:4" x14ac:dyDescent="0.25">
      <c r="B12198" s="627"/>
      <c r="C12198" s="627"/>
      <c r="D12198" s="627"/>
    </row>
    <row r="12199" spans="2:4" x14ac:dyDescent="0.25">
      <c r="B12199" s="627"/>
      <c r="C12199" s="627"/>
      <c r="D12199" s="627"/>
    </row>
    <row r="12200" spans="2:4" x14ac:dyDescent="0.25">
      <c r="B12200" s="627"/>
      <c r="C12200" s="627"/>
      <c r="D12200" s="627"/>
    </row>
    <row r="12201" spans="2:4" x14ac:dyDescent="0.25">
      <c r="B12201" s="627"/>
      <c r="C12201" s="627"/>
      <c r="D12201" s="627"/>
    </row>
    <row r="12202" spans="2:4" x14ac:dyDescent="0.25">
      <c r="B12202" s="627"/>
      <c r="C12202" s="627"/>
      <c r="D12202" s="627"/>
    </row>
    <row r="12203" spans="2:4" x14ac:dyDescent="0.25">
      <c r="B12203" s="627"/>
      <c r="C12203" s="627"/>
      <c r="D12203" s="627"/>
    </row>
    <row r="12204" spans="2:4" x14ac:dyDescent="0.25">
      <c r="B12204" s="627"/>
      <c r="C12204" s="627"/>
      <c r="D12204" s="627"/>
    </row>
    <row r="12205" spans="2:4" x14ac:dyDescent="0.25">
      <c r="B12205" s="627"/>
      <c r="C12205" s="627"/>
      <c r="D12205" s="627"/>
    </row>
    <row r="12206" spans="2:4" x14ac:dyDescent="0.25">
      <c r="B12206" s="627"/>
      <c r="C12206" s="627"/>
      <c r="D12206" s="627"/>
    </row>
    <row r="12207" spans="2:4" x14ac:dyDescent="0.25">
      <c r="B12207" s="627"/>
      <c r="C12207" s="627"/>
      <c r="D12207" s="627"/>
    </row>
    <row r="12208" spans="2:4" x14ac:dyDescent="0.25">
      <c r="B12208" s="627"/>
      <c r="C12208" s="627"/>
      <c r="D12208" s="627"/>
    </row>
    <row r="12209" spans="2:4" x14ac:dyDescent="0.25">
      <c r="B12209" s="627"/>
      <c r="C12209" s="627"/>
      <c r="D12209" s="627"/>
    </row>
    <row r="12210" spans="2:4" x14ac:dyDescent="0.25">
      <c r="B12210" s="627"/>
      <c r="C12210" s="627"/>
      <c r="D12210" s="627"/>
    </row>
    <row r="12211" spans="2:4" x14ac:dyDescent="0.25">
      <c r="B12211" s="627"/>
      <c r="C12211" s="627"/>
      <c r="D12211" s="627"/>
    </row>
    <row r="12212" spans="2:4" x14ac:dyDescent="0.25">
      <c r="B12212" s="627"/>
      <c r="C12212" s="627"/>
      <c r="D12212" s="627"/>
    </row>
    <row r="12213" spans="2:4" x14ac:dyDescent="0.25">
      <c r="B12213" s="627"/>
      <c r="C12213" s="627"/>
      <c r="D12213" s="627"/>
    </row>
    <row r="12214" spans="2:4" x14ac:dyDescent="0.25">
      <c r="B12214" s="627"/>
      <c r="C12214" s="627"/>
      <c r="D12214" s="627"/>
    </row>
    <row r="12215" spans="2:4" x14ac:dyDescent="0.25">
      <c r="B12215" s="627"/>
      <c r="C12215" s="627"/>
      <c r="D12215" s="627"/>
    </row>
    <row r="12216" spans="2:4" x14ac:dyDescent="0.25">
      <c r="B12216" s="627"/>
      <c r="C12216" s="627"/>
      <c r="D12216" s="627"/>
    </row>
    <row r="12217" spans="2:4" x14ac:dyDescent="0.25">
      <c r="B12217" s="627"/>
      <c r="C12217" s="627"/>
      <c r="D12217" s="627"/>
    </row>
    <row r="12218" spans="2:4" x14ac:dyDescent="0.25">
      <c r="B12218" s="627"/>
      <c r="C12218" s="627"/>
      <c r="D12218" s="627"/>
    </row>
    <row r="12219" spans="2:4" x14ac:dyDescent="0.25">
      <c r="B12219" s="627"/>
      <c r="C12219" s="627"/>
      <c r="D12219" s="627"/>
    </row>
    <row r="12220" spans="2:4" x14ac:dyDescent="0.25">
      <c r="B12220" s="627"/>
      <c r="C12220" s="627"/>
      <c r="D12220" s="627"/>
    </row>
    <row r="12221" spans="2:4" x14ac:dyDescent="0.25">
      <c r="B12221" s="627"/>
      <c r="C12221" s="627"/>
      <c r="D12221" s="627"/>
    </row>
    <row r="12222" spans="2:4" x14ac:dyDescent="0.25">
      <c r="B12222" s="627"/>
      <c r="C12222" s="627"/>
      <c r="D12222" s="627"/>
    </row>
    <row r="12223" spans="2:4" x14ac:dyDescent="0.25">
      <c r="B12223" s="627"/>
      <c r="C12223" s="627"/>
      <c r="D12223" s="627"/>
    </row>
    <row r="12224" spans="2:4" x14ac:dyDescent="0.25">
      <c r="B12224" s="627"/>
      <c r="C12224" s="627"/>
      <c r="D12224" s="627"/>
    </row>
    <row r="12225" spans="2:4" x14ac:dyDescent="0.25">
      <c r="B12225" s="627"/>
      <c r="C12225" s="627"/>
      <c r="D12225" s="627"/>
    </row>
    <row r="12226" spans="2:4" x14ac:dyDescent="0.25">
      <c r="B12226" s="627"/>
      <c r="C12226" s="627"/>
      <c r="D12226" s="627"/>
    </row>
    <row r="12227" spans="2:4" x14ac:dyDescent="0.25">
      <c r="B12227" s="627"/>
      <c r="C12227" s="627"/>
      <c r="D12227" s="627"/>
    </row>
    <row r="12228" spans="2:4" x14ac:dyDescent="0.25">
      <c r="B12228" s="627"/>
      <c r="C12228" s="627"/>
      <c r="D12228" s="627"/>
    </row>
    <row r="12229" spans="2:4" x14ac:dyDescent="0.25">
      <c r="B12229" s="627"/>
      <c r="C12229" s="627"/>
      <c r="D12229" s="627"/>
    </row>
    <row r="12230" spans="2:4" x14ac:dyDescent="0.25">
      <c r="B12230" s="627"/>
      <c r="C12230" s="627"/>
      <c r="D12230" s="627"/>
    </row>
    <row r="12231" spans="2:4" x14ac:dyDescent="0.25">
      <c r="B12231" s="627"/>
      <c r="C12231" s="627"/>
      <c r="D12231" s="627"/>
    </row>
    <row r="12232" spans="2:4" x14ac:dyDescent="0.25">
      <c r="B12232" s="627"/>
      <c r="C12232" s="627"/>
      <c r="D12232" s="627"/>
    </row>
    <row r="12233" spans="2:4" x14ac:dyDescent="0.25">
      <c r="B12233" s="627"/>
      <c r="C12233" s="627"/>
      <c r="D12233" s="627"/>
    </row>
    <row r="12234" spans="2:4" x14ac:dyDescent="0.25">
      <c r="B12234" s="627"/>
      <c r="C12234" s="627"/>
      <c r="D12234" s="627"/>
    </row>
    <row r="12235" spans="2:4" x14ac:dyDescent="0.25">
      <c r="B12235" s="627"/>
      <c r="C12235" s="627"/>
      <c r="D12235" s="627"/>
    </row>
    <row r="12236" spans="2:4" x14ac:dyDescent="0.25">
      <c r="B12236" s="627"/>
      <c r="C12236" s="627"/>
      <c r="D12236" s="627"/>
    </row>
    <row r="12237" spans="2:4" x14ac:dyDescent="0.25">
      <c r="B12237" s="627"/>
      <c r="C12237" s="627"/>
      <c r="D12237" s="627"/>
    </row>
    <row r="12238" spans="2:4" x14ac:dyDescent="0.25">
      <c r="B12238" s="627"/>
      <c r="C12238" s="627"/>
      <c r="D12238" s="627"/>
    </row>
    <row r="12239" spans="2:4" x14ac:dyDescent="0.25">
      <c r="B12239" s="627"/>
      <c r="C12239" s="627"/>
      <c r="D12239" s="627"/>
    </row>
    <row r="12240" spans="2:4" x14ac:dyDescent="0.25">
      <c r="B12240" s="627"/>
      <c r="C12240" s="627"/>
      <c r="D12240" s="627"/>
    </row>
    <row r="12241" spans="2:4" x14ac:dyDescent="0.25">
      <c r="B12241" s="627"/>
      <c r="C12241" s="627"/>
      <c r="D12241" s="627"/>
    </row>
    <row r="12242" spans="2:4" x14ac:dyDescent="0.25">
      <c r="B12242" s="627"/>
      <c r="C12242" s="627"/>
      <c r="D12242" s="627"/>
    </row>
    <row r="12243" spans="2:4" x14ac:dyDescent="0.25">
      <c r="B12243" s="627"/>
      <c r="C12243" s="627"/>
      <c r="D12243" s="627"/>
    </row>
    <row r="12244" spans="2:4" x14ac:dyDescent="0.25">
      <c r="B12244" s="627"/>
      <c r="C12244" s="627"/>
      <c r="D12244" s="627"/>
    </row>
    <row r="12245" spans="2:4" x14ac:dyDescent="0.25">
      <c r="B12245" s="627"/>
      <c r="C12245" s="627"/>
      <c r="D12245" s="627"/>
    </row>
    <row r="12246" spans="2:4" x14ac:dyDescent="0.25">
      <c r="B12246" s="627"/>
      <c r="C12246" s="627"/>
      <c r="D12246" s="627"/>
    </row>
    <row r="12247" spans="2:4" x14ac:dyDescent="0.25">
      <c r="B12247" s="627"/>
      <c r="C12247" s="627"/>
      <c r="D12247" s="627"/>
    </row>
    <row r="12248" spans="2:4" x14ac:dyDescent="0.25">
      <c r="B12248" s="627"/>
      <c r="C12248" s="627"/>
      <c r="D12248" s="627"/>
    </row>
    <row r="12249" spans="2:4" x14ac:dyDescent="0.25">
      <c r="B12249" s="627"/>
      <c r="C12249" s="627"/>
      <c r="D12249" s="627"/>
    </row>
    <row r="12250" spans="2:4" x14ac:dyDescent="0.25">
      <c r="B12250" s="627"/>
      <c r="C12250" s="627"/>
      <c r="D12250" s="627"/>
    </row>
    <row r="12251" spans="2:4" x14ac:dyDescent="0.25">
      <c r="B12251" s="627"/>
      <c r="C12251" s="627"/>
      <c r="D12251" s="627"/>
    </row>
    <row r="12252" spans="2:4" x14ac:dyDescent="0.25">
      <c r="B12252" s="627"/>
      <c r="C12252" s="627"/>
      <c r="D12252" s="627"/>
    </row>
    <row r="12253" spans="2:4" x14ac:dyDescent="0.25">
      <c r="B12253" s="627"/>
      <c r="C12253" s="627"/>
      <c r="D12253" s="627"/>
    </row>
    <row r="12254" spans="2:4" x14ac:dyDescent="0.25">
      <c r="B12254" s="627"/>
      <c r="C12254" s="627"/>
      <c r="D12254" s="627"/>
    </row>
    <row r="12255" spans="2:4" x14ac:dyDescent="0.25">
      <c r="B12255" s="627"/>
      <c r="C12255" s="627"/>
      <c r="D12255" s="627"/>
    </row>
    <row r="12256" spans="2:4" x14ac:dyDescent="0.25">
      <c r="B12256" s="627"/>
      <c r="C12256" s="627"/>
      <c r="D12256" s="627"/>
    </row>
    <row r="12257" spans="2:4" x14ac:dyDescent="0.25">
      <c r="B12257" s="627"/>
      <c r="C12257" s="627"/>
      <c r="D12257" s="627"/>
    </row>
    <row r="12258" spans="2:4" x14ac:dyDescent="0.25">
      <c r="B12258" s="627"/>
      <c r="C12258" s="627"/>
      <c r="D12258" s="627"/>
    </row>
    <row r="12259" spans="2:4" x14ac:dyDescent="0.25">
      <c r="B12259" s="627"/>
      <c r="C12259" s="627"/>
      <c r="D12259" s="627"/>
    </row>
    <row r="12260" spans="2:4" x14ac:dyDescent="0.25">
      <c r="B12260" s="627"/>
      <c r="C12260" s="627"/>
      <c r="D12260" s="627"/>
    </row>
    <row r="12261" spans="2:4" x14ac:dyDescent="0.25">
      <c r="B12261" s="627"/>
      <c r="C12261" s="627"/>
      <c r="D12261" s="627"/>
    </row>
    <row r="12262" spans="2:4" x14ac:dyDescent="0.25">
      <c r="B12262" s="627"/>
      <c r="C12262" s="627"/>
      <c r="D12262" s="627"/>
    </row>
    <row r="12263" spans="2:4" x14ac:dyDescent="0.25">
      <c r="B12263" s="627"/>
      <c r="C12263" s="627"/>
      <c r="D12263" s="627"/>
    </row>
    <row r="12264" spans="2:4" x14ac:dyDescent="0.25">
      <c r="B12264" s="627"/>
      <c r="C12264" s="627"/>
      <c r="D12264" s="627"/>
    </row>
    <row r="12265" spans="2:4" x14ac:dyDescent="0.25">
      <c r="B12265" s="627"/>
      <c r="C12265" s="627"/>
      <c r="D12265" s="627"/>
    </row>
    <row r="12266" spans="2:4" x14ac:dyDescent="0.25">
      <c r="B12266" s="627"/>
      <c r="C12266" s="627"/>
      <c r="D12266" s="627"/>
    </row>
    <row r="12267" spans="2:4" x14ac:dyDescent="0.25">
      <c r="B12267" s="627"/>
      <c r="C12267" s="627"/>
      <c r="D12267" s="627"/>
    </row>
    <row r="12268" spans="2:4" x14ac:dyDescent="0.25">
      <c r="B12268" s="627"/>
      <c r="C12268" s="627"/>
      <c r="D12268" s="627"/>
    </row>
    <row r="12269" spans="2:4" x14ac:dyDescent="0.25">
      <c r="B12269" s="627"/>
      <c r="C12269" s="627"/>
      <c r="D12269" s="627"/>
    </row>
    <row r="12270" spans="2:4" x14ac:dyDescent="0.25">
      <c r="B12270" s="627"/>
      <c r="C12270" s="627"/>
      <c r="D12270" s="627"/>
    </row>
    <row r="12271" spans="2:4" x14ac:dyDescent="0.25">
      <c r="B12271" s="627"/>
      <c r="C12271" s="627"/>
      <c r="D12271" s="627"/>
    </row>
    <row r="12272" spans="2:4" x14ac:dyDescent="0.25">
      <c r="B12272" s="627"/>
      <c r="C12272" s="627"/>
      <c r="D12272" s="627"/>
    </row>
    <row r="12273" spans="2:4" x14ac:dyDescent="0.25">
      <c r="B12273" s="627"/>
      <c r="C12273" s="627"/>
      <c r="D12273" s="627"/>
    </row>
    <row r="12274" spans="2:4" x14ac:dyDescent="0.25">
      <c r="B12274" s="627"/>
      <c r="C12274" s="627"/>
      <c r="D12274" s="627"/>
    </row>
    <row r="12275" spans="2:4" x14ac:dyDescent="0.25">
      <c r="B12275" s="627"/>
      <c r="C12275" s="627"/>
      <c r="D12275" s="627"/>
    </row>
    <row r="12276" spans="2:4" x14ac:dyDescent="0.25">
      <c r="B12276" s="627"/>
      <c r="C12276" s="627"/>
      <c r="D12276" s="627"/>
    </row>
    <row r="12277" spans="2:4" x14ac:dyDescent="0.25">
      <c r="B12277" s="627"/>
      <c r="C12277" s="627"/>
      <c r="D12277" s="627"/>
    </row>
    <row r="12278" spans="2:4" x14ac:dyDescent="0.25">
      <c r="B12278" s="627"/>
      <c r="C12278" s="627"/>
      <c r="D12278" s="627"/>
    </row>
    <row r="12279" spans="2:4" x14ac:dyDescent="0.25">
      <c r="B12279" s="627"/>
      <c r="C12279" s="627"/>
      <c r="D12279" s="627"/>
    </row>
    <row r="12280" spans="2:4" x14ac:dyDescent="0.25">
      <c r="B12280" s="627"/>
      <c r="C12280" s="627"/>
      <c r="D12280" s="627"/>
    </row>
    <row r="12281" spans="2:4" x14ac:dyDescent="0.25">
      <c r="B12281" s="627"/>
      <c r="C12281" s="627"/>
      <c r="D12281" s="627"/>
    </row>
    <row r="12282" spans="2:4" x14ac:dyDescent="0.25">
      <c r="B12282" s="627"/>
      <c r="C12282" s="627"/>
      <c r="D12282" s="627"/>
    </row>
    <row r="12283" spans="2:4" x14ac:dyDescent="0.25">
      <c r="B12283" s="627"/>
      <c r="C12283" s="627"/>
      <c r="D12283" s="627"/>
    </row>
    <row r="12284" spans="2:4" x14ac:dyDescent="0.25">
      <c r="B12284" s="627"/>
      <c r="C12284" s="627"/>
      <c r="D12284" s="627"/>
    </row>
    <row r="12285" spans="2:4" x14ac:dyDescent="0.25">
      <c r="B12285" s="627"/>
      <c r="C12285" s="627"/>
      <c r="D12285" s="627"/>
    </row>
    <row r="12286" spans="2:4" x14ac:dyDescent="0.25">
      <c r="B12286" s="627"/>
      <c r="C12286" s="627"/>
      <c r="D12286" s="627"/>
    </row>
    <row r="12287" spans="2:4" x14ac:dyDescent="0.25">
      <c r="B12287" s="627"/>
      <c r="C12287" s="627"/>
      <c r="D12287" s="627"/>
    </row>
    <row r="12288" spans="2:4" x14ac:dyDescent="0.25">
      <c r="B12288" s="627"/>
      <c r="C12288" s="627"/>
      <c r="D12288" s="627"/>
    </row>
    <row r="12289" spans="2:4" x14ac:dyDescent="0.25">
      <c r="B12289" s="627"/>
      <c r="C12289" s="627"/>
      <c r="D12289" s="627"/>
    </row>
    <row r="12290" spans="2:4" x14ac:dyDescent="0.25">
      <c r="B12290" s="627"/>
      <c r="C12290" s="627"/>
      <c r="D12290" s="627"/>
    </row>
    <row r="12291" spans="2:4" x14ac:dyDescent="0.25">
      <c r="B12291" s="627"/>
      <c r="C12291" s="627"/>
      <c r="D12291" s="627"/>
    </row>
    <row r="12292" spans="2:4" x14ac:dyDescent="0.25">
      <c r="B12292" s="627"/>
      <c r="C12292" s="627"/>
      <c r="D12292" s="627"/>
    </row>
    <row r="12293" spans="2:4" x14ac:dyDescent="0.25">
      <c r="B12293" s="627"/>
      <c r="C12293" s="627"/>
      <c r="D12293" s="627"/>
    </row>
    <row r="12294" spans="2:4" x14ac:dyDescent="0.25">
      <c r="B12294" s="627"/>
      <c r="C12294" s="627"/>
      <c r="D12294" s="627"/>
    </row>
    <row r="12295" spans="2:4" x14ac:dyDescent="0.25">
      <c r="B12295" s="627"/>
      <c r="C12295" s="627"/>
      <c r="D12295" s="627"/>
    </row>
    <row r="12296" spans="2:4" x14ac:dyDescent="0.25">
      <c r="B12296" s="627"/>
      <c r="C12296" s="627"/>
      <c r="D12296" s="627"/>
    </row>
    <row r="12297" spans="2:4" x14ac:dyDescent="0.25">
      <c r="B12297" s="627"/>
      <c r="C12297" s="627"/>
      <c r="D12297" s="627"/>
    </row>
    <row r="12298" spans="2:4" x14ac:dyDescent="0.25">
      <c r="B12298" s="627"/>
      <c r="C12298" s="627"/>
      <c r="D12298" s="627"/>
    </row>
    <row r="12299" spans="2:4" x14ac:dyDescent="0.25">
      <c r="B12299" s="627"/>
      <c r="C12299" s="627"/>
      <c r="D12299" s="627"/>
    </row>
    <row r="12300" spans="2:4" x14ac:dyDescent="0.25">
      <c r="B12300" s="627"/>
      <c r="C12300" s="627"/>
      <c r="D12300" s="627"/>
    </row>
    <row r="12301" spans="2:4" x14ac:dyDescent="0.25">
      <c r="B12301" s="627"/>
      <c r="C12301" s="627"/>
      <c r="D12301" s="627"/>
    </row>
    <row r="12302" spans="2:4" x14ac:dyDescent="0.25">
      <c r="B12302" s="627"/>
      <c r="C12302" s="627"/>
      <c r="D12302" s="627"/>
    </row>
    <row r="12303" spans="2:4" x14ac:dyDescent="0.25">
      <c r="B12303" s="627"/>
      <c r="C12303" s="627"/>
      <c r="D12303" s="627"/>
    </row>
    <row r="12304" spans="2:4" x14ac:dyDescent="0.25">
      <c r="B12304" s="627"/>
      <c r="C12304" s="627"/>
      <c r="D12304" s="627"/>
    </row>
    <row r="12305" spans="2:4" x14ac:dyDescent="0.25">
      <c r="B12305" s="627"/>
      <c r="C12305" s="627"/>
      <c r="D12305" s="627"/>
    </row>
    <row r="12306" spans="2:4" x14ac:dyDescent="0.25">
      <c r="B12306" s="627"/>
      <c r="C12306" s="627"/>
      <c r="D12306" s="627"/>
    </row>
    <row r="12307" spans="2:4" x14ac:dyDescent="0.25">
      <c r="B12307" s="627"/>
      <c r="C12307" s="627"/>
      <c r="D12307" s="627"/>
    </row>
    <row r="12308" spans="2:4" x14ac:dyDescent="0.25">
      <c r="B12308" s="627"/>
      <c r="C12308" s="627"/>
      <c r="D12308" s="627"/>
    </row>
    <row r="12309" spans="2:4" x14ac:dyDescent="0.25">
      <c r="B12309" s="627"/>
      <c r="C12309" s="627"/>
      <c r="D12309" s="627"/>
    </row>
    <row r="12310" spans="2:4" x14ac:dyDescent="0.25">
      <c r="B12310" s="627"/>
      <c r="C12310" s="627"/>
      <c r="D12310" s="627"/>
    </row>
    <row r="12311" spans="2:4" x14ac:dyDescent="0.25">
      <c r="B12311" s="627"/>
      <c r="C12311" s="627"/>
      <c r="D12311" s="627"/>
    </row>
    <row r="12312" spans="2:4" x14ac:dyDescent="0.25">
      <c r="B12312" s="627"/>
      <c r="C12312" s="627"/>
      <c r="D12312" s="627"/>
    </row>
    <row r="12313" spans="2:4" x14ac:dyDescent="0.25">
      <c r="B12313" s="627"/>
      <c r="C12313" s="627"/>
      <c r="D12313" s="627"/>
    </row>
    <row r="12314" spans="2:4" x14ac:dyDescent="0.25">
      <c r="B12314" s="627"/>
      <c r="C12314" s="627"/>
      <c r="D12314" s="627"/>
    </row>
    <row r="12315" spans="2:4" x14ac:dyDescent="0.25">
      <c r="B12315" s="627"/>
      <c r="C12315" s="627"/>
      <c r="D12315" s="627"/>
    </row>
    <row r="12316" spans="2:4" x14ac:dyDescent="0.25">
      <c r="B12316" s="627"/>
      <c r="C12316" s="627"/>
      <c r="D12316" s="627"/>
    </row>
    <row r="12317" spans="2:4" x14ac:dyDescent="0.25">
      <c r="B12317" s="627"/>
      <c r="C12317" s="627"/>
      <c r="D12317" s="627"/>
    </row>
    <row r="12318" spans="2:4" x14ac:dyDescent="0.25">
      <c r="B12318" s="627"/>
      <c r="C12318" s="627"/>
      <c r="D12318" s="627"/>
    </row>
    <row r="12319" spans="2:4" x14ac:dyDescent="0.25">
      <c r="B12319" s="627"/>
      <c r="C12319" s="627"/>
      <c r="D12319" s="627"/>
    </row>
    <row r="12320" spans="2:4" x14ac:dyDescent="0.25">
      <c r="B12320" s="627"/>
      <c r="C12320" s="627"/>
      <c r="D12320" s="627"/>
    </row>
    <row r="12321" spans="2:4" x14ac:dyDescent="0.25">
      <c r="B12321" s="627"/>
      <c r="C12321" s="627"/>
      <c r="D12321" s="627"/>
    </row>
    <row r="12322" spans="2:4" x14ac:dyDescent="0.25">
      <c r="B12322" s="627"/>
      <c r="C12322" s="627"/>
      <c r="D12322" s="627"/>
    </row>
    <row r="12323" spans="2:4" x14ac:dyDescent="0.25">
      <c r="B12323" s="627"/>
      <c r="C12323" s="627"/>
      <c r="D12323" s="627"/>
    </row>
    <row r="12324" spans="2:4" x14ac:dyDescent="0.25">
      <c r="B12324" s="627"/>
      <c r="C12324" s="627"/>
      <c r="D12324" s="627"/>
    </row>
    <row r="12325" spans="2:4" x14ac:dyDescent="0.25">
      <c r="B12325" s="627"/>
      <c r="C12325" s="627"/>
      <c r="D12325" s="627"/>
    </row>
    <row r="12326" spans="2:4" x14ac:dyDescent="0.25">
      <c r="B12326" s="627"/>
      <c r="C12326" s="627"/>
      <c r="D12326" s="627"/>
    </row>
    <row r="12327" spans="2:4" x14ac:dyDescent="0.25">
      <c r="B12327" s="627"/>
      <c r="C12327" s="627"/>
      <c r="D12327" s="627"/>
    </row>
    <row r="12328" spans="2:4" x14ac:dyDescent="0.25">
      <c r="B12328" s="627"/>
      <c r="C12328" s="627"/>
      <c r="D12328" s="627"/>
    </row>
    <row r="12329" spans="2:4" x14ac:dyDescent="0.25">
      <c r="B12329" s="627"/>
      <c r="C12329" s="627"/>
      <c r="D12329" s="627"/>
    </row>
    <row r="12330" spans="2:4" x14ac:dyDescent="0.25">
      <c r="B12330" s="627"/>
      <c r="C12330" s="627"/>
      <c r="D12330" s="627"/>
    </row>
    <row r="12331" spans="2:4" x14ac:dyDescent="0.25">
      <c r="B12331" s="627"/>
      <c r="C12331" s="627"/>
      <c r="D12331" s="627"/>
    </row>
    <row r="12332" spans="2:4" x14ac:dyDescent="0.25">
      <c r="B12332" s="627"/>
      <c r="C12332" s="627"/>
      <c r="D12332" s="627"/>
    </row>
    <row r="12333" spans="2:4" x14ac:dyDescent="0.25">
      <c r="B12333" s="627"/>
      <c r="C12333" s="627"/>
      <c r="D12333" s="627"/>
    </row>
    <row r="12334" spans="2:4" x14ac:dyDescent="0.25">
      <c r="B12334" s="627"/>
      <c r="C12334" s="627"/>
      <c r="D12334" s="627"/>
    </row>
    <row r="12335" spans="2:4" x14ac:dyDescent="0.25">
      <c r="B12335" s="627"/>
      <c r="C12335" s="627"/>
      <c r="D12335" s="627"/>
    </row>
    <row r="12336" spans="2:4" x14ac:dyDescent="0.25">
      <c r="B12336" s="627"/>
      <c r="C12336" s="627"/>
      <c r="D12336" s="627"/>
    </row>
    <row r="12337" spans="2:4" x14ac:dyDescent="0.25">
      <c r="B12337" s="627"/>
      <c r="C12337" s="627"/>
      <c r="D12337" s="627"/>
    </row>
    <row r="12338" spans="2:4" x14ac:dyDescent="0.25">
      <c r="B12338" s="627"/>
      <c r="C12338" s="627"/>
      <c r="D12338" s="627"/>
    </row>
    <row r="12339" spans="2:4" x14ac:dyDescent="0.25">
      <c r="B12339" s="627"/>
      <c r="C12339" s="627"/>
      <c r="D12339" s="627"/>
    </row>
    <row r="12340" spans="2:4" x14ac:dyDescent="0.25">
      <c r="B12340" s="627"/>
      <c r="C12340" s="627"/>
      <c r="D12340" s="627"/>
    </row>
    <row r="12341" spans="2:4" x14ac:dyDescent="0.25">
      <c r="B12341" s="627"/>
      <c r="C12341" s="627"/>
      <c r="D12341" s="627"/>
    </row>
    <row r="12342" spans="2:4" x14ac:dyDescent="0.25">
      <c r="B12342" s="627"/>
      <c r="C12342" s="627"/>
      <c r="D12342" s="627"/>
    </row>
    <row r="12343" spans="2:4" x14ac:dyDescent="0.25">
      <c r="B12343" s="627"/>
      <c r="C12343" s="627"/>
      <c r="D12343" s="627"/>
    </row>
    <row r="12344" spans="2:4" x14ac:dyDescent="0.25">
      <c r="B12344" s="627"/>
      <c r="C12344" s="627"/>
      <c r="D12344" s="627"/>
    </row>
    <row r="12345" spans="2:4" x14ac:dyDescent="0.25">
      <c r="B12345" s="627"/>
      <c r="C12345" s="627"/>
      <c r="D12345" s="627"/>
    </row>
    <row r="12346" spans="2:4" x14ac:dyDescent="0.25">
      <c r="B12346" s="627"/>
      <c r="C12346" s="627"/>
      <c r="D12346" s="627"/>
    </row>
    <row r="12347" spans="2:4" x14ac:dyDescent="0.25">
      <c r="B12347" s="627"/>
      <c r="C12347" s="627"/>
      <c r="D12347" s="627"/>
    </row>
    <row r="12348" spans="2:4" x14ac:dyDescent="0.25">
      <c r="B12348" s="627"/>
      <c r="C12348" s="627"/>
      <c r="D12348" s="627"/>
    </row>
    <row r="12349" spans="2:4" x14ac:dyDescent="0.25">
      <c r="B12349" s="627"/>
      <c r="C12349" s="627"/>
      <c r="D12349" s="627"/>
    </row>
    <row r="12350" spans="2:4" x14ac:dyDescent="0.25">
      <c r="B12350" s="627"/>
      <c r="C12350" s="627"/>
      <c r="D12350" s="627"/>
    </row>
    <row r="12351" spans="2:4" x14ac:dyDescent="0.25">
      <c r="B12351" s="627"/>
      <c r="C12351" s="627"/>
      <c r="D12351" s="627"/>
    </row>
    <row r="12352" spans="2:4" x14ac:dyDescent="0.25">
      <c r="B12352" s="627"/>
      <c r="C12352" s="627"/>
      <c r="D12352" s="627"/>
    </row>
    <row r="12353" spans="2:4" x14ac:dyDescent="0.25">
      <c r="B12353" s="627"/>
      <c r="C12353" s="627"/>
      <c r="D12353" s="627"/>
    </row>
    <row r="12354" spans="2:4" x14ac:dyDescent="0.25">
      <c r="B12354" s="627"/>
      <c r="C12354" s="627"/>
      <c r="D12354" s="627"/>
    </row>
    <row r="12355" spans="2:4" x14ac:dyDescent="0.25">
      <c r="B12355" s="627"/>
      <c r="C12355" s="627"/>
      <c r="D12355" s="627"/>
    </row>
    <row r="12356" spans="2:4" x14ac:dyDescent="0.25">
      <c r="B12356" s="627"/>
      <c r="C12356" s="627"/>
      <c r="D12356" s="627"/>
    </row>
    <row r="12357" spans="2:4" x14ac:dyDescent="0.25">
      <c r="B12357" s="627"/>
      <c r="C12357" s="627"/>
      <c r="D12357" s="627"/>
    </row>
    <row r="12358" spans="2:4" x14ac:dyDescent="0.25">
      <c r="B12358" s="627"/>
      <c r="C12358" s="627"/>
      <c r="D12358" s="627"/>
    </row>
    <row r="12359" spans="2:4" x14ac:dyDescent="0.25">
      <c r="B12359" s="627"/>
      <c r="C12359" s="627"/>
      <c r="D12359" s="627"/>
    </row>
    <row r="12360" spans="2:4" x14ac:dyDescent="0.25">
      <c r="B12360" s="627"/>
      <c r="C12360" s="627"/>
      <c r="D12360" s="627"/>
    </row>
    <row r="12361" spans="2:4" x14ac:dyDescent="0.25">
      <c r="B12361" s="627"/>
      <c r="C12361" s="627"/>
      <c r="D12361" s="627"/>
    </row>
    <row r="12362" spans="2:4" x14ac:dyDescent="0.25">
      <c r="B12362" s="627"/>
      <c r="C12362" s="627"/>
      <c r="D12362" s="627"/>
    </row>
    <row r="12363" spans="2:4" x14ac:dyDescent="0.25">
      <c r="B12363" s="627"/>
      <c r="C12363" s="627"/>
      <c r="D12363" s="627"/>
    </row>
    <row r="12364" spans="2:4" x14ac:dyDescent="0.25">
      <c r="B12364" s="627"/>
      <c r="C12364" s="627"/>
      <c r="D12364" s="627"/>
    </row>
    <row r="12365" spans="2:4" x14ac:dyDescent="0.25">
      <c r="B12365" s="627"/>
      <c r="C12365" s="627"/>
      <c r="D12365" s="627"/>
    </row>
    <row r="12366" spans="2:4" x14ac:dyDescent="0.25">
      <c r="B12366" s="627"/>
      <c r="C12366" s="627"/>
      <c r="D12366" s="627"/>
    </row>
    <row r="12367" spans="2:4" x14ac:dyDescent="0.25">
      <c r="B12367" s="627"/>
      <c r="C12367" s="627"/>
      <c r="D12367" s="627"/>
    </row>
    <row r="12368" spans="2:4" x14ac:dyDescent="0.25">
      <c r="B12368" s="627"/>
      <c r="C12368" s="627"/>
      <c r="D12368" s="627"/>
    </row>
    <row r="12369" spans="2:4" x14ac:dyDescent="0.25">
      <c r="B12369" s="627"/>
      <c r="C12369" s="627"/>
      <c r="D12369" s="627"/>
    </row>
    <row r="12370" spans="2:4" x14ac:dyDescent="0.25">
      <c r="B12370" s="627"/>
      <c r="C12370" s="627"/>
      <c r="D12370" s="627"/>
    </row>
    <row r="12371" spans="2:4" x14ac:dyDescent="0.25">
      <c r="B12371" s="627"/>
      <c r="C12371" s="627"/>
      <c r="D12371" s="627"/>
    </row>
    <row r="12372" spans="2:4" x14ac:dyDescent="0.25">
      <c r="B12372" s="627"/>
      <c r="C12372" s="627"/>
      <c r="D12372" s="627"/>
    </row>
    <row r="12373" spans="2:4" x14ac:dyDescent="0.25">
      <c r="B12373" s="627"/>
      <c r="C12373" s="627"/>
      <c r="D12373" s="627"/>
    </row>
    <row r="12374" spans="2:4" x14ac:dyDescent="0.25">
      <c r="B12374" s="627"/>
      <c r="C12374" s="627"/>
      <c r="D12374" s="627"/>
    </row>
    <row r="12375" spans="2:4" x14ac:dyDescent="0.25">
      <c r="B12375" s="627"/>
      <c r="C12375" s="627"/>
      <c r="D12375" s="627"/>
    </row>
    <row r="12376" spans="2:4" x14ac:dyDescent="0.25">
      <c r="B12376" s="627"/>
      <c r="C12376" s="627"/>
      <c r="D12376" s="627"/>
    </row>
    <row r="12377" spans="2:4" x14ac:dyDescent="0.25">
      <c r="B12377" s="627"/>
      <c r="C12377" s="627"/>
      <c r="D12377" s="627"/>
    </row>
    <row r="12378" spans="2:4" x14ac:dyDescent="0.25">
      <c r="B12378" s="627"/>
      <c r="C12378" s="627"/>
      <c r="D12378" s="627"/>
    </row>
    <row r="12379" spans="2:4" x14ac:dyDescent="0.25">
      <c r="B12379" s="627"/>
      <c r="C12379" s="627"/>
      <c r="D12379" s="627"/>
    </row>
    <row r="12380" spans="2:4" x14ac:dyDescent="0.25">
      <c r="B12380" s="627"/>
      <c r="C12380" s="627"/>
      <c r="D12380" s="627"/>
    </row>
    <row r="12381" spans="2:4" x14ac:dyDescent="0.25">
      <c r="B12381" s="627"/>
      <c r="C12381" s="627"/>
      <c r="D12381" s="627"/>
    </row>
    <row r="12382" spans="2:4" x14ac:dyDescent="0.25">
      <c r="B12382" s="627"/>
      <c r="C12382" s="627"/>
      <c r="D12382" s="627"/>
    </row>
    <row r="12383" spans="2:4" x14ac:dyDescent="0.25">
      <c r="B12383" s="627"/>
      <c r="C12383" s="627"/>
      <c r="D12383" s="627"/>
    </row>
    <row r="12384" spans="2:4" x14ac:dyDescent="0.25">
      <c r="B12384" s="627"/>
      <c r="C12384" s="627"/>
      <c r="D12384" s="627"/>
    </row>
    <row r="12385" spans="2:4" x14ac:dyDescent="0.25">
      <c r="B12385" s="627"/>
      <c r="C12385" s="627"/>
      <c r="D12385" s="627"/>
    </row>
    <row r="12386" spans="2:4" x14ac:dyDescent="0.25">
      <c r="B12386" s="627"/>
      <c r="C12386" s="627"/>
      <c r="D12386" s="627"/>
    </row>
    <row r="12387" spans="2:4" x14ac:dyDescent="0.25">
      <c r="B12387" s="627"/>
      <c r="C12387" s="627"/>
      <c r="D12387" s="627"/>
    </row>
    <row r="12388" spans="2:4" x14ac:dyDescent="0.25">
      <c r="B12388" s="627"/>
      <c r="C12388" s="627"/>
      <c r="D12388" s="627"/>
    </row>
    <row r="12389" spans="2:4" x14ac:dyDescent="0.25">
      <c r="B12389" s="627"/>
      <c r="C12389" s="627"/>
      <c r="D12389" s="627"/>
    </row>
    <row r="12390" spans="2:4" x14ac:dyDescent="0.25">
      <c r="B12390" s="627"/>
      <c r="C12390" s="627"/>
      <c r="D12390" s="627"/>
    </row>
    <row r="12391" spans="2:4" x14ac:dyDescent="0.25">
      <c r="B12391" s="627"/>
      <c r="C12391" s="627"/>
      <c r="D12391" s="627"/>
    </row>
    <row r="12392" spans="2:4" x14ac:dyDescent="0.25">
      <c r="B12392" s="627"/>
      <c r="C12392" s="627"/>
      <c r="D12392" s="627"/>
    </row>
    <row r="12393" spans="2:4" x14ac:dyDescent="0.25">
      <c r="B12393" s="627"/>
      <c r="C12393" s="627"/>
      <c r="D12393" s="627"/>
    </row>
    <row r="12394" spans="2:4" x14ac:dyDescent="0.25">
      <c r="B12394" s="627"/>
      <c r="C12394" s="627"/>
      <c r="D12394" s="627"/>
    </row>
    <row r="12395" spans="2:4" x14ac:dyDescent="0.25">
      <c r="B12395" s="627"/>
      <c r="C12395" s="627"/>
      <c r="D12395" s="627"/>
    </row>
    <row r="12396" spans="2:4" x14ac:dyDescent="0.25">
      <c r="B12396" s="627"/>
      <c r="C12396" s="627"/>
      <c r="D12396" s="627"/>
    </row>
    <row r="12397" spans="2:4" x14ac:dyDescent="0.25">
      <c r="B12397" s="627"/>
      <c r="C12397" s="627"/>
      <c r="D12397" s="627"/>
    </row>
    <row r="12398" spans="2:4" x14ac:dyDescent="0.25">
      <c r="B12398" s="627"/>
      <c r="C12398" s="627"/>
      <c r="D12398" s="627"/>
    </row>
    <row r="12399" spans="2:4" x14ac:dyDescent="0.25">
      <c r="B12399" s="627"/>
      <c r="C12399" s="627"/>
      <c r="D12399" s="627"/>
    </row>
    <row r="12400" spans="2:4" x14ac:dyDescent="0.25">
      <c r="B12400" s="627"/>
      <c r="C12400" s="627"/>
      <c r="D12400" s="627"/>
    </row>
    <row r="12401" spans="2:4" x14ac:dyDescent="0.25">
      <c r="B12401" s="627"/>
      <c r="C12401" s="627"/>
      <c r="D12401" s="627"/>
    </row>
    <row r="12402" spans="2:4" x14ac:dyDescent="0.25">
      <c r="B12402" s="627"/>
      <c r="C12402" s="627"/>
      <c r="D12402" s="627"/>
    </row>
    <row r="12403" spans="2:4" x14ac:dyDescent="0.25">
      <c r="B12403" s="627"/>
      <c r="C12403" s="627"/>
      <c r="D12403" s="627"/>
    </row>
    <row r="12404" spans="2:4" x14ac:dyDescent="0.25">
      <c r="B12404" s="627"/>
      <c r="C12404" s="627"/>
      <c r="D12404" s="627"/>
    </row>
    <row r="12405" spans="2:4" x14ac:dyDescent="0.25">
      <c r="B12405" s="627"/>
      <c r="C12405" s="627"/>
      <c r="D12405" s="627"/>
    </row>
    <row r="12406" spans="2:4" x14ac:dyDescent="0.25">
      <c r="B12406" s="627"/>
      <c r="C12406" s="627"/>
      <c r="D12406" s="627"/>
    </row>
    <row r="12407" spans="2:4" x14ac:dyDescent="0.25">
      <c r="B12407" s="627"/>
      <c r="C12407" s="627"/>
      <c r="D12407" s="627"/>
    </row>
    <row r="12408" spans="2:4" x14ac:dyDescent="0.25">
      <c r="B12408" s="627"/>
      <c r="C12408" s="627"/>
      <c r="D12408" s="627"/>
    </row>
    <row r="12409" spans="2:4" x14ac:dyDescent="0.25">
      <c r="B12409" s="627"/>
      <c r="C12409" s="627"/>
      <c r="D12409" s="627"/>
    </row>
    <row r="12410" spans="2:4" x14ac:dyDescent="0.25">
      <c r="B12410" s="627"/>
      <c r="C12410" s="627"/>
      <c r="D12410" s="627"/>
    </row>
    <row r="12411" spans="2:4" x14ac:dyDescent="0.25">
      <c r="B12411" s="627"/>
      <c r="C12411" s="627"/>
      <c r="D12411" s="627"/>
    </row>
    <row r="12412" spans="2:4" x14ac:dyDescent="0.25">
      <c r="B12412" s="627"/>
      <c r="C12412" s="627"/>
      <c r="D12412" s="627"/>
    </row>
    <row r="12413" spans="2:4" x14ac:dyDescent="0.25">
      <c r="B12413" s="627"/>
      <c r="C12413" s="627"/>
      <c r="D12413" s="627"/>
    </row>
    <row r="12414" spans="2:4" x14ac:dyDescent="0.25">
      <c r="B12414" s="627"/>
      <c r="C12414" s="627"/>
      <c r="D12414" s="627"/>
    </row>
    <row r="12415" spans="2:4" x14ac:dyDescent="0.25">
      <c r="B12415" s="627"/>
      <c r="C12415" s="627"/>
      <c r="D12415" s="627"/>
    </row>
    <row r="12416" spans="2:4" x14ac:dyDescent="0.25">
      <c r="B12416" s="627"/>
      <c r="C12416" s="627"/>
      <c r="D12416" s="627"/>
    </row>
    <row r="12417" spans="2:4" x14ac:dyDescent="0.25">
      <c r="B12417" s="627"/>
      <c r="C12417" s="627"/>
      <c r="D12417" s="627"/>
    </row>
    <row r="12418" spans="2:4" x14ac:dyDescent="0.25">
      <c r="B12418" s="627"/>
      <c r="C12418" s="627"/>
      <c r="D12418" s="627"/>
    </row>
    <row r="12419" spans="2:4" x14ac:dyDescent="0.25">
      <c r="B12419" s="627"/>
      <c r="C12419" s="627"/>
      <c r="D12419" s="627"/>
    </row>
    <row r="12420" spans="2:4" x14ac:dyDescent="0.25">
      <c r="B12420" s="627"/>
      <c r="C12420" s="627"/>
      <c r="D12420" s="627"/>
    </row>
    <row r="12421" spans="2:4" x14ac:dyDescent="0.25">
      <c r="B12421" s="627"/>
      <c r="C12421" s="627"/>
      <c r="D12421" s="627"/>
    </row>
    <row r="12422" spans="2:4" x14ac:dyDescent="0.25">
      <c r="B12422" s="627"/>
      <c r="C12422" s="627"/>
      <c r="D12422" s="627"/>
    </row>
    <row r="12423" spans="2:4" x14ac:dyDescent="0.25">
      <c r="B12423" s="627"/>
      <c r="C12423" s="627"/>
      <c r="D12423" s="627"/>
    </row>
    <row r="12424" spans="2:4" x14ac:dyDescent="0.25">
      <c r="B12424" s="627"/>
      <c r="C12424" s="627"/>
      <c r="D12424" s="627"/>
    </row>
    <row r="12425" spans="2:4" x14ac:dyDescent="0.25">
      <c r="B12425" s="627"/>
      <c r="C12425" s="627"/>
      <c r="D12425" s="627"/>
    </row>
    <row r="12426" spans="2:4" x14ac:dyDescent="0.25">
      <c r="B12426" s="627"/>
      <c r="C12426" s="627"/>
      <c r="D12426" s="627"/>
    </row>
    <row r="12427" spans="2:4" x14ac:dyDescent="0.25">
      <c r="B12427" s="627"/>
      <c r="C12427" s="627"/>
      <c r="D12427" s="627"/>
    </row>
    <row r="12428" spans="2:4" x14ac:dyDescent="0.25">
      <c r="B12428" s="627"/>
      <c r="C12428" s="627"/>
      <c r="D12428" s="627"/>
    </row>
    <row r="12429" spans="2:4" x14ac:dyDescent="0.25">
      <c r="B12429" s="627"/>
      <c r="C12429" s="627"/>
      <c r="D12429" s="627"/>
    </row>
    <row r="12430" spans="2:4" x14ac:dyDescent="0.25">
      <c r="B12430" s="627"/>
      <c r="C12430" s="627"/>
      <c r="D12430" s="627"/>
    </row>
    <row r="12431" spans="2:4" x14ac:dyDescent="0.25">
      <c r="B12431" s="627"/>
      <c r="C12431" s="627"/>
      <c r="D12431" s="627"/>
    </row>
    <row r="12432" spans="2:4" x14ac:dyDescent="0.25">
      <c r="B12432" s="627"/>
      <c r="C12432" s="627"/>
      <c r="D12432" s="627"/>
    </row>
    <row r="12433" spans="2:4" x14ac:dyDescent="0.25">
      <c r="B12433" s="627"/>
      <c r="C12433" s="627"/>
      <c r="D12433" s="627"/>
    </row>
    <row r="12434" spans="2:4" x14ac:dyDescent="0.25">
      <c r="B12434" s="627"/>
      <c r="C12434" s="627"/>
      <c r="D12434" s="627"/>
    </row>
    <row r="12435" spans="2:4" x14ac:dyDescent="0.25">
      <c r="B12435" s="627"/>
      <c r="C12435" s="627"/>
      <c r="D12435" s="627"/>
    </row>
    <row r="12436" spans="2:4" x14ac:dyDescent="0.25">
      <c r="B12436" s="627"/>
      <c r="C12436" s="627"/>
      <c r="D12436" s="627"/>
    </row>
    <row r="12437" spans="2:4" x14ac:dyDescent="0.25">
      <c r="B12437" s="627"/>
      <c r="C12437" s="627"/>
      <c r="D12437" s="627"/>
    </row>
    <row r="12438" spans="2:4" x14ac:dyDescent="0.25">
      <c r="B12438" s="627"/>
      <c r="C12438" s="627"/>
      <c r="D12438" s="627"/>
    </row>
    <row r="12439" spans="2:4" x14ac:dyDescent="0.25">
      <c r="B12439" s="627"/>
      <c r="C12439" s="627"/>
      <c r="D12439" s="627"/>
    </row>
    <row r="12440" spans="2:4" x14ac:dyDescent="0.25">
      <c r="B12440" s="627"/>
      <c r="C12440" s="627"/>
      <c r="D12440" s="627"/>
    </row>
    <row r="12441" spans="2:4" x14ac:dyDescent="0.25">
      <c r="B12441" s="627"/>
      <c r="C12441" s="627"/>
      <c r="D12441" s="627"/>
    </row>
    <row r="12442" spans="2:4" x14ac:dyDescent="0.25">
      <c r="B12442" s="627"/>
      <c r="C12442" s="627"/>
      <c r="D12442" s="627"/>
    </row>
    <row r="12443" spans="2:4" x14ac:dyDescent="0.25">
      <c r="B12443" s="627"/>
      <c r="C12443" s="627"/>
      <c r="D12443" s="627"/>
    </row>
    <row r="12444" spans="2:4" x14ac:dyDescent="0.25">
      <c r="B12444" s="627"/>
      <c r="C12444" s="627"/>
      <c r="D12444" s="627"/>
    </row>
    <row r="12445" spans="2:4" x14ac:dyDescent="0.25">
      <c r="B12445" s="627"/>
      <c r="C12445" s="627"/>
      <c r="D12445" s="627"/>
    </row>
    <row r="12446" spans="2:4" x14ac:dyDescent="0.25">
      <c r="B12446" s="627"/>
      <c r="C12446" s="627"/>
      <c r="D12446" s="627"/>
    </row>
    <row r="12447" spans="2:4" x14ac:dyDescent="0.25">
      <c r="B12447" s="627"/>
      <c r="C12447" s="627"/>
      <c r="D12447" s="627"/>
    </row>
    <row r="12448" spans="2:4" x14ac:dyDescent="0.25">
      <c r="B12448" s="627"/>
      <c r="C12448" s="627"/>
      <c r="D12448" s="627"/>
    </row>
    <row r="12449" spans="2:4" x14ac:dyDescent="0.25">
      <c r="B12449" s="627"/>
      <c r="C12449" s="627"/>
      <c r="D12449" s="627"/>
    </row>
    <row r="12450" spans="2:4" x14ac:dyDescent="0.25">
      <c r="B12450" s="627"/>
      <c r="C12450" s="627"/>
      <c r="D12450" s="627"/>
    </row>
    <row r="12451" spans="2:4" x14ac:dyDescent="0.25">
      <c r="B12451" s="627"/>
      <c r="C12451" s="627"/>
      <c r="D12451" s="627"/>
    </row>
    <row r="12452" spans="2:4" x14ac:dyDescent="0.25">
      <c r="B12452" s="627"/>
      <c r="C12452" s="627"/>
      <c r="D12452" s="627"/>
    </row>
    <row r="12453" spans="2:4" x14ac:dyDescent="0.25">
      <c r="B12453" s="627"/>
      <c r="C12453" s="627"/>
      <c r="D12453" s="627"/>
    </row>
    <row r="12454" spans="2:4" x14ac:dyDescent="0.25">
      <c r="B12454" s="627"/>
      <c r="C12454" s="627"/>
      <c r="D12454" s="627"/>
    </row>
    <row r="12455" spans="2:4" x14ac:dyDescent="0.25">
      <c r="B12455" s="627"/>
      <c r="C12455" s="627"/>
      <c r="D12455" s="627"/>
    </row>
    <row r="12456" spans="2:4" x14ac:dyDescent="0.25">
      <c r="B12456" s="627"/>
      <c r="C12456" s="627"/>
      <c r="D12456" s="627"/>
    </row>
    <row r="12457" spans="2:4" x14ac:dyDescent="0.25">
      <c r="B12457" s="627"/>
      <c r="C12457" s="627"/>
      <c r="D12457" s="627"/>
    </row>
    <row r="12458" spans="2:4" x14ac:dyDescent="0.25">
      <c r="B12458" s="627"/>
      <c r="C12458" s="627"/>
      <c r="D12458" s="627"/>
    </row>
    <row r="12459" spans="2:4" x14ac:dyDescent="0.25">
      <c r="B12459" s="627"/>
      <c r="C12459" s="627"/>
      <c r="D12459" s="627"/>
    </row>
    <row r="12460" spans="2:4" x14ac:dyDescent="0.25">
      <c r="B12460" s="627"/>
      <c r="C12460" s="627"/>
      <c r="D12460" s="627"/>
    </row>
    <row r="12461" spans="2:4" x14ac:dyDescent="0.25">
      <c r="B12461" s="627"/>
      <c r="C12461" s="627"/>
      <c r="D12461" s="627"/>
    </row>
    <row r="12462" spans="2:4" x14ac:dyDescent="0.25">
      <c r="B12462" s="627"/>
      <c r="C12462" s="627"/>
      <c r="D12462" s="627"/>
    </row>
    <row r="12463" spans="2:4" x14ac:dyDescent="0.25">
      <c r="B12463" s="627"/>
      <c r="C12463" s="627"/>
      <c r="D12463" s="627"/>
    </row>
    <row r="12464" spans="2:4" x14ac:dyDescent="0.25">
      <c r="B12464" s="627"/>
      <c r="C12464" s="627"/>
      <c r="D12464" s="627"/>
    </row>
    <row r="12465" spans="2:4" x14ac:dyDescent="0.25">
      <c r="B12465" s="627"/>
      <c r="C12465" s="627"/>
      <c r="D12465" s="627"/>
    </row>
    <row r="12466" spans="2:4" x14ac:dyDescent="0.25">
      <c r="B12466" s="627"/>
      <c r="C12466" s="627"/>
      <c r="D12466" s="627"/>
    </row>
    <row r="12467" spans="2:4" x14ac:dyDescent="0.25">
      <c r="B12467" s="627"/>
      <c r="C12467" s="627"/>
      <c r="D12467" s="627"/>
    </row>
    <row r="12468" spans="2:4" x14ac:dyDescent="0.25">
      <c r="B12468" s="627"/>
      <c r="C12468" s="627"/>
      <c r="D12468" s="627"/>
    </row>
    <row r="12469" spans="2:4" x14ac:dyDescent="0.25">
      <c r="B12469" s="627"/>
      <c r="C12469" s="627"/>
      <c r="D12469" s="627"/>
    </row>
    <row r="12470" spans="2:4" x14ac:dyDescent="0.25">
      <c r="B12470" s="627"/>
      <c r="C12470" s="627"/>
      <c r="D12470" s="627"/>
    </row>
    <row r="12471" spans="2:4" x14ac:dyDescent="0.25">
      <c r="B12471" s="627"/>
      <c r="C12471" s="627"/>
      <c r="D12471" s="627"/>
    </row>
    <row r="12472" spans="2:4" x14ac:dyDescent="0.25">
      <c r="B12472" s="627"/>
      <c r="C12472" s="627"/>
      <c r="D12472" s="627"/>
    </row>
    <row r="12473" spans="2:4" x14ac:dyDescent="0.25">
      <c r="B12473" s="627"/>
      <c r="C12473" s="627"/>
      <c r="D12473" s="627"/>
    </row>
    <row r="12474" spans="2:4" x14ac:dyDescent="0.25">
      <c r="B12474" s="627"/>
      <c r="C12474" s="627"/>
      <c r="D12474" s="627"/>
    </row>
    <row r="12475" spans="2:4" x14ac:dyDescent="0.25">
      <c r="B12475" s="627"/>
      <c r="C12475" s="627"/>
      <c r="D12475" s="627"/>
    </row>
    <row r="12476" spans="2:4" x14ac:dyDescent="0.25">
      <c r="B12476" s="627"/>
      <c r="C12476" s="627"/>
      <c r="D12476" s="627"/>
    </row>
    <row r="12477" spans="2:4" x14ac:dyDescent="0.25">
      <c r="B12477" s="627"/>
      <c r="C12477" s="627"/>
      <c r="D12477" s="627"/>
    </row>
    <row r="12478" spans="2:4" x14ac:dyDescent="0.25">
      <c r="B12478" s="627"/>
      <c r="C12478" s="627"/>
      <c r="D12478" s="627"/>
    </row>
    <row r="12479" spans="2:4" x14ac:dyDescent="0.25">
      <c r="B12479" s="627"/>
      <c r="C12479" s="627"/>
      <c r="D12479" s="627"/>
    </row>
    <row r="12480" spans="2:4" x14ac:dyDescent="0.25">
      <c r="B12480" s="627"/>
      <c r="C12480" s="627"/>
      <c r="D12480" s="627"/>
    </row>
    <row r="12481" spans="2:4" x14ac:dyDescent="0.25">
      <c r="B12481" s="627"/>
      <c r="C12481" s="627"/>
      <c r="D12481" s="627"/>
    </row>
    <row r="12482" spans="2:4" x14ac:dyDescent="0.25">
      <c r="B12482" s="627"/>
      <c r="C12482" s="627"/>
      <c r="D12482" s="627"/>
    </row>
    <row r="12483" spans="2:4" x14ac:dyDescent="0.25">
      <c r="B12483" s="627"/>
      <c r="C12483" s="627"/>
      <c r="D12483" s="627"/>
    </row>
    <row r="12484" spans="2:4" x14ac:dyDescent="0.25">
      <c r="B12484" s="627"/>
      <c r="C12484" s="627"/>
      <c r="D12484" s="627"/>
    </row>
    <row r="12485" spans="2:4" x14ac:dyDescent="0.25">
      <c r="B12485" s="627"/>
      <c r="C12485" s="627"/>
      <c r="D12485" s="627"/>
    </row>
    <row r="12486" spans="2:4" x14ac:dyDescent="0.25">
      <c r="B12486" s="627"/>
      <c r="C12486" s="627"/>
      <c r="D12486" s="627"/>
    </row>
    <row r="12487" spans="2:4" x14ac:dyDescent="0.25">
      <c r="B12487" s="627"/>
      <c r="C12487" s="627"/>
      <c r="D12487" s="627"/>
    </row>
    <row r="12488" spans="2:4" x14ac:dyDescent="0.25">
      <c r="B12488" s="627"/>
      <c r="C12488" s="627"/>
      <c r="D12488" s="627"/>
    </row>
    <row r="12489" spans="2:4" x14ac:dyDescent="0.25">
      <c r="B12489" s="627"/>
      <c r="C12489" s="627"/>
      <c r="D12489" s="627"/>
    </row>
    <row r="12490" spans="2:4" x14ac:dyDescent="0.25">
      <c r="B12490" s="627"/>
      <c r="C12490" s="627"/>
      <c r="D12490" s="627"/>
    </row>
    <row r="12491" spans="2:4" x14ac:dyDescent="0.25">
      <c r="B12491" s="627"/>
      <c r="C12491" s="627"/>
      <c r="D12491" s="627"/>
    </row>
    <row r="12492" spans="2:4" x14ac:dyDescent="0.25">
      <c r="B12492" s="627"/>
      <c r="C12492" s="627"/>
      <c r="D12492" s="627"/>
    </row>
    <row r="12493" spans="2:4" x14ac:dyDescent="0.25">
      <c r="B12493" s="627"/>
      <c r="C12493" s="627"/>
      <c r="D12493" s="627"/>
    </row>
    <row r="12494" spans="2:4" x14ac:dyDescent="0.25">
      <c r="B12494" s="627"/>
      <c r="C12494" s="627"/>
      <c r="D12494" s="627"/>
    </row>
    <row r="12495" spans="2:4" x14ac:dyDescent="0.25">
      <c r="B12495" s="627"/>
      <c r="C12495" s="627"/>
      <c r="D12495" s="627"/>
    </row>
    <row r="12496" spans="2:4" x14ac:dyDescent="0.25">
      <c r="B12496" s="627"/>
      <c r="C12496" s="627"/>
      <c r="D12496" s="627"/>
    </row>
    <row r="12497" spans="2:4" x14ac:dyDescent="0.25">
      <c r="B12497" s="627"/>
      <c r="C12497" s="627"/>
      <c r="D12497" s="627"/>
    </row>
    <row r="12498" spans="2:4" x14ac:dyDescent="0.25">
      <c r="B12498" s="627"/>
      <c r="C12498" s="627"/>
      <c r="D12498" s="627"/>
    </row>
    <row r="12499" spans="2:4" x14ac:dyDescent="0.25">
      <c r="B12499" s="627"/>
      <c r="C12499" s="627"/>
      <c r="D12499" s="627"/>
    </row>
    <row r="12500" spans="2:4" x14ac:dyDescent="0.25">
      <c r="B12500" s="627"/>
      <c r="C12500" s="627"/>
      <c r="D12500" s="627"/>
    </row>
    <row r="12501" spans="2:4" x14ac:dyDescent="0.25">
      <c r="B12501" s="627"/>
      <c r="C12501" s="627"/>
      <c r="D12501" s="627"/>
    </row>
    <row r="12502" spans="2:4" x14ac:dyDescent="0.25">
      <c r="B12502" s="627"/>
      <c r="C12502" s="627"/>
      <c r="D12502" s="627"/>
    </row>
    <row r="12503" spans="2:4" x14ac:dyDescent="0.25">
      <c r="B12503" s="627"/>
      <c r="C12503" s="627"/>
      <c r="D12503" s="627"/>
    </row>
    <row r="12504" spans="2:4" x14ac:dyDescent="0.25">
      <c r="B12504" s="627"/>
      <c r="C12504" s="627"/>
      <c r="D12504" s="627"/>
    </row>
    <row r="12505" spans="2:4" x14ac:dyDescent="0.25">
      <c r="B12505" s="627"/>
      <c r="C12505" s="627"/>
      <c r="D12505" s="627"/>
    </row>
    <row r="12506" spans="2:4" x14ac:dyDescent="0.25">
      <c r="B12506" s="627"/>
      <c r="C12506" s="627"/>
      <c r="D12506" s="627"/>
    </row>
    <row r="12507" spans="2:4" x14ac:dyDescent="0.25">
      <c r="B12507" s="627"/>
      <c r="C12507" s="627"/>
      <c r="D12507" s="627"/>
    </row>
    <row r="12508" spans="2:4" x14ac:dyDescent="0.25">
      <c r="B12508" s="627"/>
      <c r="C12508" s="627"/>
      <c r="D12508" s="627"/>
    </row>
    <row r="12509" spans="2:4" x14ac:dyDescent="0.25">
      <c r="B12509" s="627"/>
      <c r="C12509" s="627"/>
      <c r="D12509" s="627"/>
    </row>
    <row r="12510" spans="2:4" x14ac:dyDescent="0.25">
      <c r="B12510" s="627"/>
      <c r="C12510" s="627"/>
      <c r="D12510" s="627"/>
    </row>
    <row r="12511" spans="2:4" x14ac:dyDescent="0.25">
      <c r="B12511" s="627"/>
      <c r="C12511" s="627"/>
      <c r="D12511" s="627"/>
    </row>
    <row r="12512" spans="2:4" x14ac:dyDescent="0.25">
      <c r="B12512" s="627"/>
      <c r="C12512" s="627"/>
      <c r="D12512" s="627"/>
    </row>
    <row r="12513" spans="2:4" x14ac:dyDescent="0.25">
      <c r="B12513" s="627"/>
      <c r="C12513" s="627"/>
      <c r="D12513" s="627"/>
    </row>
    <row r="12514" spans="2:4" x14ac:dyDescent="0.25">
      <c r="B12514" s="627"/>
      <c r="C12514" s="627"/>
      <c r="D12514" s="627"/>
    </row>
    <row r="12515" spans="2:4" x14ac:dyDescent="0.25">
      <c r="B12515" s="627"/>
      <c r="C12515" s="627"/>
      <c r="D12515" s="627"/>
    </row>
    <row r="12516" spans="2:4" x14ac:dyDescent="0.25">
      <c r="B12516" s="627"/>
      <c r="C12516" s="627"/>
      <c r="D12516" s="627"/>
    </row>
    <row r="12517" spans="2:4" x14ac:dyDescent="0.25">
      <c r="B12517" s="627"/>
      <c r="C12517" s="627"/>
      <c r="D12517" s="627"/>
    </row>
    <row r="12518" spans="2:4" x14ac:dyDescent="0.25">
      <c r="B12518" s="627"/>
      <c r="C12518" s="627"/>
      <c r="D12518" s="627"/>
    </row>
    <row r="12519" spans="2:4" x14ac:dyDescent="0.25">
      <c r="B12519" s="627"/>
      <c r="C12519" s="627"/>
      <c r="D12519" s="627"/>
    </row>
    <row r="12520" spans="2:4" x14ac:dyDescent="0.25">
      <c r="B12520" s="627"/>
      <c r="C12520" s="627"/>
      <c r="D12520" s="627"/>
    </row>
    <row r="12521" spans="2:4" x14ac:dyDescent="0.25">
      <c r="B12521" s="627"/>
      <c r="C12521" s="627"/>
      <c r="D12521" s="627"/>
    </row>
    <row r="12522" spans="2:4" x14ac:dyDescent="0.25">
      <c r="B12522" s="627"/>
      <c r="C12522" s="627"/>
      <c r="D12522" s="627"/>
    </row>
    <row r="12523" spans="2:4" x14ac:dyDescent="0.25">
      <c r="B12523" s="627"/>
      <c r="C12523" s="627"/>
      <c r="D12523" s="627"/>
    </row>
    <row r="12524" spans="2:4" x14ac:dyDescent="0.25">
      <c r="B12524" s="627"/>
      <c r="C12524" s="627"/>
      <c r="D12524" s="627"/>
    </row>
    <row r="12525" spans="2:4" x14ac:dyDescent="0.25">
      <c r="B12525" s="627"/>
      <c r="C12525" s="627"/>
      <c r="D12525" s="627"/>
    </row>
    <row r="12526" spans="2:4" x14ac:dyDescent="0.25">
      <c r="B12526" s="627"/>
      <c r="C12526" s="627"/>
      <c r="D12526" s="627"/>
    </row>
    <row r="12527" spans="2:4" x14ac:dyDescent="0.25">
      <c r="B12527" s="627"/>
      <c r="C12527" s="627"/>
      <c r="D12527" s="627"/>
    </row>
    <row r="12528" spans="2:4" x14ac:dyDescent="0.25">
      <c r="B12528" s="627"/>
      <c r="C12528" s="627"/>
      <c r="D12528" s="627"/>
    </row>
    <row r="12529" spans="2:4" x14ac:dyDescent="0.25">
      <c r="B12529" s="627"/>
      <c r="C12529" s="627"/>
      <c r="D12529" s="627"/>
    </row>
    <row r="12530" spans="2:4" x14ac:dyDescent="0.25">
      <c r="B12530" s="627"/>
      <c r="C12530" s="627"/>
      <c r="D12530" s="627"/>
    </row>
    <row r="12531" spans="2:4" x14ac:dyDescent="0.25">
      <c r="B12531" s="627"/>
      <c r="C12531" s="627"/>
      <c r="D12531" s="627"/>
    </row>
    <row r="12532" spans="2:4" x14ac:dyDescent="0.25">
      <c r="B12532" s="627"/>
      <c r="C12532" s="627"/>
      <c r="D12532" s="627"/>
    </row>
    <row r="12533" spans="2:4" x14ac:dyDescent="0.25">
      <c r="B12533" s="627"/>
      <c r="C12533" s="627"/>
      <c r="D12533" s="627"/>
    </row>
    <row r="12534" spans="2:4" x14ac:dyDescent="0.25">
      <c r="B12534" s="627"/>
      <c r="C12534" s="627"/>
      <c r="D12534" s="627"/>
    </row>
    <row r="12535" spans="2:4" x14ac:dyDescent="0.25">
      <c r="B12535" s="627"/>
      <c r="C12535" s="627"/>
      <c r="D12535" s="627"/>
    </row>
    <row r="12536" spans="2:4" x14ac:dyDescent="0.25">
      <c r="B12536" s="627"/>
      <c r="C12536" s="627"/>
      <c r="D12536" s="627"/>
    </row>
    <row r="12537" spans="2:4" x14ac:dyDescent="0.25">
      <c r="B12537" s="627"/>
      <c r="C12537" s="627"/>
      <c r="D12537" s="627"/>
    </row>
    <row r="12538" spans="2:4" x14ac:dyDescent="0.25">
      <c r="B12538" s="627"/>
      <c r="C12538" s="627"/>
      <c r="D12538" s="627"/>
    </row>
    <row r="12539" spans="2:4" x14ac:dyDescent="0.25">
      <c r="B12539" s="627"/>
      <c r="C12539" s="627"/>
      <c r="D12539" s="627"/>
    </row>
    <row r="12540" spans="2:4" x14ac:dyDescent="0.25">
      <c r="B12540" s="627"/>
      <c r="C12540" s="627"/>
      <c r="D12540" s="627"/>
    </row>
    <row r="12541" spans="2:4" x14ac:dyDescent="0.25">
      <c r="B12541" s="627"/>
      <c r="C12541" s="627"/>
      <c r="D12541" s="627"/>
    </row>
    <row r="12542" spans="2:4" x14ac:dyDescent="0.25">
      <c r="B12542" s="627"/>
      <c r="C12542" s="627"/>
      <c r="D12542" s="627"/>
    </row>
    <row r="12543" spans="2:4" x14ac:dyDescent="0.25">
      <c r="B12543" s="627"/>
      <c r="C12543" s="627"/>
      <c r="D12543" s="627"/>
    </row>
    <row r="12544" spans="2:4" x14ac:dyDescent="0.25">
      <c r="B12544" s="627"/>
      <c r="C12544" s="627"/>
      <c r="D12544" s="627"/>
    </row>
    <row r="12545" spans="2:4" x14ac:dyDescent="0.25">
      <c r="B12545" s="627"/>
      <c r="C12545" s="627"/>
      <c r="D12545" s="627"/>
    </row>
    <row r="12546" spans="2:4" x14ac:dyDescent="0.25">
      <c r="B12546" s="627"/>
      <c r="C12546" s="627"/>
      <c r="D12546" s="627"/>
    </row>
    <row r="12547" spans="2:4" x14ac:dyDescent="0.25">
      <c r="B12547" s="627"/>
      <c r="C12547" s="627"/>
      <c r="D12547" s="627"/>
    </row>
    <row r="12548" spans="2:4" x14ac:dyDescent="0.25">
      <c r="B12548" s="627"/>
      <c r="C12548" s="627"/>
      <c r="D12548" s="627"/>
    </row>
    <row r="12549" spans="2:4" x14ac:dyDescent="0.25">
      <c r="B12549" s="627"/>
      <c r="C12549" s="627"/>
      <c r="D12549" s="627"/>
    </row>
    <row r="12550" spans="2:4" x14ac:dyDescent="0.25">
      <c r="B12550" s="627"/>
      <c r="C12550" s="627"/>
      <c r="D12550" s="627"/>
    </row>
    <row r="12551" spans="2:4" x14ac:dyDescent="0.25">
      <c r="B12551" s="627"/>
      <c r="C12551" s="627"/>
      <c r="D12551" s="627"/>
    </row>
    <row r="12552" spans="2:4" x14ac:dyDescent="0.25">
      <c r="B12552" s="627"/>
      <c r="C12552" s="627"/>
      <c r="D12552" s="627"/>
    </row>
    <row r="12553" spans="2:4" x14ac:dyDescent="0.25">
      <c r="B12553" s="627"/>
      <c r="C12553" s="627"/>
      <c r="D12553" s="627"/>
    </row>
    <row r="12554" spans="2:4" x14ac:dyDescent="0.25">
      <c r="B12554" s="627"/>
      <c r="C12554" s="627"/>
      <c r="D12554" s="627"/>
    </row>
    <row r="12555" spans="2:4" x14ac:dyDescent="0.25">
      <c r="B12555" s="627"/>
      <c r="C12555" s="627"/>
      <c r="D12555" s="627"/>
    </row>
    <row r="12556" spans="2:4" x14ac:dyDescent="0.25">
      <c r="B12556" s="627"/>
      <c r="C12556" s="627"/>
      <c r="D12556" s="627"/>
    </row>
    <row r="12557" spans="2:4" x14ac:dyDescent="0.25">
      <c r="B12557" s="627"/>
      <c r="C12557" s="627"/>
      <c r="D12557" s="627"/>
    </row>
    <row r="12558" spans="2:4" x14ac:dyDescent="0.25">
      <c r="B12558" s="627"/>
      <c r="C12558" s="627"/>
      <c r="D12558" s="627"/>
    </row>
    <row r="12559" spans="2:4" x14ac:dyDescent="0.25">
      <c r="B12559" s="627"/>
      <c r="C12559" s="627"/>
      <c r="D12559" s="627"/>
    </row>
    <row r="12560" spans="2:4" x14ac:dyDescent="0.25">
      <c r="B12560" s="627"/>
      <c r="C12560" s="627"/>
      <c r="D12560" s="627"/>
    </row>
    <row r="12561" spans="2:4" x14ac:dyDescent="0.25">
      <c r="B12561" s="627"/>
      <c r="C12561" s="627"/>
      <c r="D12561" s="627"/>
    </row>
    <row r="12562" spans="2:4" x14ac:dyDescent="0.25">
      <c r="B12562" s="627"/>
      <c r="C12562" s="627"/>
      <c r="D12562" s="627"/>
    </row>
    <row r="12563" spans="2:4" x14ac:dyDescent="0.25">
      <c r="B12563" s="627"/>
      <c r="C12563" s="627"/>
      <c r="D12563" s="627"/>
    </row>
    <row r="12564" spans="2:4" x14ac:dyDescent="0.25">
      <c r="B12564" s="627"/>
      <c r="C12564" s="627"/>
      <c r="D12564" s="627"/>
    </row>
    <row r="12565" spans="2:4" x14ac:dyDescent="0.25">
      <c r="B12565" s="627"/>
      <c r="C12565" s="627"/>
      <c r="D12565" s="627"/>
    </row>
    <row r="12566" spans="2:4" x14ac:dyDescent="0.25">
      <c r="B12566" s="627"/>
      <c r="C12566" s="627"/>
      <c r="D12566" s="627"/>
    </row>
    <row r="12567" spans="2:4" x14ac:dyDescent="0.25">
      <c r="B12567" s="627"/>
      <c r="C12567" s="627"/>
      <c r="D12567" s="627"/>
    </row>
    <row r="12568" spans="2:4" x14ac:dyDescent="0.25">
      <c r="B12568" s="627"/>
      <c r="C12568" s="627"/>
      <c r="D12568" s="627"/>
    </row>
    <row r="12569" spans="2:4" x14ac:dyDescent="0.25">
      <c r="B12569" s="627"/>
      <c r="C12569" s="627"/>
      <c r="D12569" s="627"/>
    </row>
    <row r="12570" spans="2:4" x14ac:dyDescent="0.25">
      <c r="B12570" s="627"/>
      <c r="C12570" s="627"/>
      <c r="D12570" s="627"/>
    </row>
    <row r="12571" spans="2:4" x14ac:dyDescent="0.25">
      <c r="B12571" s="627"/>
      <c r="C12571" s="627"/>
      <c r="D12571" s="627"/>
    </row>
    <row r="12572" spans="2:4" x14ac:dyDescent="0.25">
      <c r="B12572" s="627"/>
      <c r="C12572" s="627"/>
      <c r="D12572" s="627"/>
    </row>
    <row r="12573" spans="2:4" x14ac:dyDescent="0.25">
      <c r="B12573" s="627"/>
      <c r="C12573" s="627"/>
      <c r="D12573" s="627"/>
    </row>
    <row r="12574" spans="2:4" x14ac:dyDescent="0.25">
      <c r="B12574" s="627"/>
      <c r="C12574" s="627"/>
      <c r="D12574" s="627"/>
    </row>
    <row r="12575" spans="2:4" x14ac:dyDescent="0.25">
      <c r="B12575" s="627"/>
      <c r="C12575" s="627"/>
      <c r="D12575" s="627"/>
    </row>
    <row r="12576" spans="2:4" x14ac:dyDescent="0.25">
      <c r="B12576" s="627"/>
      <c r="C12576" s="627"/>
      <c r="D12576" s="627"/>
    </row>
    <row r="12577" spans="2:4" x14ac:dyDescent="0.25">
      <c r="B12577" s="627"/>
      <c r="C12577" s="627"/>
      <c r="D12577" s="627"/>
    </row>
    <row r="12578" spans="2:4" x14ac:dyDescent="0.25">
      <c r="B12578" s="627"/>
      <c r="C12578" s="627"/>
      <c r="D12578" s="627"/>
    </row>
    <row r="12579" spans="2:4" x14ac:dyDescent="0.25">
      <c r="B12579" s="627"/>
      <c r="C12579" s="627"/>
      <c r="D12579" s="627"/>
    </row>
    <row r="12580" spans="2:4" x14ac:dyDescent="0.25">
      <c r="B12580" s="627"/>
      <c r="C12580" s="627"/>
      <c r="D12580" s="627"/>
    </row>
    <row r="12581" spans="2:4" x14ac:dyDescent="0.25">
      <c r="B12581" s="627"/>
      <c r="C12581" s="627"/>
      <c r="D12581" s="627"/>
    </row>
    <row r="12582" spans="2:4" x14ac:dyDescent="0.25">
      <c r="B12582" s="627"/>
      <c r="C12582" s="627"/>
      <c r="D12582" s="627"/>
    </row>
    <row r="12583" spans="2:4" x14ac:dyDescent="0.25">
      <c r="B12583" s="627"/>
      <c r="C12583" s="627"/>
      <c r="D12583" s="627"/>
    </row>
    <row r="12584" spans="2:4" x14ac:dyDescent="0.25">
      <c r="B12584" s="627"/>
      <c r="C12584" s="627"/>
      <c r="D12584" s="627"/>
    </row>
    <row r="12585" spans="2:4" x14ac:dyDescent="0.25">
      <c r="B12585" s="627"/>
      <c r="C12585" s="627"/>
      <c r="D12585" s="627"/>
    </row>
    <row r="12586" spans="2:4" x14ac:dyDescent="0.25">
      <c r="B12586" s="627"/>
      <c r="C12586" s="627"/>
      <c r="D12586" s="627"/>
    </row>
    <row r="12587" spans="2:4" x14ac:dyDescent="0.25">
      <c r="B12587" s="627"/>
      <c r="C12587" s="627"/>
      <c r="D12587" s="627"/>
    </row>
    <row r="12588" spans="2:4" x14ac:dyDescent="0.25">
      <c r="B12588" s="627"/>
      <c r="C12588" s="627"/>
      <c r="D12588" s="627"/>
    </row>
    <row r="12589" spans="2:4" x14ac:dyDescent="0.25">
      <c r="B12589" s="627"/>
      <c r="C12589" s="627"/>
      <c r="D12589" s="627"/>
    </row>
    <row r="12590" spans="2:4" x14ac:dyDescent="0.25">
      <c r="B12590" s="627"/>
      <c r="C12590" s="627"/>
      <c r="D12590" s="627"/>
    </row>
    <row r="12591" spans="2:4" x14ac:dyDescent="0.25">
      <c r="B12591" s="627"/>
      <c r="C12591" s="627"/>
      <c r="D12591" s="627"/>
    </row>
    <row r="12592" spans="2:4" x14ac:dyDescent="0.25">
      <c r="B12592" s="627"/>
      <c r="C12592" s="627"/>
      <c r="D12592" s="627"/>
    </row>
    <row r="12593" spans="2:4" x14ac:dyDescent="0.25">
      <c r="B12593" s="627"/>
      <c r="C12593" s="627"/>
      <c r="D12593" s="627"/>
    </row>
    <row r="12594" spans="2:4" x14ac:dyDescent="0.25">
      <c r="B12594" s="627"/>
      <c r="C12594" s="627"/>
      <c r="D12594" s="627"/>
    </row>
    <row r="12595" spans="2:4" x14ac:dyDescent="0.25">
      <c r="B12595" s="627"/>
      <c r="C12595" s="627"/>
      <c r="D12595" s="627"/>
    </row>
    <row r="12596" spans="2:4" x14ac:dyDescent="0.25">
      <c r="B12596" s="627"/>
      <c r="C12596" s="627"/>
      <c r="D12596" s="627"/>
    </row>
    <row r="12597" spans="2:4" x14ac:dyDescent="0.25">
      <c r="B12597" s="627"/>
      <c r="C12597" s="627"/>
      <c r="D12597" s="627"/>
    </row>
    <row r="12598" spans="2:4" x14ac:dyDescent="0.25">
      <c r="B12598" s="627"/>
      <c r="C12598" s="627"/>
      <c r="D12598" s="627"/>
    </row>
    <row r="12599" spans="2:4" x14ac:dyDescent="0.25">
      <c r="B12599" s="627"/>
      <c r="C12599" s="627"/>
      <c r="D12599" s="627"/>
    </row>
    <row r="12600" spans="2:4" x14ac:dyDescent="0.25">
      <c r="B12600" s="627"/>
      <c r="C12600" s="627"/>
      <c r="D12600" s="627"/>
    </row>
    <row r="12601" spans="2:4" x14ac:dyDescent="0.25">
      <c r="B12601" s="627"/>
      <c r="C12601" s="627"/>
      <c r="D12601" s="627"/>
    </row>
    <row r="12602" spans="2:4" x14ac:dyDescent="0.25">
      <c r="B12602" s="627"/>
      <c r="C12602" s="627"/>
      <c r="D12602" s="627"/>
    </row>
    <row r="12603" spans="2:4" x14ac:dyDescent="0.25">
      <c r="B12603" s="627"/>
      <c r="C12603" s="627"/>
      <c r="D12603" s="627"/>
    </row>
    <row r="12604" spans="2:4" x14ac:dyDescent="0.25">
      <c r="B12604" s="627"/>
      <c r="C12604" s="627"/>
      <c r="D12604" s="627"/>
    </row>
    <row r="12605" spans="2:4" x14ac:dyDescent="0.25">
      <c r="B12605" s="627"/>
      <c r="C12605" s="627"/>
      <c r="D12605" s="627"/>
    </row>
    <row r="12606" spans="2:4" x14ac:dyDescent="0.25">
      <c r="B12606" s="627"/>
      <c r="C12606" s="627"/>
      <c r="D12606" s="627"/>
    </row>
    <row r="12607" spans="2:4" x14ac:dyDescent="0.25">
      <c r="B12607" s="627"/>
      <c r="C12607" s="627"/>
      <c r="D12607" s="627"/>
    </row>
    <row r="12608" spans="2:4" x14ac:dyDescent="0.25">
      <c r="B12608" s="627"/>
      <c r="C12608" s="627"/>
      <c r="D12608" s="627"/>
    </row>
    <row r="12609" spans="2:4" x14ac:dyDescent="0.25">
      <c r="B12609" s="627"/>
      <c r="C12609" s="627"/>
      <c r="D12609" s="627"/>
    </row>
    <row r="12610" spans="2:4" x14ac:dyDescent="0.25">
      <c r="B12610" s="627"/>
      <c r="C12610" s="627"/>
      <c r="D12610" s="627"/>
    </row>
    <row r="12611" spans="2:4" x14ac:dyDescent="0.25">
      <c r="B12611" s="627"/>
      <c r="C12611" s="627"/>
      <c r="D12611" s="627"/>
    </row>
    <row r="12612" spans="2:4" x14ac:dyDescent="0.25">
      <c r="B12612" s="627"/>
      <c r="C12612" s="627"/>
      <c r="D12612" s="627"/>
    </row>
    <row r="12613" spans="2:4" x14ac:dyDescent="0.25">
      <c r="B12613" s="627"/>
      <c r="C12613" s="627"/>
      <c r="D12613" s="627"/>
    </row>
    <row r="12614" spans="2:4" x14ac:dyDescent="0.25">
      <c r="B12614" s="627"/>
      <c r="C12614" s="627"/>
      <c r="D12614" s="627"/>
    </row>
    <row r="12615" spans="2:4" x14ac:dyDescent="0.25">
      <c r="B12615" s="627"/>
      <c r="C12615" s="627"/>
      <c r="D12615" s="627"/>
    </row>
    <row r="12616" spans="2:4" x14ac:dyDescent="0.25">
      <c r="B12616" s="627"/>
      <c r="C12616" s="627"/>
      <c r="D12616" s="627"/>
    </row>
    <row r="12617" spans="2:4" x14ac:dyDescent="0.25">
      <c r="B12617" s="627"/>
      <c r="C12617" s="627"/>
      <c r="D12617" s="627"/>
    </row>
    <row r="12618" spans="2:4" x14ac:dyDescent="0.25">
      <c r="B12618" s="627"/>
      <c r="C12618" s="627"/>
      <c r="D12618" s="627"/>
    </row>
    <row r="12619" spans="2:4" x14ac:dyDescent="0.25">
      <c r="B12619" s="627"/>
      <c r="C12619" s="627"/>
      <c r="D12619" s="627"/>
    </row>
    <row r="12620" spans="2:4" x14ac:dyDescent="0.25">
      <c r="B12620" s="627"/>
      <c r="C12620" s="627"/>
      <c r="D12620" s="627"/>
    </row>
    <row r="12621" spans="2:4" x14ac:dyDescent="0.25">
      <c r="B12621" s="627"/>
      <c r="C12621" s="627"/>
      <c r="D12621" s="627"/>
    </row>
    <row r="12622" spans="2:4" x14ac:dyDescent="0.25">
      <c r="B12622" s="627"/>
      <c r="C12622" s="627"/>
      <c r="D12622" s="627"/>
    </row>
    <row r="12623" spans="2:4" x14ac:dyDescent="0.25">
      <c r="B12623" s="627"/>
      <c r="C12623" s="627"/>
      <c r="D12623" s="627"/>
    </row>
    <row r="12624" spans="2:4" x14ac:dyDescent="0.25">
      <c r="B12624" s="627"/>
      <c r="C12624" s="627"/>
      <c r="D12624" s="627"/>
    </row>
    <row r="12625" spans="2:4" x14ac:dyDescent="0.25">
      <c r="B12625" s="627"/>
      <c r="C12625" s="627"/>
      <c r="D12625" s="627"/>
    </row>
    <row r="12626" spans="2:4" x14ac:dyDescent="0.25">
      <c r="B12626" s="627"/>
      <c r="C12626" s="627"/>
      <c r="D12626" s="627"/>
    </row>
    <row r="12627" spans="2:4" x14ac:dyDescent="0.25">
      <c r="B12627" s="627"/>
      <c r="C12627" s="627"/>
      <c r="D12627" s="627"/>
    </row>
    <row r="12628" spans="2:4" x14ac:dyDescent="0.25">
      <c r="B12628" s="627"/>
      <c r="C12628" s="627"/>
      <c r="D12628" s="627"/>
    </row>
    <row r="12629" spans="2:4" x14ac:dyDescent="0.25">
      <c r="B12629" s="627"/>
      <c r="C12629" s="627"/>
      <c r="D12629" s="627"/>
    </row>
    <row r="12630" spans="2:4" x14ac:dyDescent="0.25">
      <c r="B12630" s="627"/>
      <c r="C12630" s="627"/>
      <c r="D12630" s="627"/>
    </row>
    <row r="12631" spans="2:4" x14ac:dyDescent="0.25">
      <c r="B12631" s="627"/>
      <c r="C12631" s="627"/>
      <c r="D12631" s="627"/>
    </row>
    <row r="12632" spans="2:4" x14ac:dyDescent="0.25">
      <c r="B12632" s="627"/>
      <c r="C12632" s="627"/>
      <c r="D12632" s="627"/>
    </row>
    <row r="12633" spans="2:4" x14ac:dyDescent="0.25">
      <c r="B12633" s="627"/>
      <c r="C12633" s="627"/>
      <c r="D12633" s="627"/>
    </row>
    <row r="12634" spans="2:4" x14ac:dyDescent="0.25">
      <c r="B12634" s="627"/>
      <c r="C12634" s="627"/>
      <c r="D12634" s="627"/>
    </row>
    <row r="12635" spans="2:4" x14ac:dyDescent="0.25">
      <c r="B12635" s="627"/>
      <c r="C12635" s="627"/>
      <c r="D12635" s="627"/>
    </row>
    <row r="12636" spans="2:4" x14ac:dyDescent="0.25">
      <c r="B12636" s="627"/>
      <c r="C12636" s="627"/>
      <c r="D12636" s="627"/>
    </row>
    <row r="12637" spans="2:4" x14ac:dyDescent="0.25">
      <c r="B12637" s="627"/>
      <c r="C12637" s="627"/>
      <c r="D12637" s="627"/>
    </row>
    <row r="12638" spans="2:4" x14ac:dyDescent="0.25">
      <c r="B12638" s="627"/>
      <c r="C12638" s="627"/>
      <c r="D12638" s="627"/>
    </row>
    <row r="12639" spans="2:4" x14ac:dyDescent="0.25">
      <c r="B12639" s="627"/>
      <c r="C12639" s="627"/>
      <c r="D12639" s="627"/>
    </row>
    <row r="12640" spans="2:4" x14ac:dyDescent="0.25">
      <c r="B12640" s="627"/>
      <c r="C12640" s="627"/>
      <c r="D12640" s="627"/>
    </row>
    <row r="12641" spans="2:4" x14ac:dyDescent="0.25">
      <c r="B12641" s="627"/>
      <c r="C12641" s="627"/>
      <c r="D12641" s="627"/>
    </row>
    <row r="12642" spans="2:4" x14ac:dyDescent="0.25">
      <c r="B12642" s="627"/>
      <c r="C12642" s="627"/>
      <c r="D12642" s="627"/>
    </row>
    <row r="12643" spans="2:4" x14ac:dyDescent="0.25">
      <c r="B12643" s="627"/>
      <c r="C12643" s="627"/>
      <c r="D12643" s="627"/>
    </row>
    <row r="12644" spans="2:4" x14ac:dyDescent="0.25">
      <c r="B12644" s="627"/>
      <c r="C12644" s="627"/>
      <c r="D12644" s="627"/>
    </row>
    <row r="12645" spans="2:4" x14ac:dyDescent="0.25">
      <c r="B12645" s="627"/>
      <c r="C12645" s="627"/>
      <c r="D12645" s="627"/>
    </row>
    <row r="12646" spans="2:4" x14ac:dyDescent="0.25">
      <c r="B12646" s="627"/>
      <c r="C12646" s="627"/>
      <c r="D12646" s="627"/>
    </row>
    <row r="12647" spans="2:4" x14ac:dyDescent="0.25">
      <c r="B12647" s="627"/>
      <c r="C12647" s="627"/>
      <c r="D12647" s="627"/>
    </row>
    <row r="12648" spans="2:4" x14ac:dyDescent="0.25">
      <c r="B12648" s="627"/>
      <c r="C12648" s="627"/>
      <c r="D12648" s="627"/>
    </row>
    <row r="12649" spans="2:4" x14ac:dyDescent="0.25">
      <c r="B12649" s="627"/>
      <c r="C12649" s="627"/>
      <c r="D12649" s="627"/>
    </row>
    <row r="12650" spans="2:4" x14ac:dyDescent="0.25">
      <c r="B12650" s="627"/>
      <c r="C12650" s="627"/>
      <c r="D12650" s="627"/>
    </row>
    <row r="12651" spans="2:4" x14ac:dyDescent="0.25">
      <c r="B12651" s="627"/>
      <c r="C12651" s="627"/>
      <c r="D12651" s="627"/>
    </row>
    <row r="12652" spans="2:4" x14ac:dyDescent="0.25">
      <c r="B12652" s="627"/>
      <c r="C12652" s="627"/>
      <c r="D12652" s="627"/>
    </row>
    <row r="12653" spans="2:4" x14ac:dyDescent="0.25">
      <c r="B12653" s="627"/>
      <c r="C12653" s="627"/>
      <c r="D12653" s="627"/>
    </row>
    <row r="12654" spans="2:4" x14ac:dyDescent="0.25">
      <c r="B12654" s="627"/>
      <c r="C12654" s="627"/>
      <c r="D12654" s="627"/>
    </row>
    <row r="12655" spans="2:4" x14ac:dyDescent="0.25">
      <c r="B12655" s="627"/>
      <c r="C12655" s="627"/>
      <c r="D12655" s="627"/>
    </row>
    <row r="12656" spans="2:4" x14ac:dyDescent="0.25">
      <c r="B12656" s="627"/>
      <c r="C12656" s="627"/>
      <c r="D12656" s="627"/>
    </row>
    <row r="12657" spans="2:4" x14ac:dyDescent="0.25">
      <c r="B12657" s="627"/>
      <c r="C12657" s="627"/>
      <c r="D12657" s="627"/>
    </row>
    <row r="12658" spans="2:4" x14ac:dyDescent="0.25">
      <c r="B12658" s="627"/>
      <c r="C12658" s="627"/>
      <c r="D12658" s="627"/>
    </row>
    <row r="12659" spans="2:4" x14ac:dyDescent="0.25">
      <c r="B12659" s="627"/>
      <c r="C12659" s="627"/>
      <c r="D12659" s="627"/>
    </row>
    <row r="12660" spans="2:4" x14ac:dyDescent="0.25">
      <c r="B12660" s="627"/>
      <c r="C12660" s="627"/>
      <c r="D12660" s="627"/>
    </row>
    <row r="12661" spans="2:4" x14ac:dyDescent="0.25">
      <c r="B12661" s="627"/>
      <c r="C12661" s="627"/>
      <c r="D12661" s="627"/>
    </row>
    <row r="12662" spans="2:4" x14ac:dyDescent="0.25">
      <c r="B12662" s="627"/>
      <c r="C12662" s="627"/>
      <c r="D12662" s="627"/>
    </row>
    <row r="12663" spans="2:4" x14ac:dyDescent="0.25">
      <c r="B12663" s="627"/>
      <c r="C12663" s="627"/>
      <c r="D12663" s="627"/>
    </row>
    <row r="12664" spans="2:4" x14ac:dyDescent="0.25">
      <c r="B12664" s="627"/>
      <c r="C12664" s="627"/>
      <c r="D12664" s="627"/>
    </row>
    <row r="12665" spans="2:4" x14ac:dyDescent="0.25">
      <c r="B12665" s="627"/>
      <c r="C12665" s="627"/>
      <c r="D12665" s="627"/>
    </row>
    <row r="12666" spans="2:4" x14ac:dyDescent="0.25">
      <c r="B12666" s="627"/>
      <c r="C12666" s="627"/>
      <c r="D12666" s="627"/>
    </row>
    <row r="12667" spans="2:4" x14ac:dyDescent="0.25">
      <c r="B12667" s="627"/>
      <c r="C12667" s="627"/>
      <c r="D12667" s="627"/>
    </row>
    <row r="12668" spans="2:4" x14ac:dyDescent="0.25">
      <c r="B12668" s="627"/>
      <c r="C12668" s="627"/>
      <c r="D12668" s="627"/>
    </row>
    <row r="12669" spans="2:4" x14ac:dyDescent="0.25">
      <c r="B12669" s="627"/>
      <c r="C12669" s="627"/>
      <c r="D12669" s="627"/>
    </row>
    <row r="12670" spans="2:4" x14ac:dyDescent="0.25">
      <c r="B12670" s="627"/>
      <c r="C12670" s="627"/>
      <c r="D12670" s="627"/>
    </row>
    <row r="12671" spans="2:4" x14ac:dyDescent="0.25">
      <c r="B12671" s="627"/>
      <c r="C12671" s="627"/>
      <c r="D12671" s="627"/>
    </row>
    <row r="12672" spans="2:4" x14ac:dyDescent="0.25">
      <c r="B12672" s="627"/>
      <c r="C12672" s="627"/>
      <c r="D12672" s="627"/>
    </row>
    <row r="12673" spans="2:4" x14ac:dyDescent="0.25">
      <c r="B12673" s="627"/>
      <c r="C12673" s="627"/>
      <c r="D12673" s="627"/>
    </row>
    <row r="12674" spans="2:4" x14ac:dyDescent="0.25">
      <c r="B12674" s="627"/>
      <c r="C12674" s="627"/>
      <c r="D12674" s="627"/>
    </row>
    <row r="12675" spans="2:4" x14ac:dyDescent="0.25">
      <c r="B12675" s="627"/>
      <c r="C12675" s="627"/>
      <c r="D12675" s="627"/>
    </row>
    <row r="12676" spans="2:4" x14ac:dyDescent="0.25">
      <c r="B12676" s="627"/>
      <c r="C12676" s="627"/>
      <c r="D12676" s="627"/>
    </row>
    <row r="12677" spans="2:4" x14ac:dyDescent="0.25">
      <c r="B12677" s="627"/>
      <c r="C12677" s="627"/>
      <c r="D12677" s="627"/>
    </row>
    <row r="12678" spans="2:4" x14ac:dyDescent="0.25">
      <c r="B12678" s="627"/>
      <c r="C12678" s="627"/>
      <c r="D12678" s="627"/>
    </row>
    <row r="12679" spans="2:4" x14ac:dyDescent="0.25">
      <c r="B12679" s="627"/>
      <c r="C12679" s="627"/>
      <c r="D12679" s="627"/>
    </row>
    <row r="12680" spans="2:4" x14ac:dyDescent="0.25">
      <c r="B12680" s="627"/>
      <c r="C12680" s="627"/>
      <c r="D12680" s="627"/>
    </row>
    <row r="12681" spans="2:4" x14ac:dyDescent="0.25">
      <c r="B12681" s="627"/>
      <c r="C12681" s="627"/>
      <c r="D12681" s="627"/>
    </row>
    <row r="12682" spans="2:4" x14ac:dyDescent="0.25">
      <c r="B12682" s="627"/>
      <c r="C12682" s="627"/>
      <c r="D12682" s="627"/>
    </row>
    <row r="12683" spans="2:4" x14ac:dyDescent="0.25">
      <c r="B12683" s="627"/>
      <c r="C12683" s="627"/>
      <c r="D12683" s="627"/>
    </row>
    <row r="12684" spans="2:4" x14ac:dyDescent="0.25">
      <c r="B12684" s="627"/>
      <c r="C12684" s="627"/>
      <c r="D12684" s="627"/>
    </row>
    <row r="12685" spans="2:4" x14ac:dyDescent="0.25">
      <c r="B12685" s="627"/>
      <c r="C12685" s="627"/>
      <c r="D12685" s="627"/>
    </row>
    <row r="12686" spans="2:4" x14ac:dyDescent="0.25">
      <c r="B12686" s="627"/>
      <c r="C12686" s="627"/>
      <c r="D12686" s="627"/>
    </row>
    <row r="12687" spans="2:4" x14ac:dyDescent="0.25">
      <c r="B12687" s="627"/>
      <c r="C12687" s="627"/>
      <c r="D12687" s="627"/>
    </row>
    <row r="12688" spans="2:4" x14ac:dyDescent="0.25">
      <c r="B12688" s="627"/>
      <c r="C12688" s="627"/>
      <c r="D12688" s="627"/>
    </row>
    <row r="12689" spans="2:4" x14ac:dyDescent="0.25">
      <c r="B12689" s="627"/>
      <c r="C12689" s="627"/>
      <c r="D12689" s="627"/>
    </row>
    <row r="12690" spans="2:4" x14ac:dyDescent="0.25">
      <c r="B12690" s="627"/>
      <c r="C12690" s="627"/>
      <c r="D12690" s="627"/>
    </row>
    <row r="12691" spans="2:4" x14ac:dyDescent="0.25">
      <c r="B12691" s="627"/>
      <c r="C12691" s="627"/>
      <c r="D12691" s="627"/>
    </row>
    <row r="12692" spans="2:4" x14ac:dyDescent="0.25">
      <c r="B12692" s="627"/>
      <c r="C12692" s="627"/>
      <c r="D12692" s="627"/>
    </row>
    <row r="12693" spans="2:4" x14ac:dyDescent="0.25">
      <c r="B12693" s="627"/>
      <c r="C12693" s="627"/>
      <c r="D12693" s="627"/>
    </row>
    <row r="12694" spans="2:4" x14ac:dyDescent="0.25">
      <c r="B12694" s="627"/>
      <c r="C12694" s="627"/>
      <c r="D12694" s="627"/>
    </row>
    <row r="12695" spans="2:4" x14ac:dyDescent="0.25">
      <c r="B12695" s="627"/>
      <c r="C12695" s="627"/>
      <c r="D12695" s="627"/>
    </row>
    <row r="12696" spans="2:4" x14ac:dyDescent="0.25">
      <c r="B12696" s="627"/>
      <c r="C12696" s="627"/>
      <c r="D12696" s="627"/>
    </row>
    <row r="12697" spans="2:4" x14ac:dyDescent="0.25">
      <c r="B12697" s="627"/>
      <c r="C12697" s="627"/>
      <c r="D12697" s="627"/>
    </row>
    <row r="12698" spans="2:4" x14ac:dyDescent="0.25">
      <c r="B12698" s="627"/>
      <c r="C12698" s="627"/>
      <c r="D12698" s="627"/>
    </row>
    <row r="12699" spans="2:4" x14ac:dyDescent="0.25">
      <c r="B12699" s="627"/>
      <c r="C12699" s="627"/>
      <c r="D12699" s="627"/>
    </row>
    <row r="12700" spans="2:4" x14ac:dyDescent="0.25">
      <c r="B12700" s="627"/>
      <c r="C12700" s="627"/>
      <c r="D12700" s="627"/>
    </row>
    <row r="12701" spans="2:4" x14ac:dyDescent="0.25">
      <c r="B12701" s="627"/>
      <c r="C12701" s="627"/>
      <c r="D12701" s="627"/>
    </row>
    <row r="12702" spans="2:4" x14ac:dyDescent="0.25">
      <c r="B12702" s="627"/>
      <c r="C12702" s="627"/>
      <c r="D12702" s="627"/>
    </row>
    <row r="12703" spans="2:4" x14ac:dyDescent="0.25">
      <c r="B12703" s="627"/>
      <c r="C12703" s="627"/>
      <c r="D12703" s="627"/>
    </row>
    <row r="12704" spans="2:4" x14ac:dyDescent="0.25">
      <c r="B12704" s="627"/>
      <c r="C12704" s="627"/>
      <c r="D12704" s="627"/>
    </row>
    <row r="12705" spans="2:4" x14ac:dyDescent="0.25">
      <c r="B12705" s="627"/>
      <c r="C12705" s="627"/>
      <c r="D12705" s="627"/>
    </row>
    <row r="12706" spans="2:4" x14ac:dyDescent="0.25">
      <c r="B12706" s="627"/>
      <c r="C12706" s="627"/>
      <c r="D12706" s="627"/>
    </row>
    <row r="12707" spans="2:4" x14ac:dyDescent="0.25">
      <c r="B12707" s="627"/>
      <c r="C12707" s="627"/>
      <c r="D12707" s="627"/>
    </row>
    <row r="12708" spans="2:4" x14ac:dyDescent="0.25">
      <c r="B12708" s="627"/>
      <c r="C12708" s="627"/>
      <c r="D12708" s="627"/>
    </row>
    <row r="12709" spans="2:4" x14ac:dyDescent="0.25">
      <c r="B12709" s="627"/>
      <c r="C12709" s="627"/>
      <c r="D12709" s="627"/>
    </row>
    <row r="12710" spans="2:4" x14ac:dyDescent="0.25">
      <c r="B12710" s="627"/>
      <c r="C12710" s="627"/>
      <c r="D12710" s="627"/>
    </row>
    <row r="12711" spans="2:4" x14ac:dyDescent="0.25">
      <c r="B12711" s="627"/>
      <c r="C12711" s="627"/>
      <c r="D12711" s="627"/>
    </row>
    <row r="12712" spans="2:4" x14ac:dyDescent="0.25">
      <c r="B12712" s="627"/>
      <c r="C12712" s="627"/>
      <c r="D12712" s="627"/>
    </row>
    <row r="12713" spans="2:4" x14ac:dyDescent="0.25">
      <c r="B12713" s="627"/>
      <c r="C12713" s="627"/>
      <c r="D12713" s="627"/>
    </row>
    <row r="12714" spans="2:4" x14ac:dyDescent="0.25">
      <c r="B12714" s="627"/>
      <c r="C12714" s="627"/>
      <c r="D12714" s="627"/>
    </row>
    <row r="12715" spans="2:4" x14ac:dyDescent="0.25">
      <c r="B12715" s="627"/>
      <c r="C12715" s="627"/>
      <c r="D12715" s="627"/>
    </row>
    <row r="12716" spans="2:4" x14ac:dyDescent="0.25">
      <c r="B12716" s="627"/>
      <c r="C12716" s="627"/>
      <c r="D12716" s="627"/>
    </row>
    <row r="12717" spans="2:4" x14ac:dyDescent="0.25">
      <c r="B12717" s="627"/>
      <c r="C12717" s="627"/>
      <c r="D12717" s="627"/>
    </row>
    <row r="12718" spans="2:4" x14ac:dyDescent="0.25">
      <c r="B12718" s="627"/>
      <c r="C12718" s="627"/>
      <c r="D12718" s="627"/>
    </row>
    <row r="12719" spans="2:4" x14ac:dyDescent="0.25">
      <c r="B12719" s="627"/>
      <c r="C12719" s="627"/>
      <c r="D12719" s="627"/>
    </row>
    <row r="12720" spans="2:4" x14ac:dyDescent="0.25">
      <c r="B12720" s="627"/>
      <c r="C12720" s="627"/>
      <c r="D12720" s="627"/>
    </row>
    <row r="12721" spans="2:4" x14ac:dyDescent="0.25">
      <c r="B12721" s="627"/>
      <c r="C12721" s="627"/>
      <c r="D12721" s="627"/>
    </row>
    <row r="12722" spans="2:4" x14ac:dyDescent="0.25">
      <c r="B12722" s="627"/>
      <c r="C12722" s="627"/>
      <c r="D12722" s="627"/>
    </row>
    <row r="12723" spans="2:4" x14ac:dyDescent="0.25">
      <c r="B12723" s="627"/>
      <c r="C12723" s="627"/>
      <c r="D12723" s="627"/>
    </row>
    <row r="12724" spans="2:4" x14ac:dyDescent="0.25">
      <c r="B12724" s="627"/>
      <c r="C12724" s="627"/>
      <c r="D12724" s="627"/>
    </row>
    <row r="12725" spans="2:4" x14ac:dyDescent="0.25">
      <c r="B12725" s="627"/>
      <c r="C12725" s="627"/>
      <c r="D12725" s="627"/>
    </row>
    <row r="12726" spans="2:4" x14ac:dyDescent="0.25">
      <c r="B12726" s="627"/>
      <c r="C12726" s="627"/>
      <c r="D12726" s="627"/>
    </row>
    <row r="12727" spans="2:4" x14ac:dyDescent="0.25">
      <c r="B12727" s="627"/>
      <c r="C12727" s="627"/>
      <c r="D12727" s="627"/>
    </row>
    <row r="12728" spans="2:4" x14ac:dyDescent="0.25">
      <c r="B12728" s="627"/>
      <c r="C12728" s="627"/>
      <c r="D12728" s="627"/>
    </row>
    <row r="12729" spans="2:4" x14ac:dyDescent="0.25">
      <c r="B12729" s="627"/>
      <c r="C12729" s="627"/>
      <c r="D12729" s="627"/>
    </row>
    <row r="12730" spans="2:4" x14ac:dyDescent="0.25">
      <c r="B12730" s="627"/>
      <c r="C12730" s="627"/>
      <c r="D12730" s="627"/>
    </row>
    <row r="12731" spans="2:4" x14ac:dyDescent="0.25">
      <c r="B12731" s="627"/>
      <c r="C12731" s="627"/>
      <c r="D12731" s="627"/>
    </row>
    <row r="12732" spans="2:4" x14ac:dyDescent="0.25">
      <c r="B12732" s="627"/>
      <c r="C12732" s="627"/>
      <c r="D12732" s="627"/>
    </row>
    <row r="12733" spans="2:4" x14ac:dyDescent="0.25">
      <c r="B12733" s="627"/>
      <c r="C12733" s="627"/>
      <c r="D12733" s="627"/>
    </row>
    <row r="12734" spans="2:4" x14ac:dyDescent="0.25">
      <c r="B12734" s="627"/>
      <c r="C12734" s="627"/>
      <c r="D12734" s="627"/>
    </row>
    <row r="12735" spans="2:4" x14ac:dyDescent="0.25">
      <c r="B12735" s="627"/>
      <c r="C12735" s="627"/>
      <c r="D12735" s="627"/>
    </row>
    <row r="12736" spans="2:4" x14ac:dyDescent="0.25">
      <c r="B12736" s="627"/>
      <c r="C12736" s="627"/>
      <c r="D12736" s="627"/>
    </row>
    <row r="12737" spans="2:4" x14ac:dyDescent="0.25">
      <c r="B12737" s="627"/>
      <c r="C12737" s="627"/>
      <c r="D12737" s="627"/>
    </row>
    <row r="12738" spans="2:4" x14ac:dyDescent="0.25">
      <c r="B12738" s="627"/>
      <c r="C12738" s="627"/>
      <c r="D12738" s="627"/>
    </row>
    <row r="12739" spans="2:4" x14ac:dyDescent="0.25">
      <c r="B12739" s="627"/>
      <c r="C12739" s="627"/>
      <c r="D12739" s="627"/>
    </row>
    <row r="12740" spans="2:4" x14ac:dyDescent="0.25">
      <c r="B12740" s="627"/>
      <c r="C12740" s="627"/>
      <c r="D12740" s="627"/>
    </row>
    <row r="12741" spans="2:4" x14ac:dyDescent="0.25">
      <c r="B12741" s="627"/>
      <c r="C12741" s="627"/>
      <c r="D12741" s="627"/>
    </row>
    <row r="12742" spans="2:4" x14ac:dyDescent="0.25">
      <c r="B12742" s="627"/>
      <c r="C12742" s="627"/>
      <c r="D12742" s="627"/>
    </row>
    <row r="12743" spans="2:4" x14ac:dyDescent="0.25">
      <c r="B12743" s="627"/>
      <c r="C12743" s="627"/>
      <c r="D12743" s="627"/>
    </row>
    <row r="12744" spans="2:4" x14ac:dyDescent="0.25">
      <c r="B12744" s="627"/>
      <c r="C12744" s="627"/>
      <c r="D12744" s="627"/>
    </row>
    <row r="12745" spans="2:4" x14ac:dyDescent="0.25">
      <c r="B12745" s="627"/>
      <c r="C12745" s="627"/>
      <c r="D12745" s="627"/>
    </row>
    <row r="12746" spans="2:4" x14ac:dyDescent="0.25">
      <c r="B12746" s="627"/>
      <c r="C12746" s="627"/>
      <c r="D12746" s="627"/>
    </row>
    <row r="12747" spans="2:4" x14ac:dyDescent="0.25">
      <c r="B12747" s="627"/>
      <c r="C12747" s="627"/>
      <c r="D12747" s="627"/>
    </row>
    <row r="12748" spans="2:4" x14ac:dyDescent="0.25">
      <c r="B12748" s="627"/>
      <c r="C12748" s="627"/>
      <c r="D12748" s="627"/>
    </row>
    <row r="12749" spans="2:4" x14ac:dyDescent="0.25">
      <c r="B12749" s="627"/>
      <c r="C12749" s="627"/>
      <c r="D12749" s="627"/>
    </row>
    <row r="12750" spans="2:4" x14ac:dyDescent="0.25">
      <c r="B12750" s="627"/>
      <c r="C12750" s="627"/>
      <c r="D12750" s="627"/>
    </row>
    <row r="12751" spans="2:4" x14ac:dyDescent="0.25">
      <c r="B12751" s="627"/>
      <c r="C12751" s="627"/>
      <c r="D12751" s="627"/>
    </row>
    <row r="12752" spans="2:4" x14ac:dyDescent="0.25">
      <c r="B12752" s="627"/>
      <c r="C12752" s="627"/>
      <c r="D12752" s="627"/>
    </row>
    <row r="12753" spans="2:4" x14ac:dyDescent="0.25">
      <c r="B12753" s="627"/>
      <c r="C12753" s="627"/>
      <c r="D12753" s="627"/>
    </row>
    <row r="12754" spans="2:4" x14ac:dyDescent="0.25">
      <c r="B12754" s="627"/>
      <c r="C12754" s="627"/>
      <c r="D12754" s="627"/>
    </row>
    <row r="12755" spans="2:4" x14ac:dyDescent="0.25">
      <c r="B12755" s="627"/>
      <c r="C12755" s="627"/>
      <c r="D12755" s="627"/>
    </row>
    <row r="12756" spans="2:4" x14ac:dyDescent="0.25">
      <c r="B12756" s="627"/>
      <c r="C12756" s="627"/>
      <c r="D12756" s="627"/>
    </row>
    <row r="12757" spans="2:4" x14ac:dyDescent="0.25">
      <c r="B12757" s="627"/>
      <c r="C12757" s="627"/>
      <c r="D12757" s="627"/>
    </row>
    <row r="12758" spans="2:4" x14ac:dyDescent="0.25">
      <c r="B12758" s="627"/>
      <c r="C12758" s="627"/>
      <c r="D12758" s="627"/>
    </row>
    <row r="12759" spans="2:4" x14ac:dyDescent="0.25">
      <c r="B12759" s="627"/>
      <c r="C12759" s="627"/>
      <c r="D12759" s="627"/>
    </row>
    <row r="12760" spans="2:4" x14ac:dyDescent="0.25">
      <c r="B12760" s="627"/>
      <c r="C12760" s="627"/>
      <c r="D12760" s="627"/>
    </row>
    <row r="12761" spans="2:4" x14ac:dyDescent="0.25">
      <c r="B12761" s="627"/>
      <c r="C12761" s="627"/>
      <c r="D12761" s="627"/>
    </row>
    <row r="12762" spans="2:4" x14ac:dyDescent="0.25">
      <c r="B12762" s="627"/>
      <c r="C12762" s="627"/>
      <c r="D12762" s="627"/>
    </row>
    <row r="12763" spans="2:4" x14ac:dyDescent="0.25">
      <c r="B12763" s="627"/>
      <c r="C12763" s="627"/>
      <c r="D12763" s="627"/>
    </row>
    <row r="12764" spans="2:4" x14ac:dyDescent="0.25">
      <c r="B12764" s="627"/>
      <c r="C12764" s="627"/>
      <c r="D12764" s="627"/>
    </row>
    <row r="12765" spans="2:4" x14ac:dyDescent="0.25">
      <c r="B12765" s="627"/>
      <c r="C12765" s="627"/>
      <c r="D12765" s="627"/>
    </row>
    <row r="12766" spans="2:4" x14ac:dyDescent="0.25">
      <c r="B12766" s="627"/>
      <c r="C12766" s="627"/>
      <c r="D12766" s="627"/>
    </row>
    <row r="12767" spans="2:4" x14ac:dyDescent="0.25">
      <c r="B12767" s="627"/>
      <c r="C12767" s="627"/>
      <c r="D12767" s="627"/>
    </row>
    <row r="12768" spans="2:4" x14ac:dyDescent="0.25">
      <c r="B12768" s="627"/>
      <c r="C12768" s="627"/>
      <c r="D12768" s="627"/>
    </row>
    <row r="12769" spans="2:4" x14ac:dyDescent="0.25">
      <c r="B12769" s="627"/>
      <c r="C12769" s="627"/>
      <c r="D12769" s="627"/>
    </row>
    <row r="12770" spans="2:4" x14ac:dyDescent="0.25">
      <c r="B12770" s="627"/>
      <c r="C12770" s="627"/>
      <c r="D12770" s="627"/>
    </row>
    <row r="12771" spans="2:4" x14ac:dyDescent="0.25">
      <c r="B12771" s="627"/>
      <c r="C12771" s="627"/>
      <c r="D12771" s="627"/>
    </row>
    <row r="12772" spans="2:4" x14ac:dyDescent="0.25">
      <c r="B12772" s="627"/>
      <c r="C12772" s="627"/>
      <c r="D12772" s="627"/>
    </row>
    <row r="12773" spans="2:4" x14ac:dyDescent="0.25">
      <c r="B12773" s="627"/>
      <c r="C12773" s="627"/>
      <c r="D12773" s="627"/>
    </row>
    <row r="12774" spans="2:4" x14ac:dyDescent="0.25">
      <c r="B12774" s="627"/>
      <c r="C12774" s="627"/>
      <c r="D12774" s="627"/>
    </row>
    <row r="12775" spans="2:4" x14ac:dyDescent="0.25">
      <c r="B12775" s="627"/>
      <c r="C12775" s="627"/>
      <c r="D12775" s="627"/>
    </row>
    <row r="12776" spans="2:4" x14ac:dyDescent="0.25">
      <c r="B12776" s="627"/>
      <c r="C12776" s="627"/>
      <c r="D12776" s="627"/>
    </row>
    <row r="12777" spans="2:4" x14ac:dyDescent="0.25">
      <c r="B12777" s="627"/>
      <c r="C12777" s="627"/>
      <c r="D12777" s="627"/>
    </row>
    <row r="12778" spans="2:4" x14ac:dyDescent="0.25">
      <c r="B12778" s="627"/>
      <c r="C12778" s="627"/>
      <c r="D12778" s="627"/>
    </row>
    <row r="12779" spans="2:4" x14ac:dyDescent="0.25">
      <c r="B12779" s="627"/>
      <c r="C12779" s="627"/>
      <c r="D12779" s="627"/>
    </row>
    <row r="12780" spans="2:4" x14ac:dyDescent="0.25">
      <c r="B12780" s="627"/>
      <c r="C12780" s="627"/>
      <c r="D12780" s="627"/>
    </row>
    <row r="12781" spans="2:4" x14ac:dyDescent="0.25">
      <c r="B12781" s="627"/>
      <c r="C12781" s="627"/>
      <c r="D12781" s="627"/>
    </row>
    <row r="12782" spans="2:4" x14ac:dyDescent="0.25">
      <c r="B12782" s="627"/>
      <c r="C12782" s="627"/>
      <c r="D12782" s="627"/>
    </row>
    <row r="12783" spans="2:4" x14ac:dyDescent="0.25">
      <c r="B12783" s="627"/>
      <c r="C12783" s="627"/>
      <c r="D12783" s="627"/>
    </row>
    <row r="12784" spans="2:4" x14ac:dyDescent="0.25">
      <c r="B12784" s="627"/>
      <c r="C12784" s="627"/>
      <c r="D12784" s="627"/>
    </row>
    <row r="12785" spans="2:4" x14ac:dyDescent="0.25">
      <c r="B12785" s="627"/>
      <c r="C12785" s="627"/>
      <c r="D12785" s="627"/>
    </row>
    <row r="12786" spans="2:4" x14ac:dyDescent="0.25">
      <c r="B12786" s="627"/>
      <c r="C12786" s="627"/>
      <c r="D12786" s="627"/>
    </row>
    <row r="12787" spans="2:4" x14ac:dyDescent="0.25">
      <c r="B12787" s="627"/>
      <c r="C12787" s="627"/>
      <c r="D12787" s="627"/>
    </row>
    <row r="12788" spans="2:4" x14ac:dyDescent="0.25">
      <c r="B12788" s="627"/>
      <c r="C12788" s="627"/>
      <c r="D12788" s="627"/>
    </row>
    <row r="12789" spans="2:4" x14ac:dyDescent="0.25">
      <c r="B12789" s="627"/>
      <c r="C12789" s="627"/>
      <c r="D12789" s="627"/>
    </row>
    <row r="12790" spans="2:4" x14ac:dyDescent="0.25">
      <c r="B12790" s="627"/>
      <c r="C12790" s="627"/>
      <c r="D12790" s="627"/>
    </row>
    <row r="12791" spans="2:4" x14ac:dyDescent="0.25">
      <c r="B12791" s="627"/>
      <c r="C12791" s="627"/>
      <c r="D12791" s="627"/>
    </row>
    <row r="12792" spans="2:4" x14ac:dyDescent="0.25">
      <c r="B12792" s="627"/>
      <c r="C12792" s="627"/>
      <c r="D12792" s="627"/>
    </row>
    <row r="12793" spans="2:4" x14ac:dyDescent="0.25">
      <c r="B12793" s="627"/>
      <c r="C12793" s="627"/>
      <c r="D12793" s="627"/>
    </row>
    <row r="12794" spans="2:4" x14ac:dyDescent="0.25">
      <c r="B12794" s="627"/>
      <c r="C12794" s="627"/>
      <c r="D12794" s="627"/>
    </row>
    <row r="12795" spans="2:4" x14ac:dyDescent="0.25">
      <c r="B12795" s="627"/>
      <c r="C12795" s="627"/>
      <c r="D12795" s="627"/>
    </row>
    <row r="12796" spans="2:4" x14ac:dyDescent="0.25">
      <c r="B12796" s="627"/>
      <c r="C12796" s="627"/>
      <c r="D12796" s="627"/>
    </row>
    <row r="12797" spans="2:4" x14ac:dyDescent="0.25">
      <c r="B12797" s="627"/>
      <c r="C12797" s="627"/>
      <c r="D12797" s="627"/>
    </row>
    <row r="12798" spans="2:4" x14ac:dyDescent="0.25">
      <c r="B12798" s="627"/>
      <c r="C12798" s="627"/>
      <c r="D12798" s="627"/>
    </row>
    <row r="12799" spans="2:4" x14ac:dyDescent="0.25">
      <c r="B12799" s="627"/>
      <c r="C12799" s="627"/>
      <c r="D12799" s="627"/>
    </row>
    <row r="12800" spans="2:4" x14ac:dyDescent="0.25">
      <c r="B12800" s="627"/>
      <c r="C12800" s="627"/>
      <c r="D12800" s="627"/>
    </row>
    <row r="12801" spans="2:4" x14ac:dyDescent="0.25">
      <c r="B12801" s="627"/>
      <c r="C12801" s="627"/>
      <c r="D12801" s="627"/>
    </row>
    <row r="12802" spans="2:4" x14ac:dyDescent="0.25">
      <c r="B12802" s="627"/>
      <c r="C12802" s="627"/>
      <c r="D12802" s="627"/>
    </row>
    <row r="12803" spans="2:4" x14ac:dyDescent="0.25">
      <c r="B12803" s="627"/>
      <c r="C12803" s="627"/>
      <c r="D12803" s="627"/>
    </row>
    <row r="12804" spans="2:4" x14ac:dyDescent="0.25">
      <c r="B12804" s="627"/>
      <c r="C12804" s="627"/>
      <c r="D12804" s="627"/>
    </row>
    <row r="12805" spans="2:4" x14ac:dyDescent="0.25">
      <c r="B12805" s="627"/>
      <c r="C12805" s="627"/>
      <c r="D12805" s="627"/>
    </row>
    <row r="12806" spans="2:4" x14ac:dyDescent="0.25">
      <c r="B12806" s="627"/>
      <c r="C12806" s="627"/>
      <c r="D12806" s="627"/>
    </row>
    <row r="12807" spans="2:4" x14ac:dyDescent="0.25">
      <c r="B12807" s="627"/>
      <c r="C12807" s="627"/>
      <c r="D12807" s="627"/>
    </row>
    <row r="12808" spans="2:4" x14ac:dyDescent="0.25">
      <c r="B12808" s="627"/>
      <c r="C12808" s="627"/>
      <c r="D12808" s="627"/>
    </row>
    <row r="12809" spans="2:4" x14ac:dyDescent="0.25">
      <c r="B12809" s="627"/>
      <c r="C12809" s="627"/>
      <c r="D12809" s="627"/>
    </row>
    <row r="12810" spans="2:4" x14ac:dyDescent="0.25">
      <c r="B12810" s="627"/>
      <c r="C12810" s="627"/>
      <c r="D12810" s="627"/>
    </row>
    <row r="12811" spans="2:4" x14ac:dyDescent="0.25">
      <c r="B12811" s="627"/>
      <c r="C12811" s="627"/>
      <c r="D12811" s="627"/>
    </row>
    <row r="12812" spans="2:4" x14ac:dyDescent="0.25">
      <c r="B12812" s="627"/>
      <c r="C12812" s="627"/>
      <c r="D12812" s="627"/>
    </row>
    <row r="12813" spans="2:4" x14ac:dyDescent="0.25">
      <c r="B12813" s="627"/>
      <c r="C12813" s="627"/>
      <c r="D12813" s="627"/>
    </row>
    <row r="12814" spans="2:4" x14ac:dyDescent="0.25">
      <c r="B12814" s="627"/>
      <c r="C12814" s="627"/>
      <c r="D12814" s="627"/>
    </row>
    <row r="12815" spans="2:4" x14ac:dyDescent="0.25">
      <c r="B12815" s="627"/>
      <c r="C12815" s="627"/>
      <c r="D12815" s="627"/>
    </row>
    <row r="12816" spans="2:4" x14ac:dyDescent="0.25">
      <c r="B12816" s="627"/>
      <c r="C12816" s="627"/>
      <c r="D12816" s="627"/>
    </row>
    <row r="12817" spans="2:4" x14ac:dyDescent="0.25">
      <c r="B12817" s="627"/>
      <c r="C12817" s="627"/>
      <c r="D12817" s="627"/>
    </row>
    <row r="12818" spans="2:4" x14ac:dyDescent="0.25">
      <c r="B12818" s="627"/>
      <c r="C12818" s="627"/>
      <c r="D12818" s="627"/>
    </row>
    <row r="12819" spans="2:4" x14ac:dyDescent="0.25">
      <c r="B12819" s="627"/>
      <c r="C12819" s="627"/>
      <c r="D12819" s="627"/>
    </row>
    <row r="12820" spans="2:4" x14ac:dyDescent="0.25">
      <c r="B12820" s="627"/>
      <c r="C12820" s="627"/>
      <c r="D12820" s="627"/>
    </row>
    <row r="12821" spans="2:4" x14ac:dyDescent="0.25">
      <c r="B12821" s="627"/>
      <c r="C12821" s="627"/>
      <c r="D12821" s="627"/>
    </row>
    <row r="12822" spans="2:4" x14ac:dyDescent="0.25">
      <c r="B12822" s="627"/>
      <c r="C12822" s="627"/>
      <c r="D12822" s="627"/>
    </row>
    <row r="12823" spans="2:4" x14ac:dyDescent="0.25">
      <c r="B12823" s="627"/>
      <c r="C12823" s="627"/>
      <c r="D12823" s="627"/>
    </row>
    <row r="12824" spans="2:4" x14ac:dyDescent="0.25">
      <c r="B12824" s="627"/>
      <c r="C12824" s="627"/>
      <c r="D12824" s="627"/>
    </row>
    <row r="12825" spans="2:4" x14ac:dyDescent="0.25">
      <c r="B12825" s="627"/>
      <c r="C12825" s="627"/>
      <c r="D12825" s="627"/>
    </row>
    <row r="12826" spans="2:4" x14ac:dyDescent="0.25">
      <c r="B12826" s="627"/>
      <c r="C12826" s="627"/>
      <c r="D12826" s="627"/>
    </row>
    <row r="12827" spans="2:4" x14ac:dyDescent="0.25">
      <c r="B12827" s="627"/>
      <c r="C12827" s="627"/>
      <c r="D12827" s="627"/>
    </row>
    <row r="12828" spans="2:4" x14ac:dyDescent="0.25">
      <c r="B12828" s="627"/>
      <c r="C12828" s="627"/>
      <c r="D12828" s="627"/>
    </row>
    <row r="12829" spans="2:4" x14ac:dyDescent="0.25">
      <c r="B12829" s="627"/>
      <c r="C12829" s="627"/>
      <c r="D12829" s="627"/>
    </row>
    <row r="12830" spans="2:4" x14ac:dyDescent="0.25">
      <c r="B12830" s="627"/>
      <c r="C12830" s="627"/>
      <c r="D12830" s="627"/>
    </row>
    <row r="12831" spans="2:4" x14ac:dyDescent="0.25">
      <c r="B12831" s="627"/>
      <c r="C12831" s="627"/>
      <c r="D12831" s="627"/>
    </row>
    <row r="12832" spans="2:4" x14ac:dyDescent="0.25">
      <c r="B12832" s="627"/>
      <c r="C12832" s="627"/>
      <c r="D12832" s="627"/>
    </row>
    <row r="12833" spans="2:4" x14ac:dyDescent="0.25">
      <c r="B12833" s="627"/>
      <c r="C12833" s="627"/>
      <c r="D12833" s="627"/>
    </row>
    <row r="12834" spans="2:4" x14ac:dyDescent="0.25">
      <c r="B12834" s="627"/>
      <c r="C12834" s="627"/>
      <c r="D12834" s="627"/>
    </row>
    <row r="12835" spans="2:4" x14ac:dyDescent="0.25">
      <c r="B12835" s="627"/>
      <c r="C12835" s="627"/>
      <c r="D12835" s="627"/>
    </row>
    <row r="12836" spans="2:4" x14ac:dyDescent="0.25">
      <c r="B12836" s="627"/>
      <c r="C12836" s="627"/>
      <c r="D12836" s="627"/>
    </row>
    <row r="12837" spans="2:4" x14ac:dyDescent="0.25">
      <c r="B12837" s="627"/>
      <c r="C12837" s="627"/>
      <c r="D12837" s="627"/>
    </row>
    <row r="12838" spans="2:4" x14ac:dyDescent="0.25">
      <c r="B12838" s="627"/>
      <c r="C12838" s="627"/>
      <c r="D12838" s="627"/>
    </row>
    <row r="12839" spans="2:4" x14ac:dyDescent="0.25">
      <c r="B12839" s="627"/>
      <c r="C12839" s="627"/>
      <c r="D12839" s="627"/>
    </row>
    <row r="12840" spans="2:4" x14ac:dyDescent="0.25">
      <c r="B12840" s="627"/>
      <c r="C12840" s="627"/>
      <c r="D12840" s="627"/>
    </row>
    <row r="12841" spans="2:4" x14ac:dyDescent="0.25">
      <c r="B12841" s="627"/>
      <c r="C12841" s="627"/>
      <c r="D12841" s="627"/>
    </row>
    <row r="12842" spans="2:4" x14ac:dyDescent="0.25">
      <c r="B12842" s="627"/>
      <c r="C12842" s="627"/>
      <c r="D12842" s="627"/>
    </row>
    <row r="12843" spans="2:4" x14ac:dyDescent="0.25">
      <c r="B12843" s="627"/>
      <c r="C12843" s="627"/>
      <c r="D12843" s="627"/>
    </row>
    <row r="12844" spans="2:4" x14ac:dyDescent="0.25">
      <c r="B12844" s="627"/>
      <c r="C12844" s="627"/>
      <c r="D12844" s="627"/>
    </row>
    <row r="12845" spans="2:4" x14ac:dyDescent="0.25">
      <c r="B12845" s="627"/>
      <c r="C12845" s="627"/>
      <c r="D12845" s="627"/>
    </row>
    <row r="12846" spans="2:4" x14ac:dyDescent="0.25">
      <c r="B12846" s="627"/>
      <c r="C12846" s="627"/>
      <c r="D12846" s="627"/>
    </row>
    <row r="12847" spans="2:4" x14ac:dyDescent="0.25">
      <c r="B12847" s="627"/>
      <c r="C12847" s="627"/>
      <c r="D12847" s="627"/>
    </row>
    <row r="12848" spans="2:4" x14ac:dyDescent="0.25">
      <c r="B12848" s="627"/>
      <c r="C12848" s="627"/>
      <c r="D12848" s="627"/>
    </row>
    <row r="12849" spans="2:4" x14ac:dyDescent="0.25">
      <c r="B12849" s="627"/>
      <c r="C12849" s="627"/>
      <c r="D12849" s="627"/>
    </row>
    <row r="12850" spans="2:4" x14ac:dyDescent="0.25">
      <c r="B12850" s="627"/>
      <c r="C12850" s="627"/>
      <c r="D12850" s="627"/>
    </row>
    <row r="12851" spans="2:4" x14ac:dyDescent="0.25">
      <c r="B12851" s="627"/>
      <c r="C12851" s="627"/>
      <c r="D12851" s="627"/>
    </row>
    <row r="12852" spans="2:4" x14ac:dyDescent="0.25">
      <c r="B12852" s="627"/>
      <c r="C12852" s="627"/>
      <c r="D12852" s="627"/>
    </row>
    <row r="12853" spans="2:4" x14ac:dyDescent="0.25">
      <c r="B12853" s="627"/>
      <c r="C12853" s="627"/>
      <c r="D12853" s="627"/>
    </row>
    <row r="12854" spans="2:4" x14ac:dyDescent="0.25">
      <c r="B12854" s="627"/>
      <c r="C12854" s="627"/>
      <c r="D12854" s="627"/>
    </row>
    <row r="12855" spans="2:4" x14ac:dyDescent="0.25">
      <c r="B12855" s="627"/>
      <c r="C12855" s="627"/>
      <c r="D12855" s="627"/>
    </row>
    <row r="12856" spans="2:4" x14ac:dyDescent="0.25">
      <c r="B12856" s="627"/>
      <c r="C12856" s="627"/>
      <c r="D12856" s="627"/>
    </row>
    <row r="12857" spans="2:4" x14ac:dyDescent="0.25">
      <c r="B12857" s="627"/>
      <c r="C12857" s="627"/>
      <c r="D12857" s="627"/>
    </row>
    <row r="12858" spans="2:4" x14ac:dyDescent="0.25">
      <c r="B12858" s="627"/>
      <c r="C12858" s="627"/>
      <c r="D12858" s="627"/>
    </row>
    <row r="12859" spans="2:4" x14ac:dyDescent="0.25">
      <c r="B12859" s="627"/>
      <c r="C12859" s="627"/>
      <c r="D12859" s="627"/>
    </row>
    <row r="12860" spans="2:4" x14ac:dyDescent="0.25">
      <c r="B12860" s="627"/>
      <c r="C12860" s="627"/>
      <c r="D12860" s="627"/>
    </row>
    <row r="12861" spans="2:4" x14ac:dyDescent="0.25">
      <c r="B12861" s="627"/>
      <c r="C12861" s="627"/>
      <c r="D12861" s="627"/>
    </row>
    <row r="12862" spans="2:4" x14ac:dyDescent="0.25">
      <c r="B12862" s="627"/>
      <c r="C12862" s="627"/>
      <c r="D12862" s="627"/>
    </row>
    <row r="12863" spans="2:4" x14ac:dyDescent="0.25">
      <c r="B12863" s="627"/>
      <c r="C12863" s="627"/>
      <c r="D12863" s="627"/>
    </row>
    <row r="12864" spans="2:4" x14ac:dyDescent="0.25">
      <c r="B12864" s="627"/>
      <c r="C12864" s="627"/>
      <c r="D12864" s="627"/>
    </row>
    <row r="12865" spans="2:4" x14ac:dyDescent="0.25">
      <c r="B12865" s="627"/>
      <c r="C12865" s="627"/>
      <c r="D12865" s="627"/>
    </row>
    <row r="12866" spans="2:4" x14ac:dyDescent="0.25">
      <c r="B12866" s="627"/>
      <c r="C12866" s="627"/>
      <c r="D12866" s="627"/>
    </row>
    <row r="12867" spans="2:4" x14ac:dyDescent="0.25">
      <c r="B12867" s="627"/>
      <c r="C12867" s="627"/>
      <c r="D12867" s="627"/>
    </row>
    <row r="12868" spans="2:4" x14ac:dyDescent="0.25">
      <c r="B12868" s="627"/>
      <c r="C12868" s="627"/>
      <c r="D12868" s="627"/>
    </row>
    <row r="12869" spans="2:4" x14ac:dyDescent="0.25">
      <c r="B12869" s="627"/>
      <c r="C12869" s="627"/>
      <c r="D12869" s="627"/>
    </row>
    <row r="12870" spans="2:4" x14ac:dyDescent="0.25">
      <c r="B12870" s="627"/>
      <c r="C12870" s="627"/>
      <c r="D12870" s="627"/>
    </row>
    <row r="12871" spans="2:4" x14ac:dyDescent="0.25">
      <c r="B12871" s="627"/>
      <c r="C12871" s="627"/>
      <c r="D12871" s="627"/>
    </row>
    <row r="12872" spans="2:4" x14ac:dyDescent="0.25">
      <c r="B12872" s="627"/>
      <c r="C12872" s="627"/>
      <c r="D12872" s="627"/>
    </row>
    <row r="12873" spans="2:4" x14ac:dyDescent="0.25">
      <c r="B12873" s="627"/>
      <c r="C12873" s="627"/>
      <c r="D12873" s="627"/>
    </row>
    <row r="12874" spans="2:4" x14ac:dyDescent="0.25">
      <c r="B12874" s="627"/>
      <c r="C12874" s="627"/>
      <c r="D12874" s="627"/>
    </row>
    <row r="12875" spans="2:4" x14ac:dyDescent="0.25">
      <c r="B12875" s="627"/>
      <c r="C12875" s="627"/>
      <c r="D12875" s="627"/>
    </row>
    <row r="12876" spans="2:4" x14ac:dyDescent="0.25">
      <c r="B12876" s="627"/>
      <c r="C12876" s="627"/>
      <c r="D12876" s="627"/>
    </row>
    <row r="12877" spans="2:4" x14ac:dyDescent="0.25">
      <c r="B12877" s="627"/>
      <c r="C12877" s="627"/>
      <c r="D12877" s="627"/>
    </row>
    <row r="12878" spans="2:4" x14ac:dyDescent="0.25">
      <c r="B12878" s="627"/>
      <c r="C12878" s="627"/>
      <c r="D12878" s="627"/>
    </row>
    <row r="12879" spans="2:4" x14ac:dyDescent="0.25">
      <c r="B12879" s="627"/>
      <c r="C12879" s="627"/>
      <c r="D12879" s="627"/>
    </row>
    <row r="12880" spans="2:4" x14ac:dyDescent="0.25">
      <c r="B12880" s="627"/>
      <c r="C12880" s="627"/>
      <c r="D12880" s="627"/>
    </row>
    <row r="12881" spans="2:4" x14ac:dyDescent="0.25">
      <c r="B12881" s="627"/>
      <c r="C12881" s="627"/>
      <c r="D12881" s="627"/>
    </row>
    <row r="12882" spans="2:4" x14ac:dyDescent="0.25">
      <c r="B12882" s="627"/>
      <c r="C12882" s="627"/>
      <c r="D12882" s="627"/>
    </row>
    <row r="12883" spans="2:4" x14ac:dyDescent="0.25">
      <c r="B12883" s="627"/>
      <c r="C12883" s="627"/>
      <c r="D12883" s="627"/>
    </row>
    <row r="12884" spans="2:4" x14ac:dyDescent="0.25">
      <c r="B12884" s="627"/>
      <c r="C12884" s="627"/>
      <c r="D12884" s="627"/>
    </row>
    <row r="12885" spans="2:4" x14ac:dyDescent="0.25">
      <c r="B12885" s="627"/>
      <c r="C12885" s="627"/>
      <c r="D12885" s="627"/>
    </row>
    <row r="12886" spans="2:4" x14ac:dyDescent="0.25">
      <c r="B12886" s="627"/>
      <c r="C12886" s="627"/>
      <c r="D12886" s="627"/>
    </row>
    <row r="12887" spans="2:4" x14ac:dyDescent="0.25">
      <c r="B12887" s="627"/>
      <c r="C12887" s="627"/>
      <c r="D12887" s="627"/>
    </row>
    <row r="12888" spans="2:4" x14ac:dyDescent="0.25">
      <c r="B12888" s="627"/>
      <c r="C12888" s="627"/>
      <c r="D12888" s="627"/>
    </row>
    <row r="12889" spans="2:4" x14ac:dyDescent="0.25">
      <c r="B12889" s="627"/>
      <c r="C12889" s="627"/>
      <c r="D12889" s="627"/>
    </row>
    <row r="12890" spans="2:4" x14ac:dyDescent="0.25">
      <c r="B12890" s="627"/>
      <c r="C12890" s="627"/>
      <c r="D12890" s="627"/>
    </row>
    <row r="12891" spans="2:4" x14ac:dyDescent="0.25">
      <c r="B12891" s="627"/>
      <c r="C12891" s="627"/>
      <c r="D12891" s="627"/>
    </row>
    <row r="12892" spans="2:4" x14ac:dyDescent="0.25">
      <c r="B12892" s="627"/>
      <c r="C12892" s="627"/>
      <c r="D12892" s="627"/>
    </row>
    <row r="12893" spans="2:4" x14ac:dyDescent="0.25">
      <c r="B12893" s="627"/>
      <c r="C12893" s="627"/>
      <c r="D12893" s="627"/>
    </row>
    <row r="12894" spans="2:4" x14ac:dyDescent="0.25">
      <c r="B12894" s="627"/>
      <c r="C12894" s="627"/>
      <c r="D12894" s="627"/>
    </row>
  </sheetData>
  <mergeCells count="2">
    <mergeCell ref="B2:F2"/>
    <mergeCell ref="D5:E5"/>
  </mergeCells>
  <phoneticPr fontId="14" type="noConversion"/>
  <printOptions horizontalCentered="1"/>
  <pageMargins left="0" right="0" top="0" bottom="0.25" header="0.5" footer="0.5"/>
  <pageSetup scale="43" orientation="landscape" r:id="rId1"/>
  <headerFooter alignWithMargins="0">
    <oddFooter>&amp;RRevised 24 Sep 2008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AA12893"/>
  <sheetViews>
    <sheetView view="pageBreakPreview" zoomScale="60" zoomScaleNormal="100" workbookViewId="0">
      <selection activeCell="A36" sqref="A36"/>
    </sheetView>
  </sheetViews>
  <sheetFormatPr defaultColWidth="6.81640625" defaultRowHeight="12.5" x14ac:dyDescent="0.25"/>
  <cols>
    <col min="1" max="1" width="9.1796875" customWidth="1"/>
    <col min="2" max="2" width="58.81640625" customWidth="1"/>
    <col min="3" max="3" width="12.1796875" customWidth="1"/>
    <col min="4" max="4" width="16.81640625" customWidth="1"/>
    <col min="5" max="5" width="16.81640625" bestFit="1" customWidth="1"/>
    <col min="6" max="6" width="8.26953125" customWidth="1"/>
    <col min="7" max="7" width="31.81640625" customWidth="1"/>
    <col min="8" max="8" width="30.7265625" customWidth="1"/>
    <col min="9" max="9" width="31.1796875" customWidth="1"/>
    <col min="10" max="10" width="22.7265625" bestFit="1" customWidth="1"/>
    <col min="11" max="11" width="10" customWidth="1"/>
    <col min="12" max="12" width="17.1796875" customWidth="1"/>
    <col min="13" max="13" width="17.54296875" bestFit="1" customWidth="1"/>
    <col min="14" max="14" width="21" customWidth="1"/>
    <col min="15" max="15" width="19.54296875" customWidth="1"/>
  </cols>
  <sheetData>
    <row r="1" spans="1:27" ht="20.25" customHeight="1" thickBot="1" x14ac:dyDescent="0.45">
      <c r="A1" s="1709" t="s">
        <v>915</v>
      </c>
      <c r="B1" s="1710"/>
      <c r="C1" s="1710"/>
      <c r="D1" s="1710"/>
      <c r="E1" s="1710"/>
      <c r="F1" s="1710"/>
      <c r="G1" s="1710"/>
      <c r="H1" s="1710"/>
      <c r="I1" s="1710"/>
    </row>
    <row r="2" spans="1:27" ht="18.75" customHeight="1" thickBot="1" x14ac:dyDescent="0.4">
      <c r="A2" s="1729" t="s">
        <v>513</v>
      </c>
      <c r="B2" s="1729"/>
      <c r="C2" s="1729"/>
      <c r="D2" s="1729"/>
      <c r="E2" s="1729"/>
      <c r="F2" s="1729"/>
      <c r="G2" s="1729"/>
      <c r="H2" s="249"/>
      <c r="I2" s="249"/>
      <c r="J2" s="249"/>
      <c r="K2" s="249"/>
      <c r="L2" s="249"/>
    </row>
    <row r="3" spans="1:27" ht="68.25" customHeight="1" thickTop="1" thickBot="1" x14ac:dyDescent="0.4">
      <c r="A3" s="1716" t="s">
        <v>263</v>
      </c>
      <c r="B3" s="1669"/>
      <c r="C3" s="1669"/>
      <c r="D3" s="1669"/>
      <c r="E3" s="1669"/>
      <c r="F3" s="1669"/>
      <c r="G3" s="1669"/>
      <c r="H3" s="1669"/>
      <c r="I3" s="1669"/>
      <c r="J3" s="1717"/>
      <c r="K3" s="1717"/>
      <c r="L3" s="1717"/>
      <c r="M3" s="8"/>
      <c r="N3" s="8"/>
      <c r="O3" s="8"/>
      <c r="P3" s="8"/>
      <c r="Q3" s="8"/>
      <c r="R3" s="8"/>
      <c r="S3" s="8"/>
      <c r="T3" s="8"/>
      <c r="U3" s="8"/>
      <c r="V3" s="8"/>
      <c r="W3" s="8"/>
      <c r="X3" s="8"/>
      <c r="Y3" s="8"/>
      <c r="Z3" s="8"/>
      <c r="AA3" s="8"/>
    </row>
    <row r="4" spans="1:27" ht="13" thickTop="1" x14ac:dyDescent="0.25"/>
    <row r="5" spans="1:27" s="701" customFormat="1" ht="47.25" customHeight="1" thickBot="1" x14ac:dyDescent="0.35">
      <c r="A5" s="1086" t="s">
        <v>264</v>
      </c>
      <c r="B5" s="1087" t="s">
        <v>681</v>
      </c>
      <c r="C5" s="1087" t="s">
        <v>733</v>
      </c>
      <c r="D5" s="1087" t="s">
        <v>734</v>
      </c>
      <c r="E5" s="1087" t="s">
        <v>735</v>
      </c>
      <c r="F5" s="1088" t="s">
        <v>17</v>
      </c>
      <c r="G5" s="1087" t="s">
        <v>736</v>
      </c>
      <c r="H5" s="1087" t="s">
        <v>737</v>
      </c>
      <c r="I5" s="1087" t="s">
        <v>738</v>
      </c>
      <c r="J5" s="1087" t="s">
        <v>739</v>
      </c>
      <c r="K5" s="1088" t="s">
        <v>916</v>
      </c>
      <c r="L5" s="1087" t="s">
        <v>740</v>
      </c>
      <c r="M5" s="1087" t="s">
        <v>918</v>
      </c>
      <c r="N5" s="1087" t="s">
        <v>919</v>
      </c>
      <c r="O5" s="1089" t="s">
        <v>741</v>
      </c>
    </row>
    <row r="6" spans="1:27" ht="13" x14ac:dyDescent="0.3">
      <c r="A6" s="651">
        <f>'Budget Checklist'!F8</f>
        <v>0</v>
      </c>
      <c r="B6" s="1184">
        <f>'Budget Checklist'!F4</f>
        <v>0</v>
      </c>
      <c r="D6" s="8"/>
      <c r="E6" s="8"/>
      <c r="F6" s="8"/>
      <c r="G6" s="630"/>
      <c r="H6" s="630"/>
      <c r="I6" s="630"/>
      <c r="J6" s="8"/>
      <c r="K6" s="8"/>
      <c r="L6" s="8"/>
      <c r="M6" s="8"/>
      <c r="N6" s="8"/>
      <c r="O6" s="8"/>
    </row>
    <row r="1477" spans="4:4" ht="13" x14ac:dyDescent="0.3">
      <c r="D1477" s="626"/>
    </row>
    <row r="6911" spans="2:2" x14ac:dyDescent="0.25">
      <c r="B6911" s="627"/>
    </row>
    <row r="6912" spans="2:2" x14ac:dyDescent="0.25">
      <c r="B6912" s="627"/>
    </row>
    <row r="6913" spans="2:2" x14ac:dyDescent="0.25">
      <c r="B6913" s="627"/>
    </row>
    <row r="6914" spans="2:2" x14ac:dyDescent="0.25">
      <c r="B6914" s="627"/>
    </row>
    <row r="6915" spans="2:2" x14ac:dyDescent="0.25">
      <c r="B6915" s="627"/>
    </row>
    <row r="6916" spans="2:2" x14ac:dyDescent="0.25">
      <c r="B6916" s="627"/>
    </row>
    <row r="6917" spans="2:2" x14ac:dyDescent="0.25">
      <c r="B6917" s="627"/>
    </row>
    <row r="6918" spans="2:2" x14ac:dyDescent="0.25">
      <c r="B6918" s="627"/>
    </row>
    <row r="6919" spans="2:2" x14ac:dyDescent="0.25">
      <c r="B6919" s="627"/>
    </row>
    <row r="6920" spans="2:2" x14ac:dyDescent="0.25">
      <c r="B6920" s="627"/>
    </row>
    <row r="6921" spans="2:2" x14ac:dyDescent="0.25">
      <c r="B6921" s="627"/>
    </row>
    <row r="6922" spans="2:2" x14ac:dyDescent="0.25">
      <c r="B6922" s="627"/>
    </row>
    <row r="6923" spans="2:2" x14ac:dyDescent="0.25">
      <c r="B6923" s="627"/>
    </row>
    <row r="6924" spans="2:2" x14ac:dyDescent="0.25">
      <c r="B6924" s="627"/>
    </row>
    <row r="6925" spans="2:2" x14ac:dyDescent="0.25">
      <c r="B6925" s="627"/>
    </row>
    <row r="6926" spans="2:2" x14ac:dyDescent="0.25">
      <c r="B6926" s="627"/>
    </row>
    <row r="6927" spans="2:2" x14ac:dyDescent="0.25">
      <c r="B6927" s="627"/>
    </row>
    <row r="6928" spans="2:2" x14ac:dyDescent="0.25">
      <c r="B6928" s="627"/>
    </row>
    <row r="6929" spans="2:2" x14ac:dyDescent="0.25">
      <c r="B6929" s="627"/>
    </row>
    <row r="6930" spans="2:2" x14ac:dyDescent="0.25">
      <c r="B6930" s="627"/>
    </row>
    <row r="6931" spans="2:2" x14ac:dyDescent="0.25">
      <c r="B6931" s="627"/>
    </row>
    <row r="6932" spans="2:2" x14ac:dyDescent="0.25">
      <c r="B6932" s="627"/>
    </row>
    <row r="6933" spans="2:2" x14ac:dyDescent="0.25">
      <c r="B6933" s="627"/>
    </row>
    <row r="6934" spans="2:2" x14ac:dyDescent="0.25">
      <c r="B6934" s="627"/>
    </row>
    <row r="6935" spans="2:2" x14ac:dyDescent="0.25">
      <c r="B6935" s="627"/>
    </row>
    <row r="6936" spans="2:2" x14ac:dyDescent="0.25">
      <c r="B6936" s="627"/>
    </row>
    <row r="6937" spans="2:2" x14ac:dyDescent="0.25">
      <c r="B6937" s="627"/>
    </row>
    <row r="6938" spans="2:2" x14ac:dyDescent="0.25">
      <c r="B6938" s="627"/>
    </row>
    <row r="6939" spans="2:2" x14ac:dyDescent="0.25">
      <c r="B6939" s="627"/>
    </row>
    <row r="6940" spans="2:2" x14ac:dyDescent="0.25">
      <c r="B6940" s="627"/>
    </row>
    <row r="6941" spans="2:2" x14ac:dyDescent="0.25">
      <c r="B6941" s="627"/>
    </row>
    <row r="6942" spans="2:2" x14ac:dyDescent="0.25">
      <c r="B6942" s="627"/>
    </row>
    <row r="6943" spans="2:2" x14ac:dyDescent="0.25">
      <c r="B6943" s="627"/>
    </row>
    <row r="6944" spans="2:2" x14ac:dyDescent="0.25">
      <c r="B6944" s="627"/>
    </row>
    <row r="6945" spans="2:2" x14ac:dyDescent="0.25">
      <c r="B6945" s="627"/>
    </row>
    <row r="6946" spans="2:2" x14ac:dyDescent="0.25">
      <c r="B6946" s="627"/>
    </row>
    <row r="6947" spans="2:2" x14ac:dyDescent="0.25">
      <c r="B6947" s="627"/>
    </row>
    <row r="6948" spans="2:2" x14ac:dyDescent="0.25">
      <c r="B6948" s="627"/>
    </row>
    <row r="6949" spans="2:2" x14ac:dyDescent="0.25">
      <c r="B6949" s="627"/>
    </row>
    <row r="6950" spans="2:2" x14ac:dyDescent="0.25">
      <c r="B6950" s="627"/>
    </row>
    <row r="6951" spans="2:2" x14ac:dyDescent="0.25">
      <c r="B6951" s="627"/>
    </row>
    <row r="6952" spans="2:2" x14ac:dyDescent="0.25">
      <c r="B6952" s="627"/>
    </row>
    <row r="6953" spans="2:2" x14ac:dyDescent="0.25">
      <c r="B6953" s="627"/>
    </row>
    <row r="6954" spans="2:2" x14ac:dyDescent="0.25">
      <c r="B6954" s="627"/>
    </row>
    <row r="6955" spans="2:2" x14ac:dyDescent="0.25">
      <c r="B6955" s="627"/>
    </row>
    <row r="6956" spans="2:2" x14ac:dyDescent="0.25">
      <c r="B6956" s="627"/>
    </row>
    <row r="6957" spans="2:2" x14ac:dyDescent="0.25">
      <c r="B6957" s="627"/>
    </row>
    <row r="6958" spans="2:2" x14ac:dyDescent="0.25">
      <c r="B6958" s="627"/>
    </row>
    <row r="6959" spans="2:2" x14ac:dyDescent="0.25">
      <c r="B6959" s="627"/>
    </row>
    <row r="6960" spans="2:2" x14ac:dyDescent="0.25">
      <c r="B6960" s="627"/>
    </row>
    <row r="6961" spans="2:2" x14ac:dyDescent="0.25">
      <c r="B6961" s="627"/>
    </row>
    <row r="6962" spans="2:2" x14ac:dyDescent="0.25">
      <c r="B6962" s="627"/>
    </row>
    <row r="6963" spans="2:2" x14ac:dyDescent="0.25">
      <c r="B6963" s="627"/>
    </row>
    <row r="6964" spans="2:2" x14ac:dyDescent="0.25">
      <c r="B6964" s="627"/>
    </row>
    <row r="6965" spans="2:2" x14ac:dyDescent="0.25">
      <c r="B6965" s="627"/>
    </row>
    <row r="6966" spans="2:2" x14ac:dyDescent="0.25">
      <c r="B6966" s="627"/>
    </row>
    <row r="6967" spans="2:2" x14ac:dyDescent="0.25">
      <c r="B6967" s="627"/>
    </row>
    <row r="6968" spans="2:2" x14ac:dyDescent="0.25">
      <c r="B6968" s="627"/>
    </row>
    <row r="6969" spans="2:2" x14ac:dyDescent="0.25">
      <c r="B6969" s="627"/>
    </row>
    <row r="6970" spans="2:2" x14ac:dyDescent="0.25">
      <c r="B6970" s="627"/>
    </row>
    <row r="6971" spans="2:2" x14ac:dyDescent="0.25">
      <c r="B6971" s="627"/>
    </row>
    <row r="6972" spans="2:2" x14ac:dyDescent="0.25">
      <c r="B6972" s="627"/>
    </row>
    <row r="6973" spans="2:2" x14ac:dyDescent="0.25">
      <c r="B6973" s="627"/>
    </row>
    <row r="6974" spans="2:2" x14ac:dyDescent="0.25">
      <c r="B6974" s="627"/>
    </row>
    <row r="6975" spans="2:2" x14ac:dyDescent="0.25">
      <c r="B6975" s="627"/>
    </row>
    <row r="6976" spans="2:2" x14ac:dyDescent="0.25">
      <c r="B6976" s="627"/>
    </row>
    <row r="6977" spans="2:2" x14ac:dyDescent="0.25">
      <c r="B6977" s="627"/>
    </row>
    <row r="6978" spans="2:2" x14ac:dyDescent="0.25">
      <c r="B6978" s="627"/>
    </row>
    <row r="6979" spans="2:2" x14ac:dyDescent="0.25">
      <c r="B6979" s="627"/>
    </row>
    <row r="6980" spans="2:2" x14ac:dyDescent="0.25">
      <c r="B6980" s="627"/>
    </row>
    <row r="6981" spans="2:2" x14ac:dyDescent="0.25">
      <c r="B6981" s="627"/>
    </row>
    <row r="6982" spans="2:2" x14ac:dyDescent="0.25">
      <c r="B6982" s="627"/>
    </row>
    <row r="6983" spans="2:2" x14ac:dyDescent="0.25">
      <c r="B6983" s="627"/>
    </row>
    <row r="6984" spans="2:2" x14ac:dyDescent="0.25">
      <c r="B6984" s="627"/>
    </row>
    <row r="6985" spans="2:2" x14ac:dyDescent="0.25">
      <c r="B6985" s="627"/>
    </row>
    <row r="6986" spans="2:2" x14ac:dyDescent="0.25">
      <c r="B6986" s="627"/>
    </row>
    <row r="6987" spans="2:2" x14ac:dyDescent="0.25">
      <c r="B6987" s="627"/>
    </row>
    <row r="6988" spans="2:2" x14ac:dyDescent="0.25">
      <c r="B6988" s="627"/>
    </row>
    <row r="6989" spans="2:2" x14ac:dyDescent="0.25">
      <c r="B6989" s="627"/>
    </row>
    <row r="6990" spans="2:2" x14ac:dyDescent="0.25">
      <c r="B6990" s="627"/>
    </row>
    <row r="6991" spans="2:2" x14ac:dyDescent="0.25">
      <c r="B6991" s="627"/>
    </row>
    <row r="6992" spans="2:2" x14ac:dyDescent="0.25">
      <c r="B6992" s="627"/>
    </row>
    <row r="6993" spans="2:2" x14ac:dyDescent="0.25">
      <c r="B6993" s="627"/>
    </row>
    <row r="6994" spans="2:2" x14ac:dyDescent="0.25">
      <c r="B6994" s="627"/>
    </row>
    <row r="6995" spans="2:2" x14ac:dyDescent="0.25">
      <c r="B6995" s="627"/>
    </row>
    <row r="6996" spans="2:2" x14ac:dyDescent="0.25">
      <c r="B6996" s="627"/>
    </row>
    <row r="6997" spans="2:2" x14ac:dyDescent="0.25">
      <c r="B6997" s="627"/>
    </row>
    <row r="6998" spans="2:2" x14ac:dyDescent="0.25">
      <c r="B6998" s="627"/>
    </row>
    <row r="6999" spans="2:2" x14ac:dyDescent="0.25">
      <c r="B6999" s="627"/>
    </row>
    <row r="7000" spans="2:2" x14ac:dyDescent="0.25">
      <c r="B7000" s="627"/>
    </row>
    <row r="7001" spans="2:2" x14ac:dyDescent="0.25">
      <c r="B7001" s="627"/>
    </row>
    <row r="7002" spans="2:2" x14ac:dyDescent="0.25">
      <c r="B7002" s="627"/>
    </row>
    <row r="7003" spans="2:2" x14ac:dyDescent="0.25">
      <c r="B7003" s="627"/>
    </row>
    <row r="7004" spans="2:2" x14ac:dyDescent="0.25">
      <c r="B7004" s="627"/>
    </row>
    <row r="7005" spans="2:2" x14ac:dyDescent="0.25">
      <c r="B7005" s="627"/>
    </row>
    <row r="7006" spans="2:2" x14ac:dyDescent="0.25">
      <c r="B7006" s="627"/>
    </row>
    <row r="7007" spans="2:2" x14ac:dyDescent="0.25">
      <c r="B7007" s="627"/>
    </row>
    <row r="7008" spans="2:2" x14ac:dyDescent="0.25">
      <c r="B7008" s="627"/>
    </row>
    <row r="7009" spans="2:2" x14ac:dyDescent="0.25">
      <c r="B7009" s="627"/>
    </row>
    <row r="7010" spans="2:2" x14ac:dyDescent="0.25">
      <c r="B7010" s="627"/>
    </row>
    <row r="7011" spans="2:2" x14ac:dyDescent="0.25">
      <c r="B7011" s="627"/>
    </row>
    <row r="7012" spans="2:2" x14ac:dyDescent="0.25">
      <c r="B7012" s="627"/>
    </row>
    <row r="7013" spans="2:2" x14ac:dyDescent="0.25">
      <c r="B7013" s="627"/>
    </row>
    <row r="7014" spans="2:2" x14ac:dyDescent="0.25">
      <c r="B7014" s="627"/>
    </row>
    <row r="7015" spans="2:2" x14ac:dyDescent="0.25">
      <c r="B7015" s="627"/>
    </row>
    <row r="7016" spans="2:2" x14ac:dyDescent="0.25">
      <c r="B7016" s="627"/>
    </row>
    <row r="7017" spans="2:2" x14ac:dyDescent="0.25">
      <c r="B7017" s="627"/>
    </row>
    <row r="7018" spans="2:2" x14ac:dyDescent="0.25">
      <c r="B7018" s="627"/>
    </row>
    <row r="7019" spans="2:2" x14ac:dyDescent="0.25">
      <c r="B7019" s="627"/>
    </row>
    <row r="7020" spans="2:2" x14ac:dyDescent="0.25">
      <c r="B7020" s="627"/>
    </row>
    <row r="7021" spans="2:2" x14ac:dyDescent="0.25">
      <c r="B7021" s="627"/>
    </row>
    <row r="7022" spans="2:2" x14ac:dyDescent="0.25">
      <c r="B7022" s="627"/>
    </row>
    <row r="7023" spans="2:2" x14ac:dyDescent="0.25">
      <c r="B7023" s="627"/>
    </row>
    <row r="7024" spans="2:2" x14ac:dyDescent="0.25">
      <c r="B7024" s="627"/>
    </row>
    <row r="7025" spans="2:2" x14ac:dyDescent="0.25">
      <c r="B7025" s="627"/>
    </row>
    <row r="7026" spans="2:2" x14ac:dyDescent="0.25">
      <c r="B7026" s="627"/>
    </row>
    <row r="7027" spans="2:2" x14ac:dyDescent="0.25">
      <c r="B7027" s="627"/>
    </row>
    <row r="7028" spans="2:2" x14ac:dyDescent="0.25">
      <c r="B7028" s="627"/>
    </row>
    <row r="7029" spans="2:2" x14ac:dyDescent="0.25">
      <c r="B7029" s="627"/>
    </row>
    <row r="7030" spans="2:2" x14ac:dyDescent="0.25">
      <c r="B7030" s="627"/>
    </row>
    <row r="7031" spans="2:2" x14ac:dyDescent="0.25">
      <c r="B7031" s="627"/>
    </row>
    <row r="7032" spans="2:2" x14ac:dyDescent="0.25">
      <c r="B7032" s="627"/>
    </row>
    <row r="7033" spans="2:2" x14ac:dyDescent="0.25">
      <c r="B7033" s="627"/>
    </row>
    <row r="7034" spans="2:2" x14ac:dyDescent="0.25">
      <c r="B7034" s="627"/>
    </row>
    <row r="7035" spans="2:2" x14ac:dyDescent="0.25">
      <c r="B7035" s="627"/>
    </row>
    <row r="7036" spans="2:2" x14ac:dyDescent="0.25">
      <c r="B7036" s="627"/>
    </row>
    <row r="7037" spans="2:2" x14ac:dyDescent="0.25">
      <c r="B7037" s="627"/>
    </row>
    <row r="7038" spans="2:2" x14ac:dyDescent="0.25">
      <c r="B7038" s="627"/>
    </row>
    <row r="7039" spans="2:2" x14ac:dyDescent="0.25">
      <c r="B7039" s="627"/>
    </row>
    <row r="7040" spans="2:2" x14ac:dyDescent="0.25">
      <c r="B7040" s="627"/>
    </row>
    <row r="7041" spans="2:2" x14ac:dyDescent="0.25">
      <c r="B7041" s="627"/>
    </row>
    <row r="7042" spans="2:2" x14ac:dyDescent="0.25">
      <c r="B7042" s="627"/>
    </row>
    <row r="7043" spans="2:2" x14ac:dyDescent="0.25">
      <c r="B7043" s="627"/>
    </row>
    <row r="7044" spans="2:2" x14ac:dyDescent="0.25">
      <c r="B7044" s="627"/>
    </row>
    <row r="7045" spans="2:2" x14ac:dyDescent="0.25">
      <c r="B7045" s="627"/>
    </row>
    <row r="7046" spans="2:2" x14ac:dyDescent="0.25">
      <c r="B7046" s="627"/>
    </row>
    <row r="7047" spans="2:2" x14ac:dyDescent="0.25">
      <c r="B7047" s="627"/>
    </row>
    <row r="7048" spans="2:2" x14ac:dyDescent="0.25">
      <c r="B7048" s="627"/>
    </row>
    <row r="7049" spans="2:2" x14ac:dyDescent="0.25">
      <c r="B7049" s="627"/>
    </row>
    <row r="7050" spans="2:2" x14ac:dyDescent="0.25">
      <c r="B7050" s="627"/>
    </row>
    <row r="7051" spans="2:2" x14ac:dyDescent="0.25">
      <c r="B7051" s="627"/>
    </row>
    <row r="7052" spans="2:2" x14ac:dyDescent="0.25">
      <c r="B7052" s="627"/>
    </row>
    <row r="7053" spans="2:2" x14ac:dyDescent="0.25">
      <c r="B7053" s="627"/>
    </row>
    <row r="7054" spans="2:2" x14ac:dyDescent="0.25">
      <c r="B7054" s="627"/>
    </row>
    <row r="7055" spans="2:2" x14ac:dyDescent="0.25">
      <c r="B7055" s="627"/>
    </row>
    <row r="7056" spans="2:2" x14ac:dyDescent="0.25">
      <c r="B7056" s="627"/>
    </row>
    <row r="7057" spans="2:2" x14ac:dyDescent="0.25">
      <c r="B7057" s="627"/>
    </row>
    <row r="7058" spans="2:2" x14ac:dyDescent="0.25">
      <c r="B7058" s="627"/>
    </row>
    <row r="7059" spans="2:2" x14ac:dyDescent="0.25">
      <c r="B7059" s="627"/>
    </row>
    <row r="7060" spans="2:2" x14ac:dyDescent="0.25">
      <c r="B7060" s="627"/>
    </row>
    <row r="7061" spans="2:2" x14ac:dyDescent="0.25">
      <c r="B7061" s="627"/>
    </row>
    <row r="7062" spans="2:2" x14ac:dyDescent="0.25">
      <c r="B7062" s="627"/>
    </row>
    <row r="7063" spans="2:2" x14ac:dyDescent="0.25">
      <c r="B7063" s="627"/>
    </row>
    <row r="7064" spans="2:2" x14ac:dyDescent="0.25">
      <c r="B7064" s="627"/>
    </row>
    <row r="7065" spans="2:2" x14ac:dyDescent="0.25">
      <c r="B7065" s="627"/>
    </row>
    <row r="7066" spans="2:2" x14ac:dyDescent="0.25">
      <c r="B7066" s="627"/>
    </row>
    <row r="7067" spans="2:2" x14ac:dyDescent="0.25">
      <c r="B7067" s="627"/>
    </row>
    <row r="7068" spans="2:2" x14ac:dyDescent="0.25">
      <c r="B7068" s="627"/>
    </row>
    <row r="7069" spans="2:2" x14ac:dyDescent="0.25">
      <c r="B7069" s="627"/>
    </row>
    <row r="7070" spans="2:2" x14ac:dyDescent="0.25">
      <c r="B7070" s="627"/>
    </row>
    <row r="7071" spans="2:2" x14ac:dyDescent="0.25">
      <c r="B7071" s="627"/>
    </row>
    <row r="7072" spans="2:2" x14ac:dyDescent="0.25">
      <c r="B7072" s="627"/>
    </row>
    <row r="7073" spans="2:2" x14ac:dyDescent="0.25">
      <c r="B7073" s="627"/>
    </row>
    <row r="7074" spans="2:2" x14ac:dyDescent="0.25">
      <c r="B7074" s="627"/>
    </row>
    <row r="7075" spans="2:2" x14ac:dyDescent="0.25">
      <c r="B7075" s="627"/>
    </row>
    <row r="7076" spans="2:2" x14ac:dyDescent="0.25">
      <c r="B7076" s="627"/>
    </row>
    <row r="7077" spans="2:2" x14ac:dyDescent="0.25">
      <c r="B7077" s="627"/>
    </row>
    <row r="7078" spans="2:2" x14ac:dyDescent="0.25">
      <c r="B7078" s="627"/>
    </row>
    <row r="7079" spans="2:2" x14ac:dyDescent="0.25">
      <c r="B7079" s="627"/>
    </row>
    <row r="7080" spans="2:2" x14ac:dyDescent="0.25">
      <c r="B7080" s="627"/>
    </row>
    <row r="7081" spans="2:2" x14ac:dyDescent="0.25">
      <c r="B7081" s="627"/>
    </row>
    <row r="7082" spans="2:2" x14ac:dyDescent="0.25">
      <c r="B7082" s="627"/>
    </row>
    <row r="7083" spans="2:2" x14ac:dyDescent="0.25">
      <c r="B7083" s="627"/>
    </row>
    <row r="7084" spans="2:2" x14ac:dyDescent="0.25">
      <c r="B7084" s="627"/>
    </row>
    <row r="7085" spans="2:2" x14ac:dyDescent="0.25">
      <c r="B7085" s="627"/>
    </row>
    <row r="7086" spans="2:2" x14ac:dyDescent="0.25">
      <c r="B7086" s="627"/>
    </row>
    <row r="7087" spans="2:2" x14ac:dyDescent="0.25">
      <c r="B7087" s="627"/>
    </row>
    <row r="7088" spans="2:2" x14ac:dyDescent="0.25">
      <c r="B7088" s="627"/>
    </row>
    <row r="7089" spans="2:2" x14ac:dyDescent="0.25">
      <c r="B7089" s="627"/>
    </row>
    <row r="7090" spans="2:2" x14ac:dyDescent="0.25">
      <c r="B7090" s="627"/>
    </row>
    <row r="7091" spans="2:2" x14ac:dyDescent="0.25">
      <c r="B7091" s="627"/>
    </row>
    <row r="7092" spans="2:2" x14ac:dyDescent="0.25">
      <c r="B7092" s="627"/>
    </row>
    <row r="7093" spans="2:2" x14ac:dyDescent="0.25">
      <c r="B7093" s="627"/>
    </row>
    <row r="7094" spans="2:2" x14ac:dyDescent="0.25">
      <c r="B7094" s="627"/>
    </row>
    <row r="7095" spans="2:2" x14ac:dyDescent="0.25">
      <c r="B7095" s="627"/>
    </row>
    <row r="7096" spans="2:2" x14ac:dyDescent="0.25">
      <c r="B7096" s="627"/>
    </row>
    <row r="7097" spans="2:2" x14ac:dyDescent="0.25">
      <c r="B7097" s="627"/>
    </row>
    <row r="7098" spans="2:2" x14ac:dyDescent="0.25">
      <c r="B7098" s="627"/>
    </row>
    <row r="7099" spans="2:2" x14ac:dyDescent="0.25">
      <c r="B7099" s="627"/>
    </row>
    <row r="7100" spans="2:2" x14ac:dyDescent="0.25">
      <c r="B7100" s="627"/>
    </row>
    <row r="7101" spans="2:2" x14ac:dyDescent="0.25">
      <c r="B7101" s="627"/>
    </row>
    <row r="7102" spans="2:2" x14ac:dyDescent="0.25">
      <c r="B7102" s="627"/>
    </row>
    <row r="7103" spans="2:2" x14ac:dyDescent="0.25">
      <c r="B7103" s="627"/>
    </row>
    <row r="7104" spans="2:2" x14ac:dyDescent="0.25">
      <c r="B7104" s="627"/>
    </row>
    <row r="7105" spans="2:2" x14ac:dyDescent="0.25">
      <c r="B7105" s="627"/>
    </row>
    <row r="7106" spans="2:2" x14ac:dyDescent="0.25">
      <c r="B7106" s="627"/>
    </row>
    <row r="7107" spans="2:2" x14ac:dyDescent="0.25">
      <c r="B7107" s="627"/>
    </row>
    <row r="7108" spans="2:2" x14ac:dyDescent="0.25">
      <c r="B7108" s="627"/>
    </row>
    <row r="7109" spans="2:2" x14ac:dyDescent="0.25">
      <c r="B7109" s="627"/>
    </row>
    <row r="7110" spans="2:2" x14ac:dyDescent="0.25">
      <c r="B7110" s="627"/>
    </row>
    <row r="7111" spans="2:2" x14ac:dyDescent="0.25">
      <c r="B7111" s="627"/>
    </row>
    <row r="7112" spans="2:2" x14ac:dyDescent="0.25">
      <c r="B7112" s="627"/>
    </row>
    <row r="7113" spans="2:2" x14ac:dyDescent="0.25">
      <c r="B7113" s="627"/>
    </row>
    <row r="7114" spans="2:2" x14ac:dyDescent="0.25">
      <c r="B7114" s="627"/>
    </row>
    <row r="7115" spans="2:2" x14ac:dyDescent="0.25">
      <c r="B7115" s="627"/>
    </row>
    <row r="7116" spans="2:2" x14ac:dyDescent="0.25">
      <c r="B7116" s="627"/>
    </row>
    <row r="7117" spans="2:2" x14ac:dyDescent="0.25">
      <c r="B7117" s="627"/>
    </row>
    <row r="7118" spans="2:2" x14ac:dyDescent="0.25">
      <c r="B7118" s="627"/>
    </row>
    <row r="7119" spans="2:2" x14ac:dyDescent="0.25">
      <c r="B7119" s="627"/>
    </row>
    <row r="7120" spans="2:2" x14ac:dyDescent="0.25">
      <c r="B7120" s="627"/>
    </row>
    <row r="7121" spans="2:2" x14ac:dyDescent="0.25">
      <c r="B7121" s="627"/>
    </row>
    <row r="7122" spans="2:2" x14ac:dyDescent="0.25">
      <c r="B7122" s="627"/>
    </row>
    <row r="7123" spans="2:2" x14ac:dyDescent="0.25">
      <c r="B7123" s="627"/>
    </row>
    <row r="7124" spans="2:2" x14ac:dyDescent="0.25">
      <c r="B7124" s="627"/>
    </row>
    <row r="7125" spans="2:2" x14ac:dyDescent="0.25">
      <c r="B7125" s="627"/>
    </row>
    <row r="7126" spans="2:2" x14ac:dyDescent="0.25">
      <c r="B7126" s="627"/>
    </row>
    <row r="7127" spans="2:2" x14ac:dyDescent="0.25">
      <c r="B7127" s="627"/>
    </row>
    <row r="7128" spans="2:2" x14ac:dyDescent="0.25">
      <c r="B7128" s="627"/>
    </row>
    <row r="7129" spans="2:2" x14ac:dyDescent="0.25">
      <c r="B7129" s="627"/>
    </row>
    <row r="7130" spans="2:2" x14ac:dyDescent="0.25">
      <c r="B7130" s="627"/>
    </row>
    <row r="7131" spans="2:2" x14ac:dyDescent="0.25">
      <c r="B7131" s="627"/>
    </row>
    <row r="7132" spans="2:2" x14ac:dyDescent="0.25">
      <c r="B7132" s="627"/>
    </row>
    <row r="7133" spans="2:2" x14ac:dyDescent="0.25">
      <c r="B7133" s="627"/>
    </row>
    <row r="7134" spans="2:2" x14ac:dyDescent="0.25">
      <c r="B7134" s="627"/>
    </row>
    <row r="7135" spans="2:2" x14ac:dyDescent="0.25">
      <c r="B7135" s="627"/>
    </row>
    <row r="7136" spans="2:2" x14ac:dyDescent="0.25">
      <c r="B7136" s="627"/>
    </row>
    <row r="7137" spans="2:2" x14ac:dyDescent="0.25">
      <c r="B7137" s="627"/>
    </row>
    <row r="7138" spans="2:2" x14ac:dyDescent="0.25">
      <c r="B7138" s="627"/>
    </row>
    <row r="7139" spans="2:2" x14ac:dyDescent="0.25">
      <c r="B7139" s="627"/>
    </row>
    <row r="7140" spans="2:2" x14ac:dyDescent="0.25">
      <c r="B7140" s="627"/>
    </row>
    <row r="7141" spans="2:2" x14ac:dyDescent="0.25">
      <c r="B7141" s="627"/>
    </row>
    <row r="7142" spans="2:2" x14ac:dyDescent="0.25">
      <c r="B7142" s="627"/>
    </row>
    <row r="7143" spans="2:2" x14ac:dyDescent="0.25">
      <c r="B7143" s="627"/>
    </row>
    <row r="7144" spans="2:2" x14ac:dyDescent="0.25">
      <c r="B7144" s="627"/>
    </row>
    <row r="7145" spans="2:2" x14ac:dyDescent="0.25">
      <c r="B7145" s="627"/>
    </row>
    <row r="7146" spans="2:2" x14ac:dyDescent="0.25">
      <c r="B7146" s="627"/>
    </row>
    <row r="7147" spans="2:2" x14ac:dyDescent="0.25">
      <c r="B7147" s="627"/>
    </row>
    <row r="7148" spans="2:2" x14ac:dyDescent="0.25">
      <c r="B7148" s="627"/>
    </row>
    <row r="7149" spans="2:2" x14ac:dyDescent="0.25">
      <c r="B7149" s="627"/>
    </row>
    <row r="7150" spans="2:2" x14ac:dyDescent="0.25">
      <c r="B7150" s="627"/>
    </row>
    <row r="7151" spans="2:2" x14ac:dyDescent="0.25">
      <c r="B7151" s="627"/>
    </row>
    <row r="7152" spans="2:2" x14ac:dyDescent="0.25">
      <c r="B7152" s="627"/>
    </row>
    <row r="7153" spans="2:2" x14ac:dyDescent="0.25">
      <c r="B7153" s="627"/>
    </row>
    <row r="7154" spans="2:2" x14ac:dyDescent="0.25">
      <c r="B7154" s="627"/>
    </row>
    <row r="7155" spans="2:2" x14ac:dyDescent="0.25">
      <c r="B7155" s="627"/>
    </row>
    <row r="7156" spans="2:2" x14ac:dyDescent="0.25">
      <c r="B7156" s="627"/>
    </row>
    <row r="7157" spans="2:2" x14ac:dyDescent="0.25">
      <c r="B7157" s="627"/>
    </row>
    <row r="7158" spans="2:2" x14ac:dyDescent="0.25">
      <c r="B7158" s="627"/>
    </row>
    <row r="7159" spans="2:2" x14ac:dyDescent="0.25">
      <c r="B7159" s="627"/>
    </row>
    <row r="7160" spans="2:2" x14ac:dyDescent="0.25">
      <c r="B7160" s="627"/>
    </row>
    <row r="7161" spans="2:2" x14ac:dyDescent="0.25">
      <c r="B7161" s="627"/>
    </row>
    <row r="7162" spans="2:2" x14ac:dyDescent="0.25">
      <c r="B7162" s="627"/>
    </row>
    <row r="7163" spans="2:2" x14ac:dyDescent="0.25">
      <c r="B7163" s="627"/>
    </row>
    <row r="7164" spans="2:2" x14ac:dyDescent="0.25">
      <c r="B7164" s="627"/>
    </row>
    <row r="7165" spans="2:2" x14ac:dyDescent="0.25">
      <c r="B7165" s="627"/>
    </row>
    <row r="7166" spans="2:2" x14ac:dyDescent="0.25">
      <c r="B7166" s="627"/>
    </row>
    <row r="7167" spans="2:2" x14ac:dyDescent="0.25">
      <c r="B7167" s="627"/>
    </row>
    <row r="7168" spans="2:2" x14ac:dyDescent="0.25">
      <c r="B7168" s="627"/>
    </row>
    <row r="7169" spans="2:2" x14ac:dyDescent="0.25">
      <c r="B7169" s="627"/>
    </row>
    <row r="7170" spans="2:2" x14ac:dyDescent="0.25">
      <c r="B7170" s="627"/>
    </row>
    <row r="7171" spans="2:2" x14ac:dyDescent="0.25">
      <c r="B7171" s="627"/>
    </row>
    <row r="7172" spans="2:2" x14ac:dyDescent="0.25">
      <c r="B7172" s="627"/>
    </row>
    <row r="7173" spans="2:2" x14ac:dyDescent="0.25">
      <c r="B7173" s="627"/>
    </row>
    <row r="7174" spans="2:2" x14ac:dyDescent="0.25">
      <c r="B7174" s="627"/>
    </row>
    <row r="7175" spans="2:2" x14ac:dyDescent="0.25">
      <c r="B7175" s="627"/>
    </row>
    <row r="7176" spans="2:2" x14ac:dyDescent="0.25">
      <c r="B7176" s="627"/>
    </row>
    <row r="7177" spans="2:2" x14ac:dyDescent="0.25">
      <c r="B7177" s="627"/>
    </row>
    <row r="7178" spans="2:2" x14ac:dyDescent="0.25">
      <c r="B7178" s="627"/>
    </row>
    <row r="7179" spans="2:2" x14ac:dyDescent="0.25">
      <c r="B7179" s="627"/>
    </row>
    <row r="7180" spans="2:2" x14ac:dyDescent="0.25">
      <c r="B7180" s="627"/>
    </row>
    <row r="7181" spans="2:2" x14ac:dyDescent="0.25">
      <c r="B7181" s="627"/>
    </row>
    <row r="7182" spans="2:2" x14ac:dyDescent="0.25">
      <c r="B7182" s="627"/>
    </row>
    <row r="7183" spans="2:2" x14ac:dyDescent="0.25">
      <c r="B7183" s="627"/>
    </row>
    <row r="7184" spans="2:2" x14ac:dyDescent="0.25">
      <c r="B7184" s="627"/>
    </row>
    <row r="7185" spans="2:2" x14ac:dyDescent="0.25">
      <c r="B7185" s="627"/>
    </row>
    <row r="7186" spans="2:2" x14ac:dyDescent="0.25">
      <c r="B7186" s="627"/>
    </row>
    <row r="7187" spans="2:2" x14ac:dyDescent="0.25">
      <c r="B7187" s="627"/>
    </row>
    <row r="7188" spans="2:2" x14ac:dyDescent="0.25">
      <c r="B7188" s="627"/>
    </row>
    <row r="7189" spans="2:2" x14ac:dyDescent="0.25">
      <c r="B7189" s="627"/>
    </row>
    <row r="7190" spans="2:2" x14ac:dyDescent="0.25">
      <c r="B7190" s="627"/>
    </row>
    <row r="7191" spans="2:2" x14ac:dyDescent="0.25">
      <c r="B7191" s="627"/>
    </row>
    <row r="7192" spans="2:2" x14ac:dyDescent="0.25">
      <c r="B7192" s="627"/>
    </row>
    <row r="7193" spans="2:2" x14ac:dyDescent="0.25">
      <c r="B7193" s="627"/>
    </row>
    <row r="7194" spans="2:2" x14ac:dyDescent="0.25">
      <c r="B7194" s="627"/>
    </row>
    <row r="7195" spans="2:2" x14ac:dyDescent="0.25">
      <c r="B7195" s="627"/>
    </row>
    <row r="7196" spans="2:2" x14ac:dyDescent="0.25">
      <c r="B7196" s="627"/>
    </row>
    <row r="7197" spans="2:2" x14ac:dyDescent="0.25">
      <c r="B7197" s="627"/>
    </row>
    <row r="7198" spans="2:2" x14ac:dyDescent="0.25">
      <c r="B7198" s="627"/>
    </row>
    <row r="7199" spans="2:2" x14ac:dyDescent="0.25">
      <c r="B7199" s="627"/>
    </row>
    <row r="7200" spans="2:2" x14ac:dyDescent="0.25">
      <c r="B7200" s="627"/>
    </row>
    <row r="7201" spans="2:2" x14ac:dyDescent="0.25">
      <c r="B7201" s="627"/>
    </row>
    <row r="7202" spans="2:2" x14ac:dyDescent="0.25">
      <c r="B7202" s="627"/>
    </row>
    <row r="7203" spans="2:2" x14ac:dyDescent="0.25">
      <c r="B7203" s="627"/>
    </row>
    <row r="7204" spans="2:2" x14ac:dyDescent="0.25">
      <c r="B7204" s="627"/>
    </row>
    <row r="7205" spans="2:2" x14ac:dyDescent="0.25">
      <c r="B7205" s="627"/>
    </row>
    <row r="7206" spans="2:2" x14ac:dyDescent="0.25">
      <c r="B7206" s="627"/>
    </row>
    <row r="7207" spans="2:2" x14ac:dyDescent="0.25">
      <c r="B7207" s="627"/>
    </row>
    <row r="7208" spans="2:2" x14ac:dyDescent="0.25">
      <c r="B7208" s="627"/>
    </row>
    <row r="7209" spans="2:2" x14ac:dyDescent="0.25">
      <c r="B7209" s="627"/>
    </row>
    <row r="7210" spans="2:2" x14ac:dyDescent="0.25">
      <c r="B7210" s="627"/>
    </row>
    <row r="7211" spans="2:2" x14ac:dyDescent="0.25">
      <c r="B7211" s="627"/>
    </row>
    <row r="7212" spans="2:2" x14ac:dyDescent="0.25">
      <c r="B7212" s="627"/>
    </row>
    <row r="7213" spans="2:2" x14ac:dyDescent="0.25">
      <c r="B7213" s="627"/>
    </row>
    <row r="7214" spans="2:2" x14ac:dyDescent="0.25">
      <c r="B7214" s="627"/>
    </row>
    <row r="7215" spans="2:2" x14ac:dyDescent="0.25">
      <c r="B7215" s="627"/>
    </row>
    <row r="7216" spans="2:2" x14ac:dyDescent="0.25">
      <c r="B7216" s="627"/>
    </row>
    <row r="7217" spans="2:2" x14ac:dyDescent="0.25">
      <c r="B7217" s="627"/>
    </row>
    <row r="7218" spans="2:2" x14ac:dyDescent="0.25">
      <c r="B7218" s="627"/>
    </row>
    <row r="7219" spans="2:2" x14ac:dyDescent="0.25">
      <c r="B7219" s="627"/>
    </row>
    <row r="7220" spans="2:2" x14ac:dyDescent="0.25">
      <c r="B7220" s="627"/>
    </row>
    <row r="7221" spans="2:2" x14ac:dyDescent="0.25">
      <c r="B7221" s="627"/>
    </row>
    <row r="7222" spans="2:2" x14ac:dyDescent="0.25">
      <c r="B7222" s="627"/>
    </row>
    <row r="7223" spans="2:2" x14ac:dyDescent="0.25">
      <c r="B7223" s="627"/>
    </row>
    <row r="7224" spans="2:2" x14ac:dyDescent="0.25">
      <c r="B7224" s="627"/>
    </row>
    <row r="7225" spans="2:2" x14ac:dyDescent="0.25">
      <c r="B7225" s="627"/>
    </row>
    <row r="7226" spans="2:2" x14ac:dyDescent="0.25">
      <c r="B7226" s="627"/>
    </row>
    <row r="7227" spans="2:2" x14ac:dyDescent="0.25">
      <c r="B7227" s="627"/>
    </row>
    <row r="7228" spans="2:2" x14ac:dyDescent="0.25">
      <c r="B7228" s="627"/>
    </row>
    <row r="7229" spans="2:2" x14ac:dyDescent="0.25">
      <c r="B7229" s="627"/>
    </row>
    <row r="7230" spans="2:2" x14ac:dyDescent="0.25">
      <c r="B7230" s="627"/>
    </row>
    <row r="7231" spans="2:2" x14ac:dyDescent="0.25">
      <c r="B7231" s="627"/>
    </row>
    <row r="7232" spans="2:2" x14ac:dyDescent="0.25">
      <c r="B7232" s="627"/>
    </row>
    <row r="7233" spans="2:2" x14ac:dyDescent="0.25">
      <c r="B7233" s="627"/>
    </row>
    <row r="7234" spans="2:2" x14ac:dyDescent="0.25">
      <c r="B7234" s="627"/>
    </row>
    <row r="7235" spans="2:2" x14ac:dyDescent="0.25">
      <c r="B7235" s="627"/>
    </row>
    <row r="7236" spans="2:2" x14ac:dyDescent="0.25">
      <c r="B7236" s="627"/>
    </row>
    <row r="7237" spans="2:2" x14ac:dyDescent="0.25">
      <c r="B7237" s="627"/>
    </row>
    <row r="7238" spans="2:2" x14ac:dyDescent="0.25">
      <c r="B7238" s="627"/>
    </row>
    <row r="7239" spans="2:2" x14ac:dyDescent="0.25">
      <c r="B7239" s="627"/>
    </row>
    <row r="7240" spans="2:2" x14ac:dyDescent="0.25">
      <c r="B7240" s="627"/>
    </row>
    <row r="7241" spans="2:2" x14ac:dyDescent="0.25">
      <c r="B7241" s="627"/>
    </row>
    <row r="7242" spans="2:2" x14ac:dyDescent="0.25">
      <c r="B7242" s="627"/>
    </row>
    <row r="7243" spans="2:2" x14ac:dyDescent="0.25">
      <c r="B7243" s="627"/>
    </row>
    <row r="7244" spans="2:2" x14ac:dyDescent="0.25">
      <c r="B7244" s="627"/>
    </row>
    <row r="7245" spans="2:2" x14ac:dyDescent="0.25">
      <c r="B7245" s="627"/>
    </row>
    <row r="7246" spans="2:2" x14ac:dyDescent="0.25">
      <c r="B7246" s="627"/>
    </row>
    <row r="7247" spans="2:2" x14ac:dyDescent="0.25">
      <c r="B7247" s="627"/>
    </row>
    <row r="7248" spans="2:2" x14ac:dyDescent="0.25">
      <c r="B7248" s="627"/>
    </row>
    <row r="7249" spans="2:2" x14ac:dyDescent="0.25">
      <c r="B7249" s="627"/>
    </row>
    <row r="7250" spans="2:2" x14ac:dyDescent="0.25">
      <c r="B7250" s="627"/>
    </row>
    <row r="7251" spans="2:2" x14ac:dyDescent="0.25">
      <c r="B7251" s="627"/>
    </row>
    <row r="7252" spans="2:2" x14ac:dyDescent="0.25">
      <c r="B7252" s="627"/>
    </row>
    <row r="7253" spans="2:2" x14ac:dyDescent="0.25">
      <c r="B7253" s="627"/>
    </row>
    <row r="7254" spans="2:2" x14ac:dyDescent="0.25">
      <c r="B7254" s="627"/>
    </row>
    <row r="7255" spans="2:2" x14ac:dyDescent="0.25">
      <c r="B7255" s="627"/>
    </row>
    <row r="7256" spans="2:2" x14ac:dyDescent="0.25">
      <c r="B7256" s="627"/>
    </row>
    <row r="7257" spans="2:2" x14ac:dyDescent="0.25">
      <c r="B7257" s="627"/>
    </row>
    <row r="7258" spans="2:2" x14ac:dyDescent="0.25">
      <c r="B7258" s="627"/>
    </row>
    <row r="7259" spans="2:2" x14ac:dyDescent="0.25">
      <c r="B7259" s="627"/>
    </row>
    <row r="7260" spans="2:2" x14ac:dyDescent="0.25">
      <c r="B7260" s="627"/>
    </row>
    <row r="7261" spans="2:2" x14ac:dyDescent="0.25">
      <c r="B7261" s="627"/>
    </row>
    <row r="7262" spans="2:2" x14ac:dyDescent="0.25">
      <c r="B7262" s="627"/>
    </row>
    <row r="7263" spans="2:2" x14ac:dyDescent="0.25">
      <c r="B7263" s="627"/>
    </row>
    <row r="7264" spans="2:2" x14ac:dyDescent="0.25">
      <c r="B7264" s="627"/>
    </row>
    <row r="7265" spans="2:2" x14ac:dyDescent="0.25">
      <c r="B7265" s="627"/>
    </row>
    <row r="7266" spans="2:2" x14ac:dyDescent="0.25">
      <c r="B7266" s="627"/>
    </row>
    <row r="7267" spans="2:2" x14ac:dyDescent="0.25">
      <c r="B7267" s="627"/>
    </row>
    <row r="7268" spans="2:2" x14ac:dyDescent="0.25">
      <c r="B7268" s="627"/>
    </row>
    <row r="7269" spans="2:2" x14ac:dyDescent="0.25">
      <c r="B7269" s="627"/>
    </row>
    <row r="7270" spans="2:2" x14ac:dyDescent="0.25">
      <c r="B7270" s="627"/>
    </row>
    <row r="7271" spans="2:2" x14ac:dyDescent="0.25">
      <c r="B7271" s="627"/>
    </row>
    <row r="7272" spans="2:2" x14ac:dyDescent="0.25">
      <c r="B7272" s="627"/>
    </row>
    <row r="7273" spans="2:2" x14ac:dyDescent="0.25">
      <c r="B7273" s="627"/>
    </row>
    <row r="7274" spans="2:2" x14ac:dyDescent="0.25">
      <c r="B7274" s="627"/>
    </row>
    <row r="7275" spans="2:2" x14ac:dyDescent="0.25">
      <c r="B7275" s="627"/>
    </row>
    <row r="7276" spans="2:2" x14ac:dyDescent="0.25">
      <c r="B7276" s="627"/>
    </row>
    <row r="7277" spans="2:2" x14ac:dyDescent="0.25">
      <c r="B7277" s="627"/>
    </row>
    <row r="7278" spans="2:2" x14ac:dyDescent="0.25">
      <c r="B7278" s="627"/>
    </row>
    <row r="7279" spans="2:2" x14ac:dyDescent="0.25">
      <c r="B7279" s="627"/>
    </row>
    <row r="7280" spans="2:2" x14ac:dyDescent="0.25">
      <c r="B7280" s="627"/>
    </row>
    <row r="7281" spans="2:2" x14ac:dyDescent="0.25">
      <c r="B7281" s="627"/>
    </row>
    <row r="7282" spans="2:2" x14ac:dyDescent="0.25">
      <c r="B7282" s="627"/>
    </row>
    <row r="7283" spans="2:2" x14ac:dyDescent="0.25">
      <c r="B7283" s="627"/>
    </row>
    <row r="7284" spans="2:2" x14ac:dyDescent="0.25">
      <c r="B7284" s="627"/>
    </row>
    <row r="7285" spans="2:2" x14ac:dyDescent="0.25">
      <c r="B7285" s="627"/>
    </row>
    <row r="7286" spans="2:2" x14ac:dyDescent="0.25">
      <c r="B7286" s="627"/>
    </row>
    <row r="7287" spans="2:2" x14ac:dyDescent="0.25">
      <c r="B7287" s="627"/>
    </row>
    <row r="7288" spans="2:2" x14ac:dyDescent="0.25">
      <c r="B7288" s="627"/>
    </row>
    <row r="7289" spans="2:2" x14ac:dyDescent="0.25">
      <c r="B7289" s="627"/>
    </row>
    <row r="7290" spans="2:2" x14ac:dyDescent="0.25">
      <c r="B7290" s="627"/>
    </row>
    <row r="7291" spans="2:2" x14ac:dyDescent="0.25">
      <c r="B7291" s="627"/>
    </row>
    <row r="7292" spans="2:2" x14ac:dyDescent="0.25">
      <c r="B7292" s="627"/>
    </row>
    <row r="7293" spans="2:2" x14ac:dyDescent="0.25">
      <c r="B7293" s="627"/>
    </row>
    <row r="7294" spans="2:2" x14ac:dyDescent="0.25">
      <c r="B7294" s="627"/>
    </row>
    <row r="7295" spans="2:2" x14ac:dyDescent="0.25">
      <c r="B7295" s="627"/>
    </row>
    <row r="7296" spans="2:2" x14ac:dyDescent="0.25">
      <c r="B7296" s="627"/>
    </row>
    <row r="7297" spans="2:2" x14ac:dyDescent="0.25">
      <c r="B7297" s="627"/>
    </row>
    <row r="7298" spans="2:2" x14ac:dyDescent="0.25">
      <c r="B7298" s="627"/>
    </row>
    <row r="7299" spans="2:2" x14ac:dyDescent="0.25">
      <c r="B7299" s="627"/>
    </row>
    <row r="7300" spans="2:2" x14ac:dyDescent="0.25">
      <c r="B7300" s="627"/>
    </row>
    <row r="7301" spans="2:2" x14ac:dyDescent="0.25">
      <c r="B7301" s="627"/>
    </row>
    <row r="7302" spans="2:2" x14ac:dyDescent="0.25">
      <c r="B7302" s="627"/>
    </row>
    <row r="7303" spans="2:2" x14ac:dyDescent="0.25">
      <c r="B7303" s="627"/>
    </row>
    <row r="7304" spans="2:2" x14ac:dyDescent="0.25">
      <c r="B7304" s="627"/>
    </row>
    <row r="7305" spans="2:2" x14ac:dyDescent="0.25">
      <c r="B7305" s="627"/>
    </row>
    <row r="7306" spans="2:2" x14ac:dyDescent="0.25">
      <c r="B7306" s="627"/>
    </row>
    <row r="7307" spans="2:2" x14ac:dyDescent="0.25">
      <c r="B7307" s="627"/>
    </row>
    <row r="7308" spans="2:2" x14ac:dyDescent="0.25">
      <c r="B7308" s="627"/>
    </row>
    <row r="7309" spans="2:2" x14ac:dyDescent="0.25">
      <c r="B7309" s="627"/>
    </row>
    <row r="7310" spans="2:2" x14ac:dyDescent="0.25">
      <c r="B7310" s="627"/>
    </row>
    <row r="7311" spans="2:2" x14ac:dyDescent="0.25">
      <c r="B7311" s="627"/>
    </row>
    <row r="7312" spans="2:2" x14ac:dyDescent="0.25">
      <c r="B7312" s="627"/>
    </row>
    <row r="7313" spans="2:2" x14ac:dyDescent="0.25">
      <c r="B7313" s="627"/>
    </row>
    <row r="7314" spans="2:2" x14ac:dyDescent="0.25">
      <c r="B7314" s="627"/>
    </row>
    <row r="7315" spans="2:2" x14ac:dyDescent="0.25">
      <c r="B7315" s="627"/>
    </row>
    <row r="7316" spans="2:2" x14ac:dyDescent="0.25">
      <c r="B7316" s="627"/>
    </row>
    <row r="7317" spans="2:2" x14ac:dyDescent="0.25">
      <c r="B7317" s="627"/>
    </row>
    <row r="7318" spans="2:2" x14ac:dyDescent="0.25">
      <c r="B7318" s="627"/>
    </row>
    <row r="7319" spans="2:2" x14ac:dyDescent="0.25">
      <c r="B7319" s="627"/>
    </row>
    <row r="7320" spans="2:2" x14ac:dyDescent="0.25">
      <c r="B7320" s="627"/>
    </row>
    <row r="7321" spans="2:2" x14ac:dyDescent="0.25">
      <c r="B7321" s="627"/>
    </row>
    <row r="7322" spans="2:2" x14ac:dyDescent="0.25">
      <c r="B7322" s="627"/>
    </row>
    <row r="7323" spans="2:2" x14ac:dyDescent="0.25">
      <c r="B7323" s="627"/>
    </row>
    <row r="7324" spans="2:2" x14ac:dyDescent="0.25">
      <c r="B7324" s="627"/>
    </row>
    <row r="7325" spans="2:2" x14ac:dyDescent="0.25">
      <c r="B7325" s="627"/>
    </row>
    <row r="7326" spans="2:2" x14ac:dyDescent="0.25">
      <c r="B7326" s="627"/>
    </row>
    <row r="7327" spans="2:2" x14ac:dyDescent="0.25">
      <c r="B7327" s="627"/>
    </row>
    <row r="7328" spans="2:2" x14ac:dyDescent="0.25">
      <c r="B7328" s="627"/>
    </row>
    <row r="7329" spans="2:2" x14ac:dyDescent="0.25">
      <c r="B7329" s="627"/>
    </row>
    <row r="7330" spans="2:2" x14ac:dyDescent="0.25">
      <c r="B7330" s="627"/>
    </row>
    <row r="7331" spans="2:2" x14ac:dyDescent="0.25">
      <c r="B7331" s="627"/>
    </row>
    <row r="7332" spans="2:2" x14ac:dyDescent="0.25">
      <c r="B7332" s="627"/>
    </row>
    <row r="7333" spans="2:2" x14ac:dyDescent="0.25">
      <c r="B7333" s="627"/>
    </row>
    <row r="7334" spans="2:2" x14ac:dyDescent="0.25">
      <c r="B7334" s="627"/>
    </row>
    <row r="7335" spans="2:2" x14ac:dyDescent="0.25">
      <c r="B7335" s="627"/>
    </row>
    <row r="7336" spans="2:2" x14ac:dyDescent="0.25">
      <c r="B7336" s="627"/>
    </row>
    <row r="7337" spans="2:2" x14ac:dyDescent="0.25">
      <c r="B7337" s="627"/>
    </row>
    <row r="7338" spans="2:2" x14ac:dyDescent="0.25">
      <c r="B7338" s="627"/>
    </row>
    <row r="7339" spans="2:2" x14ac:dyDescent="0.25">
      <c r="B7339" s="627"/>
    </row>
    <row r="7340" spans="2:2" x14ac:dyDescent="0.25">
      <c r="B7340" s="627"/>
    </row>
    <row r="7341" spans="2:2" x14ac:dyDescent="0.25">
      <c r="B7341" s="627"/>
    </row>
    <row r="7342" spans="2:2" x14ac:dyDescent="0.25">
      <c r="B7342" s="627"/>
    </row>
    <row r="7343" spans="2:2" x14ac:dyDescent="0.25">
      <c r="B7343" s="627"/>
    </row>
    <row r="7344" spans="2:2" x14ac:dyDescent="0.25">
      <c r="B7344" s="627"/>
    </row>
    <row r="7345" spans="2:2" x14ac:dyDescent="0.25">
      <c r="B7345" s="627"/>
    </row>
    <row r="7346" spans="2:2" x14ac:dyDescent="0.25">
      <c r="B7346" s="627"/>
    </row>
    <row r="7347" spans="2:2" x14ac:dyDescent="0.25">
      <c r="B7347" s="627"/>
    </row>
    <row r="7348" spans="2:2" x14ac:dyDescent="0.25">
      <c r="B7348" s="627"/>
    </row>
    <row r="7349" spans="2:2" x14ac:dyDescent="0.25">
      <c r="B7349" s="627"/>
    </row>
    <row r="7350" spans="2:2" x14ac:dyDescent="0.25">
      <c r="B7350" s="627"/>
    </row>
    <row r="7351" spans="2:2" x14ac:dyDescent="0.25">
      <c r="B7351" s="627"/>
    </row>
    <row r="7352" spans="2:2" x14ac:dyDescent="0.25">
      <c r="B7352" s="627"/>
    </row>
    <row r="7353" spans="2:2" x14ac:dyDescent="0.25">
      <c r="B7353" s="627"/>
    </row>
    <row r="7354" spans="2:2" x14ac:dyDescent="0.25">
      <c r="B7354" s="627"/>
    </row>
    <row r="7355" spans="2:2" x14ac:dyDescent="0.25">
      <c r="B7355" s="627"/>
    </row>
    <row r="7356" spans="2:2" x14ac:dyDescent="0.25">
      <c r="B7356" s="627"/>
    </row>
    <row r="7357" spans="2:2" x14ac:dyDescent="0.25">
      <c r="B7357" s="627"/>
    </row>
    <row r="7358" spans="2:2" x14ac:dyDescent="0.25">
      <c r="B7358" s="627"/>
    </row>
    <row r="7359" spans="2:2" x14ac:dyDescent="0.25">
      <c r="B7359" s="627"/>
    </row>
    <row r="7360" spans="2:2" x14ac:dyDescent="0.25">
      <c r="B7360" s="627"/>
    </row>
    <row r="7361" spans="2:2" x14ac:dyDescent="0.25">
      <c r="B7361" s="627"/>
    </row>
    <row r="7362" spans="2:2" x14ac:dyDescent="0.25">
      <c r="B7362" s="627"/>
    </row>
    <row r="7363" spans="2:2" x14ac:dyDescent="0.25">
      <c r="B7363" s="627"/>
    </row>
    <row r="7364" spans="2:2" x14ac:dyDescent="0.25">
      <c r="B7364" s="627"/>
    </row>
    <row r="7365" spans="2:2" x14ac:dyDescent="0.25">
      <c r="B7365" s="627"/>
    </row>
    <row r="7366" spans="2:2" x14ac:dyDescent="0.25">
      <c r="B7366" s="627"/>
    </row>
    <row r="7367" spans="2:2" x14ac:dyDescent="0.25">
      <c r="B7367" s="627"/>
    </row>
    <row r="7368" spans="2:2" x14ac:dyDescent="0.25">
      <c r="B7368" s="627"/>
    </row>
    <row r="7369" spans="2:2" x14ac:dyDescent="0.25">
      <c r="B7369" s="627"/>
    </row>
    <row r="7370" spans="2:2" x14ac:dyDescent="0.25">
      <c r="B7370" s="627"/>
    </row>
    <row r="7371" spans="2:2" x14ac:dyDescent="0.25">
      <c r="B7371" s="627"/>
    </row>
    <row r="7372" spans="2:2" x14ac:dyDescent="0.25">
      <c r="B7372" s="627"/>
    </row>
    <row r="7373" spans="2:2" x14ac:dyDescent="0.25">
      <c r="B7373" s="627"/>
    </row>
    <row r="7374" spans="2:2" x14ac:dyDescent="0.25">
      <c r="B7374" s="627"/>
    </row>
    <row r="7375" spans="2:2" x14ac:dyDescent="0.25">
      <c r="B7375" s="627"/>
    </row>
    <row r="7376" spans="2:2" x14ac:dyDescent="0.25">
      <c r="B7376" s="627"/>
    </row>
    <row r="7377" spans="2:2" x14ac:dyDescent="0.25">
      <c r="B7377" s="627"/>
    </row>
    <row r="7378" spans="2:2" x14ac:dyDescent="0.25">
      <c r="B7378" s="627"/>
    </row>
    <row r="7379" spans="2:2" x14ac:dyDescent="0.25">
      <c r="B7379" s="627"/>
    </row>
    <row r="7380" spans="2:2" x14ac:dyDescent="0.25">
      <c r="B7380" s="627"/>
    </row>
    <row r="7381" spans="2:2" x14ac:dyDescent="0.25">
      <c r="B7381" s="627"/>
    </row>
    <row r="7382" spans="2:2" x14ac:dyDescent="0.25">
      <c r="B7382" s="627"/>
    </row>
    <row r="7383" spans="2:2" x14ac:dyDescent="0.25">
      <c r="B7383" s="627"/>
    </row>
    <row r="7384" spans="2:2" x14ac:dyDescent="0.25">
      <c r="B7384" s="627"/>
    </row>
    <row r="7385" spans="2:2" x14ac:dyDescent="0.25">
      <c r="B7385" s="627"/>
    </row>
    <row r="7386" spans="2:2" x14ac:dyDescent="0.25">
      <c r="B7386" s="627"/>
    </row>
    <row r="7387" spans="2:2" x14ac:dyDescent="0.25">
      <c r="B7387" s="627"/>
    </row>
    <row r="7388" spans="2:2" x14ac:dyDescent="0.25">
      <c r="B7388" s="627"/>
    </row>
    <row r="7389" spans="2:2" x14ac:dyDescent="0.25">
      <c r="B7389" s="627"/>
    </row>
    <row r="7390" spans="2:2" x14ac:dyDescent="0.25">
      <c r="B7390" s="627"/>
    </row>
    <row r="7391" spans="2:2" x14ac:dyDescent="0.25">
      <c r="B7391" s="627"/>
    </row>
    <row r="7392" spans="2:2" x14ac:dyDescent="0.25">
      <c r="B7392" s="627"/>
    </row>
    <row r="7393" spans="2:2" x14ac:dyDescent="0.25">
      <c r="B7393" s="627"/>
    </row>
    <row r="7394" spans="2:2" x14ac:dyDescent="0.25">
      <c r="B7394" s="627"/>
    </row>
    <row r="7395" spans="2:2" x14ac:dyDescent="0.25">
      <c r="B7395" s="627"/>
    </row>
    <row r="7396" spans="2:2" x14ac:dyDescent="0.25">
      <c r="B7396" s="627"/>
    </row>
    <row r="7397" spans="2:2" x14ac:dyDescent="0.25">
      <c r="B7397" s="627"/>
    </row>
    <row r="7398" spans="2:2" x14ac:dyDescent="0.25">
      <c r="B7398" s="627"/>
    </row>
    <row r="7399" spans="2:2" x14ac:dyDescent="0.25">
      <c r="B7399" s="627"/>
    </row>
    <row r="7400" spans="2:2" x14ac:dyDescent="0.25">
      <c r="B7400" s="627"/>
    </row>
    <row r="7401" spans="2:2" x14ac:dyDescent="0.25">
      <c r="B7401" s="627"/>
    </row>
    <row r="7402" spans="2:2" x14ac:dyDescent="0.25">
      <c r="B7402" s="627"/>
    </row>
    <row r="7403" spans="2:2" x14ac:dyDescent="0.25">
      <c r="B7403" s="627"/>
    </row>
    <row r="7404" spans="2:2" x14ac:dyDescent="0.25">
      <c r="B7404" s="627"/>
    </row>
    <row r="7405" spans="2:2" x14ac:dyDescent="0.25">
      <c r="B7405" s="627"/>
    </row>
    <row r="7406" spans="2:2" x14ac:dyDescent="0.25">
      <c r="B7406" s="627"/>
    </row>
    <row r="7407" spans="2:2" x14ac:dyDescent="0.25">
      <c r="B7407" s="627"/>
    </row>
    <row r="7408" spans="2:2" x14ac:dyDescent="0.25">
      <c r="B7408" s="627"/>
    </row>
    <row r="7409" spans="2:2" x14ac:dyDescent="0.25">
      <c r="B7409" s="627"/>
    </row>
    <row r="7410" spans="2:2" x14ac:dyDescent="0.25">
      <c r="B7410" s="627"/>
    </row>
    <row r="7411" spans="2:2" x14ac:dyDescent="0.25">
      <c r="B7411" s="627"/>
    </row>
    <row r="7412" spans="2:2" x14ac:dyDescent="0.25">
      <c r="B7412" s="627"/>
    </row>
    <row r="7413" spans="2:2" x14ac:dyDescent="0.25">
      <c r="B7413" s="627"/>
    </row>
    <row r="7414" spans="2:2" x14ac:dyDescent="0.25">
      <c r="B7414" s="627"/>
    </row>
    <row r="7415" spans="2:2" x14ac:dyDescent="0.25">
      <c r="B7415" s="627"/>
    </row>
    <row r="7416" spans="2:2" x14ac:dyDescent="0.25">
      <c r="B7416" s="627"/>
    </row>
    <row r="7417" spans="2:2" x14ac:dyDescent="0.25">
      <c r="B7417" s="627"/>
    </row>
    <row r="7418" spans="2:2" x14ac:dyDescent="0.25">
      <c r="B7418" s="627"/>
    </row>
    <row r="7419" spans="2:2" x14ac:dyDescent="0.25">
      <c r="B7419" s="627"/>
    </row>
    <row r="7420" spans="2:2" x14ac:dyDescent="0.25">
      <c r="B7420" s="627"/>
    </row>
    <row r="7421" spans="2:2" x14ac:dyDescent="0.25">
      <c r="B7421" s="627"/>
    </row>
    <row r="7422" spans="2:2" x14ac:dyDescent="0.25">
      <c r="B7422" s="627"/>
    </row>
    <row r="7423" spans="2:2" x14ac:dyDescent="0.25">
      <c r="B7423" s="627"/>
    </row>
    <row r="7424" spans="2:2" x14ac:dyDescent="0.25">
      <c r="B7424" s="627"/>
    </row>
    <row r="7425" spans="2:2" x14ac:dyDescent="0.25">
      <c r="B7425" s="627"/>
    </row>
    <row r="7426" spans="2:2" x14ac:dyDescent="0.25">
      <c r="B7426" s="627"/>
    </row>
    <row r="7427" spans="2:2" x14ac:dyDescent="0.25">
      <c r="B7427" s="627"/>
    </row>
    <row r="7428" spans="2:2" x14ac:dyDescent="0.25">
      <c r="B7428" s="627"/>
    </row>
    <row r="7429" spans="2:2" x14ac:dyDescent="0.25">
      <c r="B7429" s="627"/>
    </row>
    <row r="7430" spans="2:2" x14ac:dyDescent="0.25">
      <c r="B7430" s="627"/>
    </row>
    <row r="7431" spans="2:2" x14ac:dyDescent="0.25">
      <c r="B7431" s="627"/>
    </row>
    <row r="7432" spans="2:2" x14ac:dyDescent="0.25">
      <c r="B7432" s="627"/>
    </row>
    <row r="7433" spans="2:2" x14ac:dyDescent="0.25">
      <c r="B7433" s="627"/>
    </row>
    <row r="7434" spans="2:2" x14ac:dyDescent="0.25">
      <c r="B7434" s="627"/>
    </row>
    <row r="7435" spans="2:2" x14ac:dyDescent="0.25">
      <c r="B7435" s="627"/>
    </row>
    <row r="7436" spans="2:2" x14ac:dyDescent="0.25">
      <c r="B7436" s="627"/>
    </row>
    <row r="7437" spans="2:2" x14ac:dyDescent="0.25">
      <c r="B7437" s="627"/>
    </row>
    <row r="7438" spans="2:2" x14ac:dyDescent="0.25">
      <c r="B7438" s="627"/>
    </row>
    <row r="7439" spans="2:2" x14ac:dyDescent="0.25">
      <c r="B7439" s="627"/>
    </row>
    <row r="7440" spans="2:2" x14ac:dyDescent="0.25">
      <c r="B7440" s="627"/>
    </row>
    <row r="7441" spans="2:2" x14ac:dyDescent="0.25">
      <c r="B7441" s="627"/>
    </row>
    <row r="7442" spans="2:2" x14ac:dyDescent="0.25">
      <c r="B7442" s="627"/>
    </row>
    <row r="7443" spans="2:2" x14ac:dyDescent="0.25">
      <c r="B7443" s="627"/>
    </row>
    <row r="7444" spans="2:2" x14ac:dyDescent="0.25">
      <c r="B7444" s="627"/>
    </row>
    <row r="7445" spans="2:2" x14ac:dyDescent="0.25">
      <c r="B7445" s="627"/>
    </row>
    <row r="7446" spans="2:2" x14ac:dyDescent="0.25">
      <c r="B7446" s="627"/>
    </row>
    <row r="7447" spans="2:2" x14ac:dyDescent="0.25">
      <c r="B7447" s="627"/>
    </row>
    <row r="7448" spans="2:2" x14ac:dyDescent="0.25">
      <c r="B7448" s="627"/>
    </row>
    <row r="7449" spans="2:2" x14ac:dyDescent="0.25">
      <c r="B7449" s="627"/>
    </row>
    <row r="7450" spans="2:2" x14ac:dyDescent="0.25">
      <c r="B7450" s="627"/>
    </row>
    <row r="7451" spans="2:2" x14ac:dyDescent="0.25">
      <c r="B7451" s="627"/>
    </row>
    <row r="7452" spans="2:2" x14ac:dyDescent="0.25">
      <c r="B7452" s="627"/>
    </row>
    <row r="7453" spans="2:2" x14ac:dyDescent="0.25">
      <c r="B7453" s="627"/>
    </row>
    <row r="7454" spans="2:2" x14ac:dyDescent="0.25">
      <c r="B7454" s="627"/>
    </row>
    <row r="7455" spans="2:2" x14ac:dyDescent="0.25">
      <c r="B7455" s="627"/>
    </row>
    <row r="7456" spans="2:2" x14ac:dyDescent="0.25">
      <c r="B7456" s="627"/>
    </row>
    <row r="7457" spans="2:2" x14ac:dyDescent="0.25">
      <c r="B7457" s="627"/>
    </row>
    <row r="7458" spans="2:2" x14ac:dyDescent="0.25">
      <c r="B7458" s="627"/>
    </row>
    <row r="7459" spans="2:2" x14ac:dyDescent="0.25">
      <c r="B7459" s="627"/>
    </row>
    <row r="7460" spans="2:2" x14ac:dyDescent="0.25">
      <c r="B7460" s="627"/>
    </row>
    <row r="7461" spans="2:2" x14ac:dyDescent="0.25">
      <c r="B7461" s="627"/>
    </row>
    <row r="7462" spans="2:2" x14ac:dyDescent="0.25">
      <c r="B7462" s="627"/>
    </row>
    <row r="7463" spans="2:2" x14ac:dyDescent="0.25">
      <c r="B7463" s="627"/>
    </row>
    <row r="7464" spans="2:2" x14ac:dyDescent="0.25">
      <c r="B7464" s="627"/>
    </row>
    <row r="7465" spans="2:2" x14ac:dyDescent="0.25">
      <c r="B7465" s="627"/>
    </row>
    <row r="7466" spans="2:2" x14ac:dyDescent="0.25">
      <c r="B7466" s="627"/>
    </row>
    <row r="7467" spans="2:2" x14ac:dyDescent="0.25">
      <c r="B7467" s="627"/>
    </row>
    <row r="7468" spans="2:2" x14ac:dyDescent="0.25">
      <c r="B7468" s="627"/>
    </row>
    <row r="7469" spans="2:2" x14ac:dyDescent="0.25">
      <c r="B7469" s="627"/>
    </row>
    <row r="7470" spans="2:2" x14ac:dyDescent="0.25">
      <c r="B7470" s="627"/>
    </row>
    <row r="7471" spans="2:2" x14ac:dyDescent="0.25">
      <c r="B7471" s="627"/>
    </row>
    <row r="7472" spans="2:2" x14ac:dyDescent="0.25">
      <c r="B7472" s="627"/>
    </row>
    <row r="7473" spans="2:2" x14ac:dyDescent="0.25">
      <c r="B7473" s="627"/>
    </row>
    <row r="7474" spans="2:2" x14ac:dyDescent="0.25">
      <c r="B7474" s="627"/>
    </row>
    <row r="7475" spans="2:2" x14ac:dyDescent="0.25">
      <c r="B7475" s="627"/>
    </row>
    <row r="7476" spans="2:2" x14ac:dyDescent="0.25">
      <c r="B7476" s="627"/>
    </row>
    <row r="7477" spans="2:2" x14ac:dyDescent="0.25">
      <c r="B7477" s="627"/>
    </row>
    <row r="7478" spans="2:2" x14ac:dyDescent="0.25">
      <c r="B7478" s="627"/>
    </row>
    <row r="7479" spans="2:2" x14ac:dyDescent="0.25">
      <c r="B7479" s="627"/>
    </row>
    <row r="7480" spans="2:2" x14ac:dyDescent="0.25">
      <c r="B7480" s="627"/>
    </row>
    <row r="7481" spans="2:2" x14ac:dyDescent="0.25">
      <c r="B7481" s="627"/>
    </row>
    <row r="7482" spans="2:2" x14ac:dyDescent="0.25">
      <c r="B7482" s="627"/>
    </row>
    <row r="7483" spans="2:2" x14ac:dyDescent="0.25">
      <c r="B7483" s="627"/>
    </row>
    <row r="7484" spans="2:2" x14ac:dyDescent="0.25">
      <c r="B7484" s="627"/>
    </row>
    <row r="7485" spans="2:2" x14ac:dyDescent="0.25">
      <c r="B7485" s="627"/>
    </row>
    <row r="7486" spans="2:2" x14ac:dyDescent="0.25">
      <c r="B7486" s="627"/>
    </row>
    <row r="7487" spans="2:2" x14ac:dyDescent="0.25">
      <c r="B7487" s="627"/>
    </row>
    <row r="7488" spans="2:2" x14ac:dyDescent="0.25">
      <c r="B7488" s="627"/>
    </row>
    <row r="7489" spans="2:2" x14ac:dyDescent="0.25">
      <c r="B7489" s="627"/>
    </row>
    <row r="7490" spans="2:2" x14ac:dyDescent="0.25">
      <c r="B7490" s="627"/>
    </row>
    <row r="7491" spans="2:2" x14ac:dyDescent="0.25">
      <c r="B7491" s="627"/>
    </row>
    <row r="7492" spans="2:2" x14ac:dyDescent="0.25">
      <c r="B7492" s="627"/>
    </row>
    <row r="7493" spans="2:2" x14ac:dyDescent="0.25">
      <c r="B7493" s="627"/>
    </row>
    <row r="7494" spans="2:2" x14ac:dyDescent="0.25">
      <c r="B7494" s="627"/>
    </row>
    <row r="7495" spans="2:2" x14ac:dyDescent="0.25">
      <c r="B7495" s="627"/>
    </row>
    <row r="7496" spans="2:2" x14ac:dyDescent="0.25">
      <c r="B7496" s="627"/>
    </row>
    <row r="7497" spans="2:2" x14ac:dyDescent="0.25">
      <c r="B7497" s="627"/>
    </row>
    <row r="7498" spans="2:2" x14ac:dyDescent="0.25">
      <c r="B7498" s="627"/>
    </row>
    <row r="7499" spans="2:2" x14ac:dyDescent="0.25">
      <c r="B7499" s="627"/>
    </row>
    <row r="7500" spans="2:2" x14ac:dyDescent="0.25">
      <c r="B7500" s="627"/>
    </row>
    <row r="7501" spans="2:2" x14ac:dyDescent="0.25">
      <c r="B7501" s="627"/>
    </row>
    <row r="7502" spans="2:2" x14ac:dyDescent="0.25">
      <c r="B7502" s="627"/>
    </row>
    <row r="7503" spans="2:2" x14ac:dyDescent="0.25">
      <c r="B7503" s="627"/>
    </row>
    <row r="7504" spans="2:2" x14ac:dyDescent="0.25">
      <c r="B7504" s="627"/>
    </row>
    <row r="7505" spans="2:2" x14ac:dyDescent="0.25">
      <c r="B7505" s="627"/>
    </row>
    <row r="7506" spans="2:2" x14ac:dyDescent="0.25">
      <c r="B7506" s="627"/>
    </row>
    <row r="7507" spans="2:2" x14ac:dyDescent="0.25">
      <c r="B7507" s="627"/>
    </row>
    <row r="7508" spans="2:2" x14ac:dyDescent="0.25">
      <c r="B7508" s="627"/>
    </row>
    <row r="7509" spans="2:2" x14ac:dyDescent="0.25">
      <c r="B7509" s="627"/>
    </row>
    <row r="7510" spans="2:2" x14ac:dyDescent="0.25">
      <c r="B7510" s="627"/>
    </row>
    <row r="7511" spans="2:2" x14ac:dyDescent="0.25">
      <c r="B7511" s="627"/>
    </row>
    <row r="7512" spans="2:2" x14ac:dyDescent="0.25">
      <c r="B7512" s="627"/>
    </row>
    <row r="7513" spans="2:2" x14ac:dyDescent="0.25">
      <c r="B7513" s="627"/>
    </row>
    <row r="7514" spans="2:2" x14ac:dyDescent="0.25">
      <c r="B7514" s="627"/>
    </row>
    <row r="7515" spans="2:2" x14ac:dyDescent="0.25">
      <c r="B7515" s="627"/>
    </row>
    <row r="7516" spans="2:2" x14ac:dyDescent="0.25">
      <c r="B7516" s="627"/>
    </row>
    <row r="7517" spans="2:2" x14ac:dyDescent="0.25">
      <c r="B7517" s="627"/>
    </row>
    <row r="7518" spans="2:2" x14ac:dyDescent="0.25">
      <c r="B7518" s="627"/>
    </row>
    <row r="7519" spans="2:2" x14ac:dyDescent="0.25">
      <c r="B7519" s="627"/>
    </row>
    <row r="7520" spans="2:2" x14ac:dyDescent="0.25">
      <c r="B7520" s="627"/>
    </row>
    <row r="7521" spans="2:2" x14ac:dyDescent="0.25">
      <c r="B7521" s="627"/>
    </row>
    <row r="7522" spans="2:2" x14ac:dyDescent="0.25">
      <c r="B7522" s="627"/>
    </row>
    <row r="7523" spans="2:2" x14ac:dyDescent="0.25">
      <c r="B7523" s="627"/>
    </row>
    <row r="7524" spans="2:2" x14ac:dyDescent="0.25">
      <c r="B7524" s="627"/>
    </row>
    <row r="7525" spans="2:2" x14ac:dyDescent="0.25">
      <c r="B7525" s="627"/>
    </row>
    <row r="7526" spans="2:2" x14ac:dyDescent="0.25">
      <c r="B7526" s="627"/>
    </row>
    <row r="7527" spans="2:2" x14ac:dyDescent="0.25">
      <c r="B7527" s="627"/>
    </row>
    <row r="7528" spans="2:2" x14ac:dyDescent="0.25">
      <c r="B7528" s="627"/>
    </row>
    <row r="7529" spans="2:2" x14ac:dyDescent="0.25">
      <c r="B7529" s="627"/>
    </row>
    <row r="7530" spans="2:2" x14ac:dyDescent="0.25">
      <c r="B7530" s="627"/>
    </row>
    <row r="7531" spans="2:2" x14ac:dyDescent="0.25">
      <c r="B7531" s="627"/>
    </row>
    <row r="7532" spans="2:2" x14ac:dyDescent="0.25">
      <c r="B7532" s="627"/>
    </row>
    <row r="7533" spans="2:2" x14ac:dyDescent="0.25">
      <c r="B7533" s="627"/>
    </row>
    <row r="7534" spans="2:2" x14ac:dyDescent="0.25">
      <c r="B7534" s="627"/>
    </row>
    <row r="7535" spans="2:2" x14ac:dyDescent="0.25">
      <c r="B7535" s="627"/>
    </row>
    <row r="7536" spans="2:2" x14ac:dyDescent="0.25">
      <c r="B7536" s="627"/>
    </row>
    <row r="7537" spans="2:2" x14ac:dyDescent="0.25">
      <c r="B7537" s="627"/>
    </row>
    <row r="7538" spans="2:2" x14ac:dyDescent="0.25">
      <c r="B7538" s="627"/>
    </row>
    <row r="7539" spans="2:2" x14ac:dyDescent="0.25">
      <c r="B7539" s="627"/>
    </row>
    <row r="7540" spans="2:2" x14ac:dyDescent="0.25">
      <c r="B7540" s="627"/>
    </row>
    <row r="7541" spans="2:2" x14ac:dyDescent="0.25">
      <c r="B7541" s="627"/>
    </row>
    <row r="7542" spans="2:2" x14ac:dyDescent="0.25">
      <c r="B7542" s="627"/>
    </row>
    <row r="7543" spans="2:2" x14ac:dyDescent="0.25">
      <c r="B7543" s="627"/>
    </row>
    <row r="7544" spans="2:2" x14ac:dyDescent="0.25">
      <c r="B7544" s="627"/>
    </row>
    <row r="7545" spans="2:2" x14ac:dyDescent="0.25">
      <c r="B7545" s="627"/>
    </row>
    <row r="7546" spans="2:2" x14ac:dyDescent="0.25">
      <c r="B7546" s="627"/>
    </row>
    <row r="7547" spans="2:2" x14ac:dyDescent="0.25">
      <c r="B7547" s="627"/>
    </row>
    <row r="7548" spans="2:2" x14ac:dyDescent="0.25">
      <c r="B7548" s="627"/>
    </row>
    <row r="7549" spans="2:2" x14ac:dyDescent="0.25">
      <c r="B7549" s="627"/>
    </row>
    <row r="7550" spans="2:2" x14ac:dyDescent="0.25">
      <c r="B7550" s="627"/>
    </row>
    <row r="7551" spans="2:2" x14ac:dyDescent="0.25">
      <c r="B7551" s="627"/>
    </row>
    <row r="7552" spans="2:2" x14ac:dyDescent="0.25">
      <c r="B7552" s="627"/>
    </row>
    <row r="7553" spans="2:2" x14ac:dyDescent="0.25">
      <c r="B7553" s="627"/>
    </row>
    <row r="7554" spans="2:2" x14ac:dyDescent="0.25">
      <c r="B7554" s="627"/>
    </row>
    <row r="7555" spans="2:2" x14ac:dyDescent="0.25">
      <c r="B7555" s="627"/>
    </row>
    <row r="7556" spans="2:2" x14ac:dyDescent="0.25">
      <c r="B7556" s="627"/>
    </row>
    <row r="7557" spans="2:2" x14ac:dyDescent="0.25">
      <c r="B7557" s="627"/>
    </row>
    <row r="7558" spans="2:2" x14ac:dyDescent="0.25">
      <c r="B7558" s="627"/>
    </row>
    <row r="7559" spans="2:2" x14ac:dyDescent="0.25">
      <c r="B7559" s="627"/>
    </row>
    <row r="7560" spans="2:2" x14ac:dyDescent="0.25">
      <c r="B7560" s="627"/>
    </row>
    <row r="7561" spans="2:2" x14ac:dyDescent="0.25">
      <c r="B7561" s="627"/>
    </row>
    <row r="7562" spans="2:2" x14ac:dyDescent="0.25">
      <c r="B7562" s="627"/>
    </row>
    <row r="7563" spans="2:2" x14ac:dyDescent="0.25">
      <c r="B7563" s="627"/>
    </row>
    <row r="7564" spans="2:2" x14ac:dyDescent="0.25">
      <c r="B7564" s="627"/>
    </row>
    <row r="7565" spans="2:2" x14ac:dyDescent="0.25">
      <c r="B7565" s="627"/>
    </row>
    <row r="7566" spans="2:2" x14ac:dyDescent="0.25">
      <c r="B7566" s="627"/>
    </row>
    <row r="7567" spans="2:2" x14ac:dyDescent="0.25">
      <c r="B7567" s="627"/>
    </row>
    <row r="7568" spans="2:2" x14ac:dyDescent="0.25">
      <c r="B7568" s="627"/>
    </row>
    <row r="7569" spans="2:2" x14ac:dyDescent="0.25">
      <c r="B7569" s="627"/>
    </row>
    <row r="7570" spans="2:2" x14ac:dyDescent="0.25">
      <c r="B7570" s="627"/>
    </row>
    <row r="7571" spans="2:2" x14ac:dyDescent="0.25">
      <c r="B7571" s="627"/>
    </row>
    <row r="7572" spans="2:2" x14ac:dyDescent="0.25">
      <c r="B7572" s="627"/>
    </row>
    <row r="7573" spans="2:2" x14ac:dyDescent="0.25">
      <c r="B7573" s="627"/>
    </row>
    <row r="7574" spans="2:2" x14ac:dyDescent="0.25">
      <c r="B7574" s="627"/>
    </row>
    <row r="7575" spans="2:2" x14ac:dyDescent="0.25">
      <c r="B7575" s="627"/>
    </row>
    <row r="7576" spans="2:2" x14ac:dyDescent="0.25">
      <c r="B7576" s="627"/>
    </row>
    <row r="7577" spans="2:2" x14ac:dyDescent="0.25">
      <c r="B7577" s="627"/>
    </row>
    <row r="7578" spans="2:2" x14ac:dyDescent="0.25">
      <c r="B7578" s="627"/>
    </row>
    <row r="7579" spans="2:2" x14ac:dyDescent="0.25">
      <c r="B7579" s="627"/>
    </row>
    <row r="7580" spans="2:2" x14ac:dyDescent="0.25">
      <c r="B7580" s="627"/>
    </row>
    <row r="7581" spans="2:2" x14ac:dyDescent="0.25">
      <c r="B7581" s="627"/>
    </row>
    <row r="7582" spans="2:2" x14ac:dyDescent="0.25">
      <c r="B7582" s="627"/>
    </row>
    <row r="7583" spans="2:2" x14ac:dyDescent="0.25">
      <c r="B7583" s="627"/>
    </row>
    <row r="7584" spans="2:2" x14ac:dyDescent="0.25">
      <c r="B7584" s="627"/>
    </row>
    <row r="7585" spans="2:2" x14ac:dyDescent="0.25">
      <c r="B7585" s="627"/>
    </row>
    <row r="7586" spans="2:2" x14ac:dyDescent="0.25">
      <c r="B7586" s="627"/>
    </row>
    <row r="7587" spans="2:2" x14ac:dyDescent="0.25">
      <c r="B7587" s="627"/>
    </row>
    <row r="7588" spans="2:2" x14ac:dyDescent="0.25">
      <c r="B7588" s="627"/>
    </row>
    <row r="7589" spans="2:2" x14ac:dyDescent="0.25">
      <c r="B7589" s="627"/>
    </row>
    <row r="7590" spans="2:2" x14ac:dyDescent="0.25">
      <c r="B7590" s="627"/>
    </row>
    <row r="7591" spans="2:2" x14ac:dyDescent="0.25">
      <c r="B7591" s="627"/>
    </row>
    <row r="7592" spans="2:2" x14ac:dyDescent="0.25">
      <c r="B7592" s="627"/>
    </row>
    <row r="7593" spans="2:2" x14ac:dyDescent="0.25">
      <c r="B7593" s="627"/>
    </row>
    <row r="7594" spans="2:2" x14ac:dyDescent="0.25">
      <c r="B7594" s="627"/>
    </row>
    <row r="7595" spans="2:2" x14ac:dyDescent="0.25">
      <c r="B7595" s="627"/>
    </row>
    <row r="7596" spans="2:2" x14ac:dyDescent="0.25">
      <c r="B7596" s="627"/>
    </row>
    <row r="7597" spans="2:2" x14ac:dyDescent="0.25">
      <c r="B7597" s="627"/>
    </row>
    <row r="7598" spans="2:2" x14ac:dyDescent="0.25">
      <c r="B7598" s="627"/>
    </row>
    <row r="7599" spans="2:2" x14ac:dyDescent="0.25">
      <c r="B7599" s="627"/>
    </row>
    <row r="7600" spans="2:2" x14ac:dyDescent="0.25">
      <c r="B7600" s="627"/>
    </row>
    <row r="7601" spans="2:2" x14ac:dyDescent="0.25">
      <c r="B7601" s="627"/>
    </row>
    <row r="7602" spans="2:2" x14ac:dyDescent="0.25">
      <c r="B7602" s="627"/>
    </row>
    <row r="7603" spans="2:2" x14ac:dyDescent="0.25">
      <c r="B7603" s="627"/>
    </row>
    <row r="7604" spans="2:2" x14ac:dyDescent="0.25">
      <c r="B7604" s="627"/>
    </row>
    <row r="7605" spans="2:2" x14ac:dyDescent="0.25">
      <c r="B7605" s="627"/>
    </row>
    <row r="7606" spans="2:2" x14ac:dyDescent="0.25">
      <c r="B7606" s="627"/>
    </row>
    <row r="7607" spans="2:2" x14ac:dyDescent="0.25">
      <c r="B7607" s="627"/>
    </row>
    <row r="7608" spans="2:2" x14ac:dyDescent="0.25">
      <c r="B7608" s="627"/>
    </row>
    <row r="7609" spans="2:2" x14ac:dyDescent="0.25">
      <c r="B7609" s="627"/>
    </row>
    <row r="7610" spans="2:2" x14ac:dyDescent="0.25">
      <c r="B7610" s="627"/>
    </row>
    <row r="7611" spans="2:2" x14ac:dyDescent="0.25">
      <c r="B7611" s="627"/>
    </row>
    <row r="7612" spans="2:2" x14ac:dyDescent="0.25">
      <c r="B7612" s="627"/>
    </row>
    <row r="7613" spans="2:2" x14ac:dyDescent="0.25">
      <c r="B7613" s="627"/>
    </row>
    <row r="7614" spans="2:2" x14ac:dyDescent="0.25">
      <c r="B7614" s="627"/>
    </row>
    <row r="7615" spans="2:2" x14ac:dyDescent="0.25">
      <c r="B7615" s="627"/>
    </row>
    <row r="7616" spans="2:2" x14ac:dyDescent="0.25">
      <c r="B7616" s="627"/>
    </row>
    <row r="7617" spans="2:2" x14ac:dyDescent="0.25">
      <c r="B7617" s="627"/>
    </row>
    <row r="7618" spans="2:2" x14ac:dyDescent="0.25">
      <c r="B7618" s="627"/>
    </row>
    <row r="7619" spans="2:2" x14ac:dyDescent="0.25">
      <c r="B7619" s="627"/>
    </row>
    <row r="7620" spans="2:2" x14ac:dyDescent="0.25">
      <c r="B7620" s="627"/>
    </row>
    <row r="7621" spans="2:2" x14ac:dyDescent="0.25">
      <c r="B7621" s="627"/>
    </row>
    <row r="7622" spans="2:2" x14ac:dyDescent="0.25">
      <c r="B7622" s="627"/>
    </row>
    <row r="7623" spans="2:2" x14ac:dyDescent="0.25">
      <c r="B7623" s="627"/>
    </row>
    <row r="7624" spans="2:2" x14ac:dyDescent="0.25">
      <c r="B7624" s="627"/>
    </row>
    <row r="7625" spans="2:2" x14ac:dyDescent="0.25">
      <c r="B7625" s="627"/>
    </row>
    <row r="7626" spans="2:2" x14ac:dyDescent="0.25">
      <c r="B7626" s="627"/>
    </row>
    <row r="7627" spans="2:2" x14ac:dyDescent="0.25">
      <c r="B7627" s="627"/>
    </row>
    <row r="7628" spans="2:2" x14ac:dyDescent="0.25">
      <c r="B7628" s="627"/>
    </row>
    <row r="7629" spans="2:2" x14ac:dyDescent="0.25">
      <c r="B7629" s="627"/>
    </row>
    <row r="7630" spans="2:2" x14ac:dyDescent="0.25">
      <c r="B7630" s="627"/>
    </row>
    <row r="7631" spans="2:2" x14ac:dyDescent="0.25">
      <c r="B7631" s="627"/>
    </row>
    <row r="7632" spans="2:2" x14ac:dyDescent="0.25">
      <c r="B7632" s="627"/>
    </row>
    <row r="7633" spans="2:2" x14ac:dyDescent="0.25">
      <c r="B7633" s="627"/>
    </row>
    <row r="7634" spans="2:2" x14ac:dyDescent="0.25">
      <c r="B7634" s="627"/>
    </row>
    <row r="7635" spans="2:2" x14ac:dyDescent="0.25">
      <c r="B7635" s="627"/>
    </row>
    <row r="7636" spans="2:2" x14ac:dyDescent="0.25">
      <c r="B7636" s="627"/>
    </row>
    <row r="7637" spans="2:2" x14ac:dyDescent="0.25">
      <c r="B7637" s="627"/>
    </row>
    <row r="7638" spans="2:2" x14ac:dyDescent="0.25">
      <c r="B7638" s="627"/>
    </row>
    <row r="7639" spans="2:2" x14ac:dyDescent="0.25">
      <c r="B7639" s="627"/>
    </row>
    <row r="7640" spans="2:2" x14ac:dyDescent="0.25">
      <c r="B7640" s="627"/>
    </row>
    <row r="7641" spans="2:2" x14ac:dyDescent="0.25">
      <c r="B7641" s="627"/>
    </row>
    <row r="7642" spans="2:2" x14ac:dyDescent="0.25">
      <c r="B7642" s="627"/>
    </row>
    <row r="7643" spans="2:2" x14ac:dyDescent="0.25">
      <c r="B7643" s="627"/>
    </row>
    <row r="7644" spans="2:2" x14ac:dyDescent="0.25">
      <c r="B7644" s="627"/>
    </row>
    <row r="7645" spans="2:2" x14ac:dyDescent="0.25">
      <c r="B7645" s="627"/>
    </row>
    <row r="7646" spans="2:2" x14ac:dyDescent="0.25">
      <c r="B7646" s="627"/>
    </row>
    <row r="7647" spans="2:2" x14ac:dyDescent="0.25">
      <c r="B7647" s="627"/>
    </row>
    <row r="7648" spans="2:2" x14ac:dyDescent="0.25">
      <c r="B7648" s="627"/>
    </row>
    <row r="7649" spans="2:2" x14ac:dyDescent="0.25">
      <c r="B7649" s="627"/>
    </row>
    <row r="7650" spans="2:2" x14ac:dyDescent="0.25">
      <c r="B7650" s="627"/>
    </row>
    <row r="7651" spans="2:2" x14ac:dyDescent="0.25">
      <c r="B7651" s="627"/>
    </row>
    <row r="7652" spans="2:2" x14ac:dyDescent="0.25">
      <c r="B7652" s="627"/>
    </row>
    <row r="7653" spans="2:2" x14ac:dyDescent="0.25">
      <c r="B7653" s="627"/>
    </row>
    <row r="7654" spans="2:2" x14ac:dyDescent="0.25">
      <c r="B7654" s="627"/>
    </row>
    <row r="7655" spans="2:2" x14ac:dyDescent="0.25">
      <c r="B7655" s="627"/>
    </row>
    <row r="7656" spans="2:2" x14ac:dyDescent="0.25">
      <c r="B7656" s="627"/>
    </row>
    <row r="7657" spans="2:2" x14ac:dyDescent="0.25">
      <c r="B7657" s="627"/>
    </row>
    <row r="7658" spans="2:2" x14ac:dyDescent="0.25">
      <c r="B7658" s="627"/>
    </row>
    <row r="7659" spans="2:2" x14ac:dyDescent="0.25">
      <c r="B7659" s="627"/>
    </row>
    <row r="7660" spans="2:2" x14ac:dyDescent="0.25">
      <c r="B7660" s="627"/>
    </row>
    <row r="7661" spans="2:2" x14ac:dyDescent="0.25">
      <c r="B7661" s="627"/>
    </row>
    <row r="7662" spans="2:2" x14ac:dyDescent="0.25">
      <c r="B7662" s="627"/>
    </row>
    <row r="7663" spans="2:2" x14ac:dyDescent="0.25">
      <c r="B7663" s="627"/>
    </row>
    <row r="7664" spans="2:2" x14ac:dyDescent="0.25">
      <c r="B7664" s="627"/>
    </row>
    <row r="7665" spans="2:2" x14ac:dyDescent="0.25">
      <c r="B7665" s="627"/>
    </row>
    <row r="7666" spans="2:2" x14ac:dyDescent="0.25">
      <c r="B7666" s="627"/>
    </row>
    <row r="7667" spans="2:2" x14ac:dyDescent="0.25">
      <c r="B7667" s="627"/>
    </row>
    <row r="7668" spans="2:2" x14ac:dyDescent="0.25">
      <c r="B7668" s="627"/>
    </row>
    <row r="7669" spans="2:2" x14ac:dyDescent="0.25">
      <c r="B7669" s="627"/>
    </row>
    <row r="7670" spans="2:2" x14ac:dyDescent="0.25">
      <c r="B7670" s="627"/>
    </row>
    <row r="7671" spans="2:2" x14ac:dyDescent="0.25">
      <c r="B7671" s="627"/>
    </row>
    <row r="7672" spans="2:2" x14ac:dyDescent="0.25">
      <c r="B7672" s="627"/>
    </row>
    <row r="7673" spans="2:2" x14ac:dyDescent="0.25">
      <c r="B7673" s="627"/>
    </row>
    <row r="7674" spans="2:2" x14ac:dyDescent="0.25">
      <c r="B7674" s="627"/>
    </row>
    <row r="7675" spans="2:2" x14ac:dyDescent="0.25">
      <c r="B7675" s="627"/>
    </row>
    <row r="7676" spans="2:2" x14ac:dyDescent="0.25">
      <c r="B7676" s="627"/>
    </row>
    <row r="7677" spans="2:2" x14ac:dyDescent="0.25">
      <c r="B7677" s="627"/>
    </row>
    <row r="7678" spans="2:2" x14ac:dyDescent="0.25">
      <c r="B7678" s="627"/>
    </row>
    <row r="7679" spans="2:2" x14ac:dyDescent="0.25">
      <c r="B7679" s="627"/>
    </row>
    <row r="7680" spans="2:2" x14ac:dyDescent="0.25">
      <c r="B7680" s="627"/>
    </row>
    <row r="7681" spans="2:2" x14ac:dyDescent="0.25">
      <c r="B7681" s="627"/>
    </row>
    <row r="7682" spans="2:2" x14ac:dyDescent="0.25">
      <c r="B7682" s="627"/>
    </row>
    <row r="7683" spans="2:2" x14ac:dyDescent="0.25">
      <c r="B7683" s="627"/>
    </row>
    <row r="7684" spans="2:2" x14ac:dyDescent="0.25">
      <c r="B7684" s="627"/>
    </row>
    <row r="7685" spans="2:2" x14ac:dyDescent="0.25">
      <c r="B7685" s="627"/>
    </row>
    <row r="7686" spans="2:2" x14ac:dyDescent="0.25">
      <c r="B7686" s="627"/>
    </row>
    <row r="7687" spans="2:2" x14ac:dyDescent="0.25">
      <c r="B7687" s="627"/>
    </row>
    <row r="7688" spans="2:2" x14ac:dyDescent="0.25">
      <c r="B7688" s="627"/>
    </row>
    <row r="7689" spans="2:2" x14ac:dyDescent="0.25">
      <c r="B7689" s="627"/>
    </row>
    <row r="7690" spans="2:2" x14ac:dyDescent="0.25">
      <c r="B7690" s="627"/>
    </row>
    <row r="7691" spans="2:2" x14ac:dyDescent="0.25">
      <c r="B7691" s="627"/>
    </row>
    <row r="7692" spans="2:2" x14ac:dyDescent="0.25">
      <c r="B7692" s="627"/>
    </row>
    <row r="7693" spans="2:2" x14ac:dyDescent="0.25">
      <c r="B7693" s="627"/>
    </row>
    <row r="7694" spans="2:2" x14ac:dyDescent="0.25">
      <c r="B7694" s="627"/>
    </row>
    <row r="7695" spans="2:2" x14ac:dyDescent="0.25">
      <c r="B7695" s="627"/>
    </row>
    <row r="7696" spans="2:2" x14ac:dyDescent="0.25">
      <c r="B7696" s="627"/>
    </row>
    <row r="7697" spans="2:2" x14ac:dyDescent="0.25">
      <c r="B7697" s="627"/>
    </row>
    <row r="7698" spans="2:2" x14ac:dyDescent="0.25">
      <c r="B7698" s="627"/>
    </row>
    <row r="7699" spans="2:2" x14ac:dyDescent="0.25">
      <c r="B7699" s="627"/>
    </row>
    <row r="7700" spans="2:2" x14ac:dyDescent="0.25">
      <c r="B7700" s="627"/>
    </row>
    <row r="7701" spans="2:2" x14ac:dyDescent="0.25">
      <c r="B7701" s="627"/>
    </row>
    <row r="7702" spans="2:2" x14ac:dyDescent="0.25">
      <c r="B7702" s="627"/>
    </row>
    <row r="7703" spans="2:2" x14ac:dyDescent="0.25">
      <c r="B7703" s="627"/>
    </row>
    <row r="7704" spans="2:2" x14ac:dyDescent="0.25">
      <c r="B7704" s="627"/>
    </row>
    <row r="7705" spans="2:2" x14ac:dyDescent="0.25">
      <c r="B7705" s="627"/>
    </row>
    <row r="7706" spans="2:2" x14ac:dyDescent="0.25">
      <c r="B7706" s="627"/>
    </row>
    <row r="7707" spans="2:2" x14ac:dyDescent="0.25">
      <c r="B7707" s="627"/>
    </row>
    <row r="7708" spans="2:2" x14ac:dyDescent="0.25">
      <c r="B7708" s="627"/>
    </row>
    <row r="7709" spans="2:2" x14ac:dyDescent="0.25">
      <c r="B7709" s="627"/>
    </row>
    <row r="7710" spans="2:2" x14ac:dyDescent="0.25">
      <c r="B7710" s="627"/>
    </row>
    <row r="7711" spans="2:2" x14ac:dyDescent="0.25">
      <c r="B7711" s="627"/>
    </row>
    <row r="7712" spans="2:2" x14ac:dyDescent="0.25">
      <c r="B7712" s="627"/>
    </row>
    <row r="7713" spans="2:2" x14ac:dyDescent="0.25">
      <c r="B7713" s="627"/>
    </row>
    <row r="7714" spans="2:2" x14ac:dyDescent="0.25">
      <c r="B7714" s="627"/>
    </row>
    <row r="7715" spans="2:2" x14ac:dyDescent="0.25">
      <c r="B7715" s="627"/>
    </row>
    <row r="7716" spans="2:2" x14ac:dyDescent="0.25">
      <c r="B7716" s="627"/>
    </row>
    <row r="7717" spans="2:2" x14ac:dyDescent="0.25">
      <c r="B7717" s="627"/>
    </row>
    <row r="7718" spans="2:2" x14ac:dyDescent="0.25">
      <c r="B7718" s="627"/>
    </row>
    <row r="7719" spans="2:2" x14ac:dyDescent="0.25">
      <c r="B7719" s="627"/>
    </row>
    <row r="7720" spans="2:2" x14ac:dyDescent="0.25">
      <c r="B7720" s="627"/>
    </row>
    <row r="7721" spans="2:2" x14ac:dyDescent="0.25">
      <c r="B7721" s="627"/>
    </row>
    <row r="7722" spans="2:2" x14ac:dyDescent="0.25">
      <c r="B7722" s="627"/>
    </row>
    <row r="7723" spans="2:2" x14ac:dyDescent="0.25">
      <c r="B7723" s="627"/>
    </row>
    <row r="7724" spans="2:2" x14ac:dyDescent="0.25">
      <c r="B7724" s="627"/>
    </row>
    <row r="7725" spans="2:2" x14ac:dyDescent="0.25">
      <c r="B7725" s="627"/>
    </row>
    <row r="7726" spans="2:2" x14ac:dyDescent="0.25">
      <c r="B7726" s="627"/>
    </row>
    <row r="7727" spans="2:2" x14ac:dyDescent="0.25">
      <c r="B7727" s="627"/>
    </row>
    <row r="7728" spans="2:2" x14ac:dyDescent="0.25">
      <c r="B7728" s="627"/>
    </row>
    <row r="7729" spans="2:2" x14ac:dyDescent="0.25">
      <c r="B7729" s="627"/>
    </row>
    <row r="7730" spans="2:2" x14ac:dyDescent="0.25">
      <c r="B7730" s="627"/>
    </row>
    <row r="7731" spans="2:2" x14ac:dyDescent="0.25">
      <c r="B7731" s="627"/>
    </row>
    <row r="7732" spans="2:2" x14ac:dyDescent="0.25">
      <c r="B7732" s="627"/>
    </row>
    <row r="7733" spans="2:2" x14ac:dyDescent="0.25">
      <c r="B7733" s="627"/>
    </row>
    <row r="7734" spans="2:2" x14ac:dyDescent="0.25">
      <c r="B7734" s="627"/>
    </row>
    <row r="7735" spans="2:2" x14ac:dyDescent="0.25">
      <c r="B7735" s="627"/>
    </row>
    <row r="7736" spans="2:2" x14ac:dyDescent="0.25">
      <c r="B7736" s="627"/>
    </row>
    <row r="7737" spans="2:2" x14ac:dyDescent="0.25">
      <c r="B7737" s="627"/>
    </row>
    <row r="7738" spans="2:2" x14ac:dyDescent="0.25">
      <c r="B7738" s="627"/>
    </row>
    <row r="7739" spans="2:2" x14ac:dyDescent="0.25">
      <c r="B7739" s="627"/>
    </row>
    <row r="7740" spans="2:2" x14ac:dyDescent="0.25">
      <c r="B7740" s="627"/>
    </row>
    <row r="7741" spans="2:2" x14ac:dyDescent="0.25">
      <c r="B7741" s="627"/>
    </row>
    <row r="7742" spans="2:2" x14ac:dyDescent="0.25">
      <c r="B7742" s="627"/>
    </row>
    <row r="7743" spans="2:2" x14ac:dyDescent="0.25">
      <c r="B7743" s="627"/>
    </row>
    <row r="7744" spans="2:2" x14ac:dyDescent="0.25">
      <c r="B7744" s="627"/>
    </row>
    <row r="7745" spans="2:2" x14ac:dyDescent="0.25">
      <c r="B7745" s="627"/>
    </row>
    <row r="7746" spans="2:2" x14ac:dyDescent="0.25">
      <c r="B7746" s="627"/>
    </row>
    <row r="7747" spans="2:2" x14ac:dyDescent="0.25">
      <c r="B7747" s="627"/>
    </row>
    <row r="7748" spans="2:2" x14ac:dyDescent="0.25">
      <c r="B7748" s="627"/>
    </row>
    <row r="7749" spans="2:2" x14ac:dyDescent="0.25">
      <c r="B7749" s="627"/>
    </row>
    <row r="7750" spans="2:2" x14ac:dyDescent="0.25">
      <c r="B7750" s="627"/>
    </row>
    <row r="7751" spans="2:2" x14ac:dyDescent="0.25">
      <c r="B7751" s="627"/>
    </row>
    <row r="7752" spans="2:2" x14ac:dyDescent="0.25">
      <c r="B7752" s="627"/>
    </row>
    <row r="7753" spans="2:2" x14ac:dyDescent="0.25">
      <c r="B7753" s="627"/>
    </row>
    <row r="7754" spans="2:2" x14ac:dyDescent="0.25">
      <c r="B7754" s="627"/>
    </row>
    <row r="7755" spans="2:2" x14ac:dyDescent="0.25">
      <c r="B7755" s="627"/>
    </row>
    <row r="7756" spans="2:2" x14ac:dyDescent="0.25">
      <c r="B7756" s="627"/>
    </row>
    <row r="7757" spans="2:2" x14ac:dyDescent="0.25">
      <c r="B7757" s="627"/>
    </row>
    <row r="7758" spans="2:2" x14ac:dyDescent="0.25">
      <c r="B7758" s="627"/>
    </row>
    <row r="7759" spans="2:2" x14ac:dyDescent="0.25">
      <c r="B7759" s="627"/>
    </row>
    <row r="7760" spans="2:2" x14ac:dyDescent="0.25">
      <c r="B7760" s="627"/>
    </row>
    <row r="7761" spans="2:2" x14ac:dyDescent="0.25">
      <c r="B7761" s="627"/>
    </row>
    <row r="7762" spans="2:2" x14ac:dyDescent="0.25">
      <c r="B7762" s="627"/>
    </row>
    <row r="7763" spans="2:2" x14ac:dyDescent="0.25">
      <c r="B7763" s="627"/>
    </row>
    <row r="7764" spans="2:2" x14ac:dyDescent="0.25">
      <c r="B7764" s="627"/>
    </row>
    <row r="7765" spans="2:2" x14ac:dyDescent="0.25">
      <c r="B7765" s="627"/>
    </row>
    <row r="7766" spans="2:2" x14ac:dyDescent="0.25">
      <c r="B7766" s="627"/>
    </row>
    <row r="7767" spans="2:2" x14ac:dyDescent="0.25">
      <c r="B7767" s="627"/>
    </row>
    <row r="7768" spans="2:2" x14ac:dyDescent="0.25">
      <c r="B7768" s="627"/>
    </row>
    <row r="7769" spans="2:2" x14ac:dyDescent="0.25">
      <c r="B7769" s="627"/>
    </row>
    <row r="7770" spans="2:2" x14ac:dyDescent="0.25">
      <c r="B7770" s="627"/>
    </row>
    <row r="7771" spans="2:2" x14ac:dyDescent="0.25">
      <c r="B7771" s="627"/>
    </row>
    <row r="7772" spans="2:2" x14ac:dyDescent="0.25">
      <c r="B7772" s="627"/>
    </row>
    <row r="7773" spans="2:2" x14ac:dyDescent="0.25">
      <c r="B7773" s="627"/>
    </row>
    <row r="7774" spans="2:2" x14ac:dyDescent="0.25">
      <c r="B7774" s="627"/>
    </row>
    <row r="7775" spans="2:2" x14ac:dyDescent="0.25">
      <c r="B7775" s="627"/>
    </row>
    <row r="7776" spans="2:2" x14ac:dyDescent="0.25">
      <c r="B7776" s="627"/>
    </row>
    <row r="7777" spans="2:2" x14ac:dyDescent="0.25">
      <c r="B7777" s="627"/>
    </row>
    <row r="7778" spans="2:2" x14ac:dyDescent="0.25">
      <c r="B7778" s="627"/>
    </row>
    <row r="7779" spans="2:2" x14ac:dyDescent="0.25">
      <c r="B7779" s="627"/>
    </row>
    <row r="7780" spans="2:2" x14ac:dyDescent="0.25">
      <c r="B7780" s="627"/>
    </row>
    <row r="7781" spans="2:2" x14ac:dyDescent="0.25">
      <c r="B7781" s="627"/>
    </row>
    <row r="7782" spans="2:2" x14ac:dyDescent="0.25">
      <c r="B7782" s="627"/>
    </row>
    <row r="7783" spans="2:2" x14ac:dyDescent="0.25">
      <c r="B7783" s="627"/>
    </row>
    <row r="7784" spans="2:2" x14ac:dyDescent="0.25">
      <c r="B7784" s="627"/>
    </row>
    <row r="7785" spans="2:2" x14ac:dyDescent="0.25">
      <c r="B7785" s="627"/>
    </row>
    <row r="7786" spans="2:2" x14ac:dyDescent="0.25">
      <c r="B7786" s="627"/>
    </row>
    <row r="7787" spans="2:2" x14ac:dyDescent="0.25">
      <c r="B7787" s="627"/>
    </row>
    <row r="7788" spans="2:2" x14ac:dyDescent="0.25">
      <c r="B7788" s="627"/>
    </row>
    <row r="7789" spans="2:2" x14ac:dyDescent="0.25">
      <c r="B7789" s="627"/>
    </row>
    <row r="7790" spans="2:2" x14ac:dyDescent="0.25">
      <c r="B7790" s="627"/>
    </row>
    <row r="7791" spans="2:2" x14ac:dyDescent="0.25">
      <c r="B7791" s="627"/>
    </row>
    <row r="7792" spans="2:2" x14ac:dyDescent="0.25">
      <c r="B7792" s="627"/>
    </row>
    <row r="7793" spans="2:2" x14ac:dyDescent="0.25">
      <c r="B7793" s="627"/>
    </row>
    <row r="7794" spans="2:2" x14ac:dyDescent="0.25">
      <c r="B7794" s="627"/>
    </row>
    <row r="7795" spans="2:2" x14ac:dyDescent="0.25">
      <c r="B7795" s="627"/>
    </row>
    <row r="7796" spans="2:2" x14ac:dyDescent="0.25">
      <c r="B7796" s="627"/>
    </row>
    <row r="7797" spans="2:2" x14ac:dyDescent="0.25">
      <c r="B7797" s="627"/>
    </row>
    <row r="7798" spans="2:2" x14ac:dyDescent="0.25">
      <c r="B7798" s="627"/>
    </row>
    <row r="7799" spans="2:2" x14ac:dyDescent="0.25">
      <c r="B7799" s="627"/>
    </row>
    <row r="7800" spans="2:2" x14ac:dyDescent="0.25">
      <c r="B7800" s="627"/>
    </row>
    <row r="7801" spans="2:2" x14ac:dyDescent="0.25">
      <c r="B7801" s="627"/>
    </row>
    <row r="7802" spans="2:2" x14ac:dyDescent="0.25">
      <c r="B7802" s="627"/>
    </row>
    <row r="7803" spans="2:2" x14ac:dyDescent="0.25">
      <c r="B7803" s="627"/>
    </row>
    <row r="7804" spans="2:2" x14ac:dyDescent="0.25">
      <c r="B7804" s="627"/>
    </row>
    <row r="7805" spans="2:2" x14ac:dyDescent="0.25">
      <c r="B7805" s="627"/>
    </row>
    <row r="7806" spans="2:2" x14ac:dyDescent="0.25">
      <c r="B7806" s="627"/>
    </row>
    <row r="7807" spans="2:2" x14ac:dyDescent="0.25">
      <c r="B7807" s="627"/>
    </row>
    <row r="7808" spans="2:2" x14ac:dyDescent="0.25">
      <c r="B7808" s="627"/>
    </row>
    <row r="7809" spans="2:2" x14ac:dyDescent="0.25">
      <c r="B7809" s="627"/>
    </row>
    <row r="7810" spans="2:2" x14ac:dyDescent="0.25">
      <c r="B7810" s="627"/>
    </row>
    <row r="7811" spans="2:2" x14ac:dyDescent="0.25">
      <c r="B7811" s="627"/>
    </row>
    <row r="7812" spans="2:2" x14ac:dyDescent="0.25">
      <c r="B7812" s="627"/>
    </row>
    <row r="7813" spans="2:2" x14ac:dyDescent="0.25">
      <c r="B7813" s="627"/>
    </row>
    <row r="7814" spans="2:2" x14ac:dyDescent="0.25">
      <c r="B7814" s="627"/>
    </row>
    <row r="7815" spans="2:2" x14ac:dyDescent="0.25">
      <c r="B7815" s="627"/>
    </row>
    <row r="7816" spans="2:2" x14ac:dyDescent="0.25">
      <c r="B7816" s="627"/>
    </row>
    <row r="7817" spans="2:2" x14ac:dyDescent="0.25">
      <c r="B7817" s="627"/>
    </row>
    <row r="7818" spans="2:2" x14ac:dyDescent="0.25">
      <c r="B7818" s="627"/>
    </row>
    <row r="7819" spans="2:2" x14ac:dyDescent="0.25">
      <c r="B7819" s="627"/>
    </row>
    <row r="7820" spans="2:2" x14ac:dyDescent="0.25">
      <c r="B7820" s="627"/>
    </row>
    <row r="7821" spans="2:2" x14ac:dyDescent="0.25">
      <c r="B7821" s="627"/>
    </row>
    <row r="7822" spans="2:2" x14ac:dyDescent="0.25">
      <c r="B7822" s="627"/>
    </row>
    <row r="7823" spans="2:2" x14ac:dyDescent="0.25">
      <c r="B7823" s="627"/>
    </row>
    <row r="7824" spans="2:2" x14ac:dyDescent="0.25">
      <c r="B7824" s="627"/>
    </row>
    <row r="7825" spans="2:2" x14ac:dyDescent="0.25">
      <c r="B7825" s="627"/>
    </row>
    <row r="7826" spans="2:2" x14ac:dyDescent="0.25">
      <c r="B7826" s="627"/>
    </row>
    <row r="7827" spans="2:2" x14ac:dyDescent="0.25">
      <c r="B7827" s="627"/>
    </row>
    <row r="7828" spans="2:2" x14ac:dyDescent="0.25">
      <c r="B7828" s="627"/>
    </row>
    <row r="7829" spans="2:2" x14ac:dyDescent="0.25">
      <c r="B7829" s="627"/>
    </row>
    <row r="7830" spans="2:2" x14ac:dyDescent="0.25">
      <c r="B7830" s="627"/>
    </row>
    <row r="7831" spans="2:2" x14ac:dyDescent="0.25">
      <c r="B7831" s="627"/>
    </row>
    <row r="7832" spans="2:2" x14ac:dyDescent="0.25">
      <c r="B7832" s="627"/>
    </row>
    <row r="7833" spans="2:2" x14ac:dyDescent="0.25">
      <c r="B7833" s="627"/>
    </row>
    <row r="7834" spans="2:2" x14ac:dyDescent="0.25">
      <c r="B7834" s="627"/>
    </row>
    <row r="7835" spans="2:2" x14ac:dyDescent="0.25">
      <c r="B7835" s="627"/>
    </row>
    <row r="7836" spans="2:2" x14ac:dyDescent="0.25">
      <c r="B7836" s="627"/>
    </row>
    <row r="7837" spans="2:2" x14ac:dyDescent="0.25">
      <c r="B7837" s="627"/>
    </row>
    <row r="7838" spans="2:2" x14ac:dyDescent="0.25">
      <c r="B7838" s="627"/>
    </row>
    <row r="7839" spans="2:2" x14ac:dyDescent="0.25">
      <c r="B7839" s="627"/>
    </row>
    <row r="7840" spans="2:2" x14ac:dyDescent="0.25">
      <c r="B7840" s="627"/>
    </row>
    <row r="7841" spans="2:2" x14ac:dyDescent="0.25">
      <c r="B7841" s="627"/>
    </row>
    <row r="7842" spans="2:2" x14ac:dyDescent="0.25">
      <c r="B7842" s="627"/>
    </row>
    <row r="7843" spans="2:2" x14ac:dyDescent="0.25">
      <c r="B7843" s="627"/>
    </row>
    <row r="7844" spans="2:2" x14ac:dyDescent="0.25">
      <c r="B7844" s="627"/>
    </row>
    <row r="7845" spans="2:2" x14ac:dyDescent="0.25">
      <c r="B7845" s="627"/>
    </row>
    <row r="7846" spans="2:2" x14ac:dyDescent="0.25">
      <c r="B7846" s="627"/>
    </row>
    <row r="7847" spans="2:2" x14ac:dyDescent="0.25">
      <c r="B7847" s="627"/>
    </row>
    <row r="7848" spans="2:2" x14ac:dyDescent="0.25">
      <c r="B7848" s="627"/>
    </row>
    <row r="7849" spans="2:2" x14ac:dyDescent="0.25">
      <c r="B7849" s="627"/>
    </row>
    <row r="7850" spans="2:2" x14ac:dyDescent="0.25">
      <c r="B7850" s="627"/>
    </row>
    <row r="7851" spans="2:2" x14ac:dyDescent="0.25">
      <c r="B7851" s="627"/>
    </row>
    <row r="7852" spans="2:2" x14ac:dyDescent="0.25">
      <c r="B7852" s="627"/>
    </row>
    <row r="7853" spans="2:2" x14ac:dyDescent="0.25">
      <c r="B7853" s="627"/>
    </row>
    <row r="7854" spans="2:2" x14ac:dyDescent="0.25">
      <c r="B7854" s="627"/>
    </row>
    <row r="7855" spans="2:2" x14ac:dyDescent="0.25">
      <c r="B7855" s="627"/>
    </row>
    <row r="7856" spans="2:2" x14ac:dyDescent="0.25">
      <c r="B7856" s="627"/>
    </row>
    <row r="7857" spans="2:2" x14ac:dyDescent="0.25">
      <c r="B7857" s="627"/>
    </row>
    <row r="7858" spans="2:2" x14ac:dyDescent="0.25">
      <c r="B7858" s="627"/>
    </row>
    <row r="7859" spans="2:2" x14ac:dyDescent="0.25">
      <c r="B7859" s="627"/>
    </row>
    <row r="7860" spans="2:2" x14ac:dyDescent="0.25">
      <c r="B7860" s="627"/>
    </row>
    <row r="7861" spans="2:2" x14ac:dyDescent="0.25">
      <c r="B7861" s="627"/>
    </row>
    <row r="7862" spans="2:2" x14ac:dyDescent="0.25">
      <c r="B7862" s="627"/>
    </row>
    <row r="7863" spans="2:2" x14ac:dyDescent="0.25">
      <c r="B7863" s="627"/>
    </row>
    <row r="7864" spans="2:2" x14ac:dyDescent="0.25">
      <c r="B7864" s="627"/>
    </row>
    <row r="7865" spans="2:2" x14ac:dyDescent="0.25">
      <c r="B7865" s="627"/>
    </row>
    <row r="7866" spans="2:2" x14ac:dyDescent="0.25">
      <c r="B7866" s="627"/>
    </row>
    <row r="7867" spans="2:2" x14ac:dyDescent="0.25">
      <c r="B7867" s="627"/>
    </row>
    <row r="7868" spans="2:2" x14ac:dyDescent="0.25">
      <c r="B7868" s="627"/>
    </row>
    <row r="7869" spans="2:2" x14ac:dyDescent="0.25">
      <c r="B7869" s="627"/>
    </row>
    <row r="7870" spans="2:2" x14ac:dyDescent="0.25">
      <c r="B7870" s="627"/>
    </row>
    <row r="7871" spans="2:2" x14ac:dyDescent="0.25">
      <c r="B7871" s="627"/>
    </row>
    <row r="7872" spans="2:2" x14ac:dyDescent="0.25">
      <c r="B7872" s="627"/>
    </row>
    <row r="7873" spans="2:2" x14ac:dyDescent="0.25">
      <c r="B7873" s="627"/>
    </row>
    <row r="7874" spans="2:2" x14ac:dyDescent="0.25">
      <c r="B7874" s="627"/>
    </row>
    <row r="7875" spans="2:2" x14ac:dyDescent="0.25">
      <c r="B7875" s="627"/>
    </row>
    <row r="7876" spans="2:2" x14ac:dyDescent="0.25">
      <c r="B7876" s="627"/>
    </row>
    <row r="7877" spans="2:2" x14ac:dyDescent="0.25">
      <c r="B7877" s="627"/>
    </row>
    <row r="7878" spans="2:2" x14ac:dyDescent="0.25">
      <c r="B7878" s="627"/>
    </row>
    <row r="7879" spans="2:2" x14ac:dyDescent="0.25">
      <c r="B7879" s="627"/>
    </row>
    <row r="7880" spans="2:2" x14ac:dyDescent="0.25">
      <c r="B7880" s="627"/>
    </row>
    <row r="7881" spans="2:2" x14ac:dyDescent="0.25">
      <c r="B7881" s="627"/>
    </row>
    <row r="7882" spans="2:2" x14ac:dyDescent="0.25">
      <c r="B7882" s="627"/>
    </row>
    <row r="7883" spans="2:2" x14ac:dyDescent="0.25">
      <c r="B7883" s="627"/>
    </row>
    <row r="7884" spans="2:2" x14ac:dyDescent="0.25">
      <c r="B7884" s="627"/>
    </row>
    <row r="7885" spans="2:2" x14ac:dyDescent="0.25">
      <c r="B7885" s="627"/>
    </row>
    <row r="7886" spans="2:2" x14ac:dyDescent="0.25">
      <c r="B7886" s="627"/>
    </row>
    <row r="7887" spans="2:2" x14ac:dyDescent="0.25">
      <c r="B7887" s="627"/>
    </row>
    <row r="7888" spans="2:2" x14ac:dyDescent="0.25">
      <c r="B7888" s="627"/>
    </row>
    <row r="7889" spans="2:2" x14ac:dyDescent="0.25">
      <c r="B7889" s="627"/>
    </row>
    <row r="7890" spans="2:2" x14ac:dyDescent="0.25">
      <c r="B7890" s="627"/>
    </row>
    <row r="7891" spans="2:2" x14ac:dyDescent="0.25">
      <c r="B7891" s="627"/>
    </row>
    <row r="7892" spans="2:2" x14ac:dyDescent="0.25">
      <c r="B7892" s="627"/>
    </row>
    <row r="7893" spans="2:2" x14ac:dyDescent="0.25">
      <c r="B7893" s="627"/>
    </row>
    <row r="7894" spans="2:2" x14ac:dyDescent="0.25">
      <c r="B7894" s="627"/>
    </row>
    <row r="7895" spans="2:2" x14ac:dyDescent="0.25">
      <c r="B7895" s="627"/>
    </row>
    <row r="7896" spans="2:2" x14ac:dyDescent="0.25">
      <c r="B7896" s="627"/>
    </row>
    <row r="7897" spans="2:2" x14ac:dyDescent="0.25">
      <c r="B7897" s="627"/>
    </row>
    <row r="7898" spans="2:2" x14ac:dyDescent="0.25">
      <c r="B7898" s="627"/>
    </row>
    <row r="7899" spans="2:2" x14ac:dyDescent="0.25">
      <c r="B7899" s="627"/>
    </row>
    <row r="7900" spans="2:2" x14ac:dyDescent="0.25">
      <c r="B7900" s="627"/>
    </row>
    <row r="7901" spans="2:2" x14ac:dyDescent="0.25">
      <c r="B7901" s="627"/>
    </row>
    <row r="7902" spans="2:2" x14ac:dyDescent="0.25">
      <c r="B7902" s="627"/>
    </row>
    <row r="7903" spans="2:2" x14ac:dyDescent="0.25">
      <c r="B7903" s="627"/>
    </row>
    <row r="7904" spans="2:2" x14ac:dyDescent="0.25">
      <c r="B7904" s="627"/>
    </row>
    <row r="7905" spans="2:2" x14ac:dyDescent="0.25">
      <c r="B7905" s="627"/>
    </row>
    <row r="7906" spans="2:2" x14ac:dyDescent="0.25">
      <c r="B7906" s="627"/>
    </row>
    <row r="7907" spans="2:2" x14ac:dyDescent="0.25">
      <c r="B7907" s="627"/>
    </row>
    <row r="7908" spans="2:2" x14ac:dyDescent="0.25">
      <c r="B7908" s="627"/>
    </row>
    <row r="7909" spans="2:2" x14ac:dyDescent="0.25">
      <c r="B7909" s="627"/>
    </row>
    <row r="7910" spans="2:2" x14ac:dyDescent="0.25">
      <c r="B7910" s="627"/>
    </row>
    <row r="7911" spans="2:2" x14ac:dyDescent="0.25">
      <c r="B7911" s="627"/>
    </row>
    <row r="7912" spans="2:2" x14ac:dyDescent="0.25">
      <c r="B7912" s="627"/>
    </row>
    <row r="7913" spans="2:2" x14ac:dyDescent="0.25">
      <c r="B7913" s="627"/>
    </row>
    <row r="7914" spans="2:2" x14ac:dyDescent="0.25">
      <c r="B7914" s="627"/>
    </row>
    <row r="7915" spans="2:2" x14ac:dyDescent="0.25">
      <c r="B7915" s="627"/>
    </row>
    <row r="7916" spans="2:2" x14ac:dyDescent="0.25">
      <c r="B7916" s="627"/>
    </row>
    <row r="7917" spans="2:2" x14ac:dyDescent="0.25">
      <c r="B7917" s="627"/>
    </row>
    <row r="7918" spans="2:2" x14ac:dyDescent="0.25">
      <c r="B7918" s="627"/>
    </row>
    <row r="7919" spans="2:2" x14ac:dyDescent="0.25">
      <c r="B7919" s="627"/>
    </row>
    <row r="7920" spans="2:2" x14ac:dyDescent="0.25">
      <c r="B7920" s="627"/>
    </row>
    <row r="7921" spans="2:2" x14ac:dyDescent="0.25">
      <c r="B7921" s="627"/>
    </row>
    <row r="7922" spans="2:2" x14ac:dyDescent="0.25">
      <c r="B7922" s="627"/>
    </row>
    <row r="7923" spans="2:2" x14ac:dyDescent="0.25">
      <c r="B7923" s="627"/>
    </row>
    <row r="7924" spans="2:2" x14ac:dyDescent="0.25">
      <c r="B7924" s="627"/>
    </row>
    <row r="7925" spans="2:2" x14ac:dyDescent="0.25">
      <c r="B7925" s="627"/>
    </row>
    <row r="7926" spans="2:2" x14ac:dyDescent="0.25">
      <c r="B7926" s="627"/>
    </row>
    <row r="7927" spans="2:2" x14ac:dyDescent="0.25">
      <c r="B7927" s="627"/>
    </row>
    <row r="7928" spans="2:2" x14ac:dyDescent="0.25">
      <c r="B7928" s="627"/>
    </row>
    <row r="7929" spans="2:2" x14ac:dyDescent="0.25">
      <c r="B7929" s="627"/>
    </row>
    <row r="7930" spans="2:2" x14ac:dyDescent="0.25">
      <c r="B7930" s="627"/>
    </row>
    <row r="7931" spans="2:2" x14ac:dyDescent="0.25">
      <c r="B7931" s="627"/>
    </row>
    <row r="7932" spans="2:2" x14ac:dyDescent="0.25">
      <c r="B7932" s="627"/>
    </row>
    <row r="7933" spans="2:2" x14ac:dyDescent="0.25">
      <c r="B7933" s="627"/>
    </row>
    <row r="7934" spans="2:2" x14ac:dyDescent="0.25">
      <c r="B7934" s="627"/>
    </row>
    <row r="7935" spans="2:2" x14ac:dyDescent="0.25">
      <c r="B7935" s="627"/>
    </row>
    <row r="7936" spans="2:2" x14ac:dyDescent="0.25">
      <c r="B7936" s="627"/>
    </row>
    <row r="7937" spans="2:2" x14ac:dyDescent="0.25">
      <c r="B7937" s="627"/>
    </row>
    <row r="7938" spans="2:2" x14ac:dyDescent="0.25">
      <c r="B7938" s="627"/>
    </row>
    <row r="7939" spans="2:2" x14ac:dyDescent="0.25">
      <c r="B7939" s="627"/>
    </row>
    <row r="7940" spans="2:2" x14ac:dyDescent="0.25">
      <c r="B7940" s="627"/>
    </row>
    <row r="7941" spans="2:2" x14ac:dyDescent="0.25">
      <c r="B7941" s="627"/>
    </row>
    <row r="7942" spans="2:2" x14ac:dyDescent="0.25">
      <c r="B7942" s="627"/>
    </row>
    <row r="7943" spans="2:2" x14ac:dyDescent="0.25">
      <c r="B7943" s="627"/>
    </row>
    <row r="7944" spans="2:2" x14ac:dyDescent="0.25">
      <c r="B7944" s="627"/>
    </row>
    <row r="7945" spans="2:2" x14ac:dyDescent="0.25">
      <c r="B7945" s="627"/>
    </row>
    <row r="7946" spans="2:2" x14ac:dyDescent="0.25">
      <c r="B7946" s="627"/>
    </row>
    <row r="7947" spans="2:2" x14ac:dyDescent="0.25">
      <c r="B7947" s="627"/>
    </row>
    <row r="7948" spans="2:2" x14ac:dyDescent="0.25">
      <c r="B7948" s="627"/>
    </row>
    <row r="7949" spans="2:2" x14ac:dyDescent="0.25">
      <c r="B7949" s="627"/>
    </row>
    <row r="7950" spans="2:2" x14ac:dyDescent="0.25">
      <c r="B7950" s="627"/>
    </row>
    <row r="7951" spans="2:2" x14ac:dyDescent="0.25">
      <c r="B7951" s="627"/>
    </row>
    <row r="7952" spans="2:2" x14ac:dyDescent="0.25">
      <c r="B7952" s="627"/>
    </row>
    <row r="7953" spans="2:2" x14ac:dyDescent="0.25">
      <c r="B7953" s="627"/>
    </row>
    <row r="7954" spans="2:2" x14ac:dyDescent="0.25">
      <c r="B7954" s="627"/>
    </row>
    <row r="7955" spans="2:2" x14ac:dyDescent="0.25">
      <c r="B7955" s="627"/>
    </row>
    <row r="7956" spans="2:2" x14ac:dyDescent="0.25">
      <c r="B7956" s="627"/>
    </row>
    <row r="7957" spans="2:2" x14ac:dyDescent="0.25">
      <c r="B7957" s="627"/>
    </row>
    <row r="7958" spans="2:2" x14ac:dyDescent="0.25">
      <c r="B7958" s="627"/>
    </row>
    <row r="7959" spans="2:2" x14ac:dyDescent="0.25">
      <c r="B7959" s="627"/>
    </row>
    <row r="7960" spans="2:2" x14ac:dyDescent="0.25">
      <c r="B7960" s="627"/>
    </row>
    <row r="7961" spans="2:2" x14ac:dyDescent="0.25">
      <c r="B7961" s="627"/>
    </row>
    <row r="7962" spans="2:2" x14ac:dyDescent="0.25">
      <c r="B7962" s="627"/>
    </row>
    <row r="7963" spans="2:2" x14ac:dyDescent="0.25">
      <c r="B7963" s="627"/>
    </row>
    <row r="7964" spans="2:2" x14ac:dyDescent="0.25">
      <c r="B7964" s="627"/>
    </row>
    <row r="7965" spans="2:2" x14ac:dyDescent="0.25">
      <c r="B7965" s="627"/>
    </row>
    <row r="7966" spans="2:2" x14ac:dyDescent="0.25">
      <c r="B7966" s="627"/>
    </row>
    <row r="7967" spans="2:2" x14ac:dyDescent="0.25">
      <c r="B7967" s="627"/>
    </row>
    <row r="7968" spans="2:2" x14ac:dyDescent="0.25">
      <c r="B7968" s="627"/>
    </row>
    <row r="7969" spans="2:2" x14ac:dyDescent="0.25">
      <c r="B7969" s="627"/>
    </row>
    <row r="7970" spans="2:2" x14ac:dyDescent="0.25">
      <c r="B7970" s="627"/>
    </row>
    <row r="7971" spans="2:2" x14ac:dyDescent="0.25">
      <c r="B7971" s="627"/>
    </row>
    <row r="7972" spans="2:2" x14ac:dyDescent="0.25">
      <c r="B7972" s="627"/>
    </row>
    <row r="7973" spans="2:2" x14ac:dyDescent="0.25">
      <c r="B7973" s="627"/>
    </row>
    <row r="7974" spans="2:2" x14ac:dyDescent="0.25">
      <c r="B7974" s="627"/>
    </row>
    <row r="7975" spans="2:2" x14ac:dyDescent="0.25">
      <c r="B7975" s="627"/>
    </row>
    <row r="7976" spans="2:2" x14ac:dyDescent="0.25">
      <c r="B7976" s="627"/>
    </row>
    <row r="7977" spans="2:2" x14ac:dyDescent="0.25">
      <c r="B7977" s="627"/>
    </row>
    <row r="7978" spans="2:2" x14ac:dyDescent="0.25">
      <c r="B7978" s="627"/>
    </row>
    <row r="7979" spans="2:2" x14ac:dyDescent="0.25">
      <c r="B7979" s="627"/>
    </row>
    <row r="7980" spans="2:2" x14ac:dyDescent="0.25">
      <c r="B7980" s="627"/>
    </row>
    <row r="7981" spans="2:2" x14ac:dyDescent="0.25">
      <c r="B7981" s="627"/>
    </row>
    <row r="7982" spans="2:2" x14ac:dyDescent="0.25">
      <c r="B7982" s="627"/>
    </row>
    <row r="7983" spans="2:2" x14ac:dyDescent="0.25">
      <c r="B7983" s="627"/>
    </row>
    <row r="7984" spans="2:2" x14ac:dyDescent="0.25">
      <c r="B7984" s="627"/>
    </row>
    <row r="7985" spans="2:2" x14ac:dyDescent="0.25">
      <c r="B7985" s="627"/>
    </row>
    <row r="7986" spans="2:2" x14ac:dyDescent="0.25">
      <c r="B7986" s="627"/>
    </row>
    <row r="7987" spans="2:2" x14ac:dyDescent="0.25">
      <c r="B7987" s="627"/>
    </row>
    <row r="7988" spans="2:2" x14ac:dyDescent="0.25">
      <c r="B7988" s="627"/>
    </row>
    <row r="7989" spans="2:2" x14ac:dyDescent="0.25">
      <c r="B7989" s="627"/>
    </row>
    <row r="7990" spans="2:2" x14ac:dyDescent="0.25">
      <c r="B7990" s="627"/>
    </row>
    <row r="7991" spans="2:2" x14ac:dyDescent="0.25">
      <c r="B7991" s="627"/>
    </row>
    <row r="7992" spans="2:2" x14ac:dyDescent="0.25">
      <c r="B7992" s="627"/>
    </row>
    <row r="7993" spans="2:2" x14ac:dyDescent="0.25">
      <c r="B7993" s="627"/>
    </row>
    <row r="7994" spans="2:2" x14ac:dyDescent="0.25">
      <c r="B7994" s="627"/>
    </row>
    <row r="7995" spans="2:2" x14ac:dyDescent="0.25">
      <c r="B7995" s="627"/>
    </row>
    <row r="7996" spans="2:2" x14ac:dyDescent="0.25">
      <c r="B7996" s="627"/>
    </row>
    <row r="7997" spans="2:2" x14ac:dyDescent="0.25">
      <c r="B7997" s="627"/>
    </row>
    <row r="7998" spans="2:2" x14ac:dyDescent="0.25">
      <c r="B7998" s="627"/>
    </row>
    <row r="7999" spans="2:2" x14ac:dyDescent="0.25">
      <c r="B7999" s="627"/>
    </row>
    <row r="8000" spans="2:2" x14ac:dyDescent="0.25">
      <c r="B8000" s="627"/>
    </row>
    <row r="8001" spans="2:2" x14ac:dyDescent="0.25">
      <c r="B8001" s="627"/>
    </row>
    <row r="8002" spans="2:2" x14ac:dyDescent="0.25">
      <c r="B8002" s="627"/>
    </row>
    <row r="8003" spans="2:2" x14ac:dyDescent="0.25">
      <c r="B8003" s="627"/>
    </row>
    <row r="8004" spans="2:2" x14ac:dyDescent="0.25">
      <c r="B8004" s="627"/>
    </row>
    <row r="8005" spans="2:2" x14ac:dyDescent="0.25">
      <c r="B8005" s="627"/>
    </row>
    <row r="8006" spans="2:2" x14ac:dyDescent="0.25">
      <c r="B8006" s="627"/>
    </row>
    <row r="8007" spans="2:2" x14ac:dyDescent="0.25">
      <c r="B8007" s="627"/>
    </row>
    <row r="8008" spans="2:2" x14ac:dyDescent="0.25">
      <c r="B8008" s="627"/>
    </row>
    <row r="8009" spans="2:2" x14ac:dyDescent="0.25">
      <c r="B8009" s="627"/>
    </row>
    <row r="8010" spans="2:2" x14ac:dyDescent="0.25">
      <c r="B8010" s="627"/>
    </row>
    <row r="8011" spans="2:2" x14ac:dyDescent="0.25">
      <c r="B8011" s="627"/>
    </row>
    <row r="8012" spans="2:2" x14ac:dyDescent="0.25">
      <c r="B8012" s="627"/>
    </row>
    <row r="8013" spans="2:2" x14ac:dyDescent="0.25">
      <c r="B8013" s="627"/>
    </row>
    <row r="8014" spans="2:2" x14ac:dyDescent="0.25">
      <c r="B8014" s="627"/>
    </row>
    <row r="8015" spans="2:2" x14ac:dyDescent="0.25">
      <c r="B8015" s="627"/>
    </row>
    <row r="8016" spans="2:2" x14ac:dyDescent="0.25">
      <c r="B8016" s="627"/>
    </row>
    <row r="8017" spans="2:2" x14ac:dyDescent="0.25">
      <c r="B8017" s="627"/>
    </row>
    <row r="8018" spans="2:2" x14ac:dyDescent="0.25">
      <c r="B8018" s="627"/>
    </row>
    <row r="8019" spans="2:2" x14ac:dyDescent="0.25">
      <c r="B8019" s="627"/>
    </row>
    <row r="8020" spans="2:2" x14ac:dyDescent="0.25">
      <c r="B8020" s="627"/>
    </row>
    <row r="8021" spans="2:2" x14ac:dyDescent="0.25">
      <c r="B8021" s="627"/>
    </row>
    <row r="8022" spans="2:2" x14ac:dyDescent="0.25">
      <c r="B8022" s="627"/>
    </row>
    <row r="8023" spans="2:2" x14ac:dyDescent="0.25">
      <c r="B8023" s="627"/>
    </row>
    <row r="8024" spans="2:2" x14ac:dyDescent="0.25">
      <c r="B8024" s="627"/>
    </row>
    <row r="8025" spans="2:2" x14ac:dyDescent="0.25">
      <c r="B8025" s="627"/>
    </row>
    <row r="8026" spans="2:2" x14ac:dyDescent="0.25">
      <c r="B8026" s="627"/>
    </row>
    <row r="8027" spans="2:2" x14ac:dyDescent="0.25">
      <c r="B8027" s="627"/>
    </row>
    <row r="8028" spans="2:2" x14ac:dyDescent="0.25">
      <c r="B8028" s="627"/>
    </row>
    <row r="8029" spans="2:2" x14ac:dyDescent="0.25">
      <c r="B8029" s="627"/>
    </row>
    <row r="8030" spans="2:2" x14ac:dyDescent="0.25">
      <c r="B8030" s="627"/>
    </row>
    <row r="8031" spans="2:2" x14ac:dyDescent="0.25">
      <c r="B8031" s="627"/>
    </row>
    <row r="8032" spans="2:2" x14ac:dyDescent="0.25">
      <c r="B8032" s="627"/>
    </row>
    <row r="8033" spans="2:2" x14ac:dyDescent="0.25">
      <c r="B8033" s="627"/>
    </row>
    <row r="8034" spans="2:2" x14ac:dyDescent="0.25">
      <c r="B8034" s="627"/>
    </row>
    <row r="8035" spans="2:2" x14ac:dyDescent="0.25">
      <c r="B8035" s="627"/>
    </row>
    <row r="8036" spans="2:2" x14ac:dyDescent="0.25">
      <c r="B8036" s="627"/>
    </row>
    <row r="8037" spans="2:2" x14ac:dyDescent="0.25">
      <c r="B8037" s="627"/>
    </row>
    <row r="8038" spans="2:2" x14ac:dyDescent="0.25">
      <c r="B8038" s="627"/>
    </row>
    <row r="8039" spans="2:2" x14ac:dyDescent="0.25">
      <c r="B8039" s="627"/>
    </row>
    <row r="8040" spans="2:2" x14ac:dyDescent="0.25">
      <c r="B8040" s="627"/>
    </row>
    <row r="8041" spans="2:2" x14ac:dyDescent="0.25">
      <c r="B8041" s="627"/>
    </row>
    <row r="8042" spans="2:2" x14ac:dyDescent="0.25">
      <c r="B8042" s="627"/>
    </row>
    <row r="8043" spans="2:2" x14ac:dyDescent="0.25">
      <c r="B8043" s="627"/>
    </row>
    <row r="8044" spans="2:2" x14ac:dyDescent="0.25">
      <c r="B8044" s="627"/>
    </row>
    <row r="8045" spans="2:2" x14ac:dyDescent="0.25">
      <c r="B8045" s="627"/>
    </row>
    <row r="8046" spans="2:2" x14ac:dyDescent="0.25">
      <c r="B8046" s="627"/>
    </row>
    <row r="8047" spans="2:2" x14ac:dyDescent="0.25">
      <c r="B8047" s="627"/>
    </row>
    <row r="8048" spans="2:2" x14ac:dyDescent="0.25">
      <c r="B8048" s="627"/>
    </row>
    <row r="8049" spans="2:2" x14ac:dyDescent="0.25">
      <c r="B8049" s="627"/>
    </row>
    <row r="8050" spans="2:2" x14ac:dyDescent="0.25">
      <c r="B8050" s="627"/>
    </row>
    <row r="8051" spans="2:2" x14ac:dyDescent="0.25">
      <c r="B8051" s="627"/>
    </row>
    <row r="8052" spans="2:2" x14ac:dyDescent="0.25">
      <c r="B8052" s="627"/>
    </row>
    <row r="8053" spans="2:2" x14ac:dyDescent="0.25">
      <c r="B8053" s="627"/>
    </row>
    <row r="8054" spans="2:2" x14ac:dyDescent="0.25">
      <c r="B8054" s="627"/>
    </row>
    <row r="8055" spans="2:2" x14ac:dyDescent="0.25">
      <c r="B8055" s="627"/>
    </row>
    <row r="8056" spans="2:2" x14ac:dyDescent="0.25">
      <c r="B8056" s="627"/>
    </row>
    <row r="8057" spans="2:2" x14ac:dyDescent="0.25">
      <c r="B8057" s="627"/>
    </row>
    <row r="8058" spans="2:2" x14ac:dyDescent="0.25">
      <c r="B8058" s="627"/>
    </row>
    <row r="8059" spans="2:2" x14ac:dyDescent="0.25">
      <c r="B8059" s="627"/>
    </row>
    <row r="8060" spans="2:2" x14ac:dyDescent="0.25">
      <c r="B8060" s="627"/>
    </row>
    <row r="8061" spans="2:2" x14ac:dyDescent="0.25">
      <c r="B8061" s="627"/>
    </row>
    <row r="8062" spans="2:2" x14ac:dyDescent="0.25">
      <c r="B8062" s="627"/>
    </row>
    <row r="8063" spans="2:2" x14ac:dyDescent="0.25">
      <c r="B8063" s="627"/>
    </row>
    <row r="8064" spans="2:2" x14ac:dyDescent="0.25">
      <c r="B8064" s="627"/>
    </row>
    <row r="8065" spans="2:2" x14ac:dyDescent="0.25">
      <c r="B8065" s="627"/>
    </row>
    <row r="8066" spans="2:2" x14ac:dyDescent="0.25">
      <c r="B8066" s="627"/>
    </row>
    <row r="8067" spans="2:2" x14ac:dyDescent="0.25">
      <c r="B8067" s="627"/>
    </row>
    <row r="8068" spans="2:2" x14ac:dyDescent="0.25">
      <c r="B8068" s="627"/>
    </row>
    <row r="8069" spans="2:2" x14ac:dyDescent="0.25">
      <c r="B8069" s="627"/>
    </row>
    <row r="8070" spans="2:2" x14ac:dyDescent="0.25">
      <c r="B8070" s="627"/>
    </row>
    <row r="8071" spans="2:2" x14ac:dyDescent="0.25">
      <c r="B8071" s="627"/>
    </row>
    <row r="8072" spans="2:2" x14ac:dyDescent="0.25">
      <c r="B8072" s="627"/>
    </row>
    <row r="8073" spans="2:2" x14ac:dyDescent="0.25">
      <c r="B8073" s="627"/>
    </row>
    <row r="8074" spans="2:2" x14ac:dyDescent="0.25">
      <c r="B8074" s="627"/>
    </row>
    <row r="8075" spans="2:2" x14ac:dyDescent="0.25">
      <c r="B8075" s="627"/>
    </row>
    <row r="8076" spans="2:2" x14ac:dyDescent="0.25">
      <c r="B8076" s="627"/>
    </row>
    <row r="8077" spans="2:2" x14ac:dyDescent="0.25">
      <c r="B8077" s="627"/>
    </row>
    <row r="8078" spans="2:2" x14ac:dyDescent="0.25">
      <c r="B8078" s="627"/>
    </row>
    <row r="8079" spans="2:2" x14ac:dyDescent="0.25">
      <c r="B8079" s="627"/>
    </row>
    <row r="8080" spans="2:2" x14ac:dyDescent="0.25">
      <c r="B8080" s="627"/>
    </row>
    <row r="8081" spans="2:2" x14ac:dyDescent="0.25">
      <c r="B8081" s="627"/>
    </row>
    <row r="8082" spans="2:2" x14ac:dyDescent="0.25">
      <c r="B8082" s="627"/>
    </row>
    <row r="8083" spans="2:2" x14ac:dyDescent="0.25">
      <c r="B8083" s="627"/>
    </row>
    <row r="8084" spans="2:2" x14ac:dyDescent="0.25">
      <c r="B8084" s="627"/>
    </row>
    <row r="8085" spans="2:2" x14ac:dyDescent="0.25">
      <c r="B8085" s="627"/>
    </row>
    <row r="8086" spans="2:2" x14ac:dyDescent="0.25">
      <c r="B8086" s="627"/>
    </row>
    <row r="8087" spans="2:2" x14ac:dyDescent="0.25">
      <c r="B8087" s="627"/>
    </row>
    <row r="8088" spans="2:2" x14ac:dyDescent="0.25">
      <c r="B8088" s="627"/>
    </row>
    <row r="8089" spans="2:2" x14ac:dyDescent="0.25">
      <c r="B8089" s="627"/>
    </row>
    <row r="8090" spans="2:2" x14ac:dyDescent="0.25">
      <c r="B8090" s="627"/>
    </row>
    <row r="8091" spans="2:2" x14ac:dyDescent="0.25">
      <c r="B8091" s="627"/>
    </row>
    <row r="8092" spans="2:2" x14ac:dyDescent="0.25">
      <c r="B8092" s="627"/>
    </row>
    <row r="8093" spans="2:2" x14ac:dyDescent="0.25">
      <c r="B8093" s="627"/>
    </row>
    <row r="8094" spans="2:2" x14ac:dyDescent="0.25">
      <c r="B8094" s="627"/>
    </row>
    <row r="8095" spans="2:2" x14ac:dyDescent="0.25">
      <c r="B8095" s="627"/>
    </row>
    <row r="8096" spans="2:2" x14ac:dyDescent="0.25">
      <c r="B8096" s="627"/>
    </row>
    <row r="8097" spans="2:2" x14ac:dyDescent="0.25">
      <c r="B8097" s="627"/>
    </row>
    <row r="8098" spans="2:2" x14ac:dyDescent="0.25">
      <c r="B8098" s="627"/>
    </row>
    <row r="8099" spans="2:2" x14ac:dyDescent="0.25">
      <c r="B8099" s="627"/>
    </row>
    <row r="8100" spans="2:2" x14ac:dyDescent="0.25">
      <c r="B8100" s="627"/>
    </row>
    <row r="8101" spans="2:2" x14ac:dyDescent="0.25">
      <c r="B8101" s="627"/>
    </row>
    <row r="8102" spans="2:2" x14ac:dyDescent="0.25">
      <c r="B8102" s="627"/>
    </row>
    <row r="8103" spans="2:2" x14ac:dyDescent="0.25">
      <c r="B8103" s="627"/>
    </row>
    <row r="8104" spans="2:2" x14ac:dyDescent="0.25">
      <c r="B8104" s="627"/>
    </row>
    <row r="8105" spans="2:2" x14ac:dyDescent="0.25">
      <c r="B8105" s="627"/>
    </row>
    <row r="8106" spans="2:2" x14ac:dyDescent="0.25">
      <c r="B8106" s="627"/>
    </row>
    <row r="8107" spans="2:2" x14ac:dyDescent="0.25">
      <c r="B8107" s="627"/>
    </row>
    <row r="8108" spans="2:2" x14ac:dyDescent="0.25">
      <c r="B8108" s="627"/>
    </row>
    <row r="8109" spans="2:2" x14ac:dyDescent="0.25">
      <c r="B8109" s="627"/>
    </row>
    <row r="8110" spans="2:2" x14ac:dyDescent="0.25">
      <c r="B8110" s="627"/>
    </row>
    <row r="8111" spans="2:2" x14ac:dyDescent="0.25">
      <c r="B8111" s="627"/>
    </row>
    <row r="8112" spans="2:2" x14ac:dyDescent="0.25">
      <c r="B8112" s="627"/>
    </row>
    <row r="8113" spans="2:2" x14ac:dyDescent="0.25">
      <c r="B8113" s="627"/>
    </row>
    <row r="8114" spans="2:2" x14ac:dyDescent="0.25">
      <c r="B8114" s="627"/>
    </row>
    <row r="8115" spans="2:2" x14ac:dyDescent="0.25">
      <c r="B8115" s="627"/>
    </row>
    <row r="8116" spans="2:2" x14ac:dyDescent="0.25">
      <c r="B8116" s="627"/>
    </row>
    <row r="8117" spans="2:2" x14ac:dyDescent="0.25">
      <c r="B8117" s="627"/>
    </row>
    <row r="8118" spans="2:2" x14ac:dyDescent="0.25">
      <c r="B8118" s="627"/>
    </row>
    <row r="8119" spans="2:2" x14ac:dyDescent="0.25">
      <c r="B8119" s="627"/>
    </row>
    <row r="8120" spans="2:2" x14ac:dyDescent="0.25">
      <c r="B8120" s="627"/>
    </row>
    <row r="8121" spans="2:2" x14ac:dyDescent="0.25">
      <c r="B8121" s="627"/>
    </row>
    <row r="8122" spans="2:2" x14ac:dyDescent="0.25">
      <c r="B8122" s="627"/>
    </row>
    <row r="8123" spans="2:2" x14ac:dyDescent="0.25">
      <c r="B8123" s="627"/>
    </row>
    <row r="8124" spans="2:2" x14ac:dyDescent="0.25">
      <c r="B8124" s="627"/>
    </row>
    <row r="8125" spans="2:2" x14ac:dyDescent="0.25">
      <c r="B8125" s="627"/>
    </row>
    <row r="8126" spans="2:2" x14ac:dyDescent="0.25">
      <c r="B8126" s="627"/>
    </row>
    <row r="8127" spans="2:2" x14ac:dyDescent="0.25">
      <c r="B8127" s="627"/>
    </row>
    <row r="8128" spans="2:2" x14ac:dyDescent="0.25">
      <c r="B8128" s="627"/>
    </row>
    <row r="8129" spans="2:2" x14ac:dyDescent="0.25">
      <c r="B8129" s="627"/>
    </row>
    <row r="8130" spans="2:2" x14ac:dyDescent="0.25">
      <c r="B8130" s="627"/>
    </row>
    <row r="8131" spans="2:2" x14ac:dyDescent="0.25">
      <c r="B8131" s="627"/>
    </row>
    <row r="8132" spans="2:2" x14ac:dyDescent="0.25">
      <c r="B8132" s="627"/>
    </row>
    <row r="8133" spans="2:2" x14ac:dyDescent="0.25">
      <c r="B8133" s="627"/>
    </row>
    <row r="8134" spans="2:2" x14ac:dyDescent="0.25">
      <c r="B8134" s="627"/>
    </row>
    <row r="8135" spans="2:2" x14ac:dyDescent="0.25">
      <c r="B8135" s="627"/>
    </row>
    <row r="8136" spans="2:2" x14ac:dyDescent="0.25">
      <c r="B8136" s="627"/>
    </row>
    <row r="8137" spans="2:2" x14ac:dyDescent="0.25">
      <c r="B8137" s="627"/>
    </row>
    <row r="8138" spans="2:2" x14ac:dyDescent="0.25">
      <c r="B8138" s="627"/>
    </row>
    <row r="8139" spans="2:2" x14ac:dyDescent="0.25">
      <c r="B8139" s="627"/>
    </row>
    <row r="8140" spans="2:2" x14ac:dyDescent="0.25">
      <c r="B8140" s="627"/>
    </row>
    <row r="8141" spans="2:2" x14ac:dyDescent="0.25">
      <c r="B8141" s="627"/>
    </row>
    <row r="8142" spans="2:2" x14ac:dyDescent="0.25">
      <c r="B8142" s="627"/>
    </row>
    <row r="8143" spans="2:2" x14ac:dyDescent="0.25">
      <c r="B8143" s="627"/>
    </row>
    <row r="8144" spans="2:2" x14ac:dyDescent="0.25">
      <c r="B8144" s="627"/>
    </row>
    <row r="8145" spans="2:2" x14ac:dyDescent="0.25">
      <c r="B8145" s="627"/>
    </row>
    <row r="8146" spans="2:2" x14ac:dyDescent="0.25">
      <c r="B8146" s="627"/>
    </row>
    <row r="8147" spans="2:2" x14ac:dyDescent="0.25">
      <c r="B8147" s="627"/>
    </row>
    <row r="8148" spans="2:2" x14ac:dyDescent="0.25">
      <c r="B8148" s="627"/>
    </row>
    <row r="8149" spans="2:2" x14ac:dyDescent="0.25">
      <c r="B8149" s="627"/>
    </row>
    <row r="8150" spans="2:2" x14ac:dyDescent="0.25">
      <c r="B8150" s="627"/>
    </row>
    <row r="8151" spans="2:2" x14ac:dyDescent="0.25">
      <c r="B8151" s="627"/>
    </row>
    <row r="8152" spans="2:2" x14ac:dyDescent="0.25">
      <c r="B8152" s="627"/>
    </row>
    <row r="8153" spans="2:2" x14ac:dyDescent="0.25">
      <c r="B8153" s="627"/>
    </row>
    <row r="8154" spans="2:2" x14ac:dyDescent="0.25">
      <c r="B8154" s="627"/>
    </row>
    <row r="8155" spans="2:2" x14ac:dyDescent="0.25">
      <c r="B8155" s="627"/>
    </row>
    <row r="8156" spans="2:2" x14ac:dyDescent="0.25">
      <c r="B8156" s="627"/>
    </row>
    <row r="8157" spans="2:2" x14ac:dyDescent="0.25">
      <c r="B8157" s="627"/>
    </row>
    <row r="8158" spans="2:2" x14ac:dyDescent="0.25">
      <c r="B8158" s="627"/>
    </row>
    <row r="8159" spans="2:2" x14ac:dyDescent="0.25">
      <c r="B8159" s="627"/>
    </row>
    <row r="8160" spans="2:2" x14ac:dyDescent="0.25">
      <c r="B8160" s="627"/>
    </row>
    <row r="8161" spans="2:2" x14ac:dyDescent="0.25">
      <c r="B8161" s="627"/>
    </row>
    <row r="8162" spans="2:2" x14ac:dyDescent="0.25">
      <c r="B8162" s="627"/>
    </row>
    <row r="8163" spans="2:2" x14ac:dyDescent="0.25">
      <c r="B8163" s="627"/>
    </row>
    <row r="8164" spans="2:2" x14ac:dyDescent="0.25">
      <c r="B8164" s="627"/>
    </row>
    <row r="8165" spans="2:2" x14ac:dyDescent="0.25">
      <c r="B8165" s="627"/>
    </row>
    <row r="8166" spans="2:2" x14ac:dyDescent="0.25">
      <c r="B8166" s="627"/>
    </row>
    <row r="8167" spans="2:2" x14ac:dyDescent="0.25">
      <c r="B8167" s="627"/>
    </row>
    <row r="8168" spans="2:2" x14ac:dyDescent="0.25">
      <c r="B8168" s="627"/>
    </row>
    <row r="8169" spans="2:2" x14ac:dyDescent="0.25">
      <c r="B8169" s="627"/>
    </row>
    <row r="8170" spans="2:2" x14ac:dyDescent="0.25">
      <c r="B8170" s="627"/>
    </row>
    <row r="8171" spans="2:2" x14ac:dyDescent="0.25">
      <c r="B8171" s="627"/>
    </row>
    <row r="8172" spans="2:2" x14ac:dyDescent="0.25">
      <c r="B8172" s="627"/>
    </row>
    <row r="8173" spans="2:2" x14ac:dyDescent="0.25">
      <c r="B8173" s="627"/>
    </row>
    <row r="8174" spans="2:2" x14ac:dyDescent="0.25">
      <c r="B8174" s="627"/>
    </row>
    <row r="8175" spans="2:2" x14ac:dyDescent="0.25">
      <c r="B8175" s="627"/>
    </row>
    <row r="8176" spans="2:2" x14ac:dyDescent="0.25">
      <c r="B8176" s="627"/>
    </row>
    <row r="8177" spans="2:2" x14ac:dyDescent="0.25">
      <c r="B8177" s="627"/>
    </row>
    <row r="8178" spans="2:2" x14ac:dyDescent="0.25">
      <c r="B8178" s="627"/>
    </row>
    <row r="8179" spans="2:2" x14ac:dyDescent="0.25">
      <c r="B8179" s="627"/>
    </row>
    <row r="8180" spans="2:2" x14ac:dyDescent="0.25">
      <c r="B8180" s="627"/>
    </row>
    <row r="8181" spans="2:2" x14ac:dyDescent="0.25">
      <c r="B8181" s="627"/>
    </row>
    <row r="8182" spans="2:2" x14ac:dyDescent="0.25">
      <c r="B8182" s="627"/>
    </row>
    <row r="8183" spans="2:2" x14ac:dyDescent="0.25">
      <c r="B8183" s="627"/>
    </row>
    <row r="8184" spans="2:2" x14ac:dyDescent="0.25">
      <c r="B8184" s="627"/>
    </row>
    <row r="8185" spans="2:2" x14ac:dyDescent="0.25">
      <c r="B8185" s="627"/>
    </row>
    <row r="8186" spans="2:2" x14ac:dyDescent="0.25">
      <c r="B8186" s="627"/>
    </row>
    <row r="8187" spans="2:2" x14ac:dyDescent="0.25">
      <c r="B8187" s="627"/>
    </row>
    <row r="8188" spans="2:2" x14ac:dyDescent="0.25">
      <c r="B8188" s="627"/>
    </row>
    <row r="8189" spans="2:2" x14ac:dyDescent="0.25">
      <c r="B8189" s="627"/>
    </row>
    <row r="8190" spans="2:2" x14ac:dyDescent="0.25">
      <c r="B8190" s="627"/>
    </row>
    <row r="8191" spans="2:2" x14ac:dyDescent="0.25">
      <c r="B8191" s="627"/>
    </row>
    <row r="8192" spans="2:2" x14ac:dyDescent="0.25">
      <c r="B8192" s="627"/>
    </row>
    <row r="8193" spans="2:2" x14ac:dyDescent="0.25">
      <c r="B8193" s="627"/>
    </row>
    <row r="8194" spans="2:2" x14ac:dyDescent="0.25">
      <c r="B8194" s="627"/>
    </row>
    <row r="8195" spans="2:2" x14ac:dyDescent="0.25">
      <c r="B8195" s="627"/>
    </row>
    <row r="8196" spans="2:2" x14ac:dyDescent="0.25">
      <c r="B8196" s="627"/>
    </row>
    <row r="8197" spans="2:2" x14ac:dyDescent="0.25">
      <c r="B8197" s="627"/>
    </row>
    <row r="8198" spans="2:2" x14ac:dyDescent="0.25">
      <c r="B8198" s="627"/>
    </row>
    <row r="8199" spans="2:2" x14ac:dyDescent="0.25">
      <c r="B8199" s="627"/>
    </row>
    <row r="8200" spans="2:2" x14ac:dyDescent="0.25">
      <c r="B8200" s="627"/>
    </row>
    <row r="8201" spans="2:2" x14ac:dyDescent="0.25">
      <c r="B8201" s="627"/>
    </row>
    <row r="8202" spans="2:2" x14ac:dyDescent="0.25">
      <c r="B8202" s="627"/>
    </row>
    <row r="8203" spans="2:2" x14ac:dyDescent="0.25">
      <c r="B8203" s="627"/>
    </row>
    <row r="8204" spans="2:2" x14ac:dyDescent="0.25">
      <c r="B8204" s="627"/>
    </row>
    <row r="8205" spans="2:2" x14ac:dyDescent="0.25">
      <c r="B8205" s="627"/>
    </row>
    <row r="8206" spans="2:2" x14ac:dyDescent="0.25">
      <c r="B8206" s="627"/>
    </row>
    <row r="8207" spans="2:2" x14ac:dyDescent="0.25">
      <c r="B8207" s="627"/>
    </row>
    <row r="8208" spans="2:2" x14ac:dyDescent="0.25">
      <c r="B8208" s="627"/>
    </row>
    <row r="8209" spans="2:2" x14ac:dyDescent="0.25">
      <c r="B8209" s="627"/>
    </row>
    <row r="8210" spans="2:2" x14ac:dyDescent="0.25">
      <c r="B8210" s="627"/>
    </row>
    <row r="8211" spans="2:2" x14ac:dyDescent="0.25">
      <c r="B8211" s="627"/>
    </row>
    <row r="8212" spans="2:2" x14ac:dyDescent="0.25">
      <c r="B8212" s="627"/>
    </row>
    <row r="8213" spans="2:2" x14ac:dyDescent="0.25">
      <c r="B8213" s="627"/>
    </row>
    <row r="8214" spans="2:2" x14ac:dyDescent="0.25">
      <c r="B8214" s="627"/>
    </row>
    <row r="8215" spans="2:2" x14ac:dyDescent="0.25">
      <c r="B8215" s="627"/>
    </row>
    <row r="8216" spans="2:2" x14ac:dyDescent="0.25">
      <c r="B8216" s="627"/>
    </row>
    <row r="8217" spans="2:2" x14ac:dyDescent="0.25">
      <c r="B8217" s="627"/>
    </row>
    <row r="8218" spans="2:2" x14ac:dyDescent="0.25">
      <c r="B8218" s="627"/>
    </row>
    <row r="8219" spans="2:2" x14ac:dyDescent="0.25">
      <c r="B8219" s="627"/>
    </row>
    <row r="8220" spans="2:2" x14ac:dyDescent="0.25">
      <c r="B8220" s="627"/>
    </row>
    <row r="8221" spans="2:2" x14ac:dyDescent="0.25">
      <c r="B8221" s="627"/>
    </row>
    <row r="8222" spans="2:2" x14ac:dyDescent="0.25">
      <c r="B8222" s="627"/>
    </row>
    <row r="8223" spans="2:2" x14ac:dyDescent="0.25">
      <c r="B8223" s="627"/>
    </row>
    <row r="8224" spans="2:2" x14ac:dyDescent="0.25">
      <c r="B8224" s="627"/>
    </row>
    <row r="8225" spans="2:2" x14ac:dyDescent="0.25">
      <c r="B8225" s="627"/>
    </row>
    <row r="8226" spans="2:2" x14ac:dyDescent="0.25">
      <c r="B8226" s="627"/>
    </row>
    <row r="8227" spans="2:2" x14ac:dyDescent="0.25">
      <c r="B8227" s="627"/>
    </row>
    <row r="8228" spans="2:2" x14ac:dyDescent="0.25">
      <c r="B8228" s="627"/>
    </row>
    <row r="8229" spans="2:2" x14ac:dyDescent="0.25">
      <c r="B8229" s="627"/>
    </row>
    <row r="8230" spans="2:2" x14ac:dyDescent="0.25">
      <c r="B8230" s="627"/>
    </row>
    <row r="8231" spans="2:2" x14ac:dyDescent="0.25">
      <c r="B8231" s="627"/>
    </row>
    <row r="8232" spans="2:2" x14ac:dyDescent="0.25">
      <c r="B8232" s="627"/>
    </row>
    <row r="8233" spans="2:2" x14ac:dyDescent="0.25">
      <c r="B8233" s="627"/>
    </row>
    <row r="8234" spans="2:2" x14ac:dyDescent="0.25">
      <c r="B8234" s="627"/>
    </row>
    <row r="8235" spans="2:2" x14ac:dyDescent="0.25">
      <c r="B8235" s="627"/>
    </row>
    <row r="8236" spans="2:2" x14ac:dyDescent="0.25">
      <c r="B8236" s="627"/>
    </row>
    <row r="8237" spans="2:2" x14ac:dyDescent="0.25">
      <c r="B8237" s="627"/>
    </row>
    <row r="8238" spans="2:2" x14ac:dyDescent="0.25">
      <c r="B8238" s="627"/>
    </row>
    <row r="8239" spans="2:2" x14ac:dyDescent="0.25">
      <c r="B8239" s="627"/>
    </row>
    <row r="8240" spans="2:2" x14ac:dyDescent="0.25">
      <c r="B8240" s="627"/>
    </row>
    <row r="8241" spans="2:2" x14ac:dyDescent="0.25">
      <c r="B8241" s="627"/>
    </row>
    <row r="8242" spans="2:2" x14ac:dyDescent="0.25">
      <c r="B8242" s="627"/>
    </row>
    <row r="8243" spans="2:2" x14ac:dyDescent="0.25">
      <c r="B8243" s="627"/>
    </row>
    <row r="8244" spans="2:2" x14ac:dyDescent="0.25">
      <c r="B8244" s="627"/>
    </row>
    <row r="8245" spans="2:2" x14ac:dyDescent="0.25">
      <c r="B8245" s="627"/>
    </row>
    <row r="8246" spans="2:2" x14ac:dyDescent="0.25">
      <c r="B8246" s="627"/>
    </row>
    <row r="8247" spans="2:2" x14ac:dyDescent="0.25">
      <c r="B8247" s="627"/>
    </row>
    <row r="8248" spans="2:2" x14ac:dyDescent="0.25">
      <c r="B8248" s="627"/>
    </row>
    <row r="8249" spans="2:2" x14ac:dyDescent="0.25">
      <c r="B8249" s="627"/>
    </row>
    <row r="8250" spans="2:2" x14ac:dyDescent="0.25">
      <c r="B8250" s="627"/>
    </row>
    <row r="8251" spans="2:2" x14ac:dyDescent="0.25">
      <c r="B8251" s="627"/>
    </row>
    <row r="8252" spans="2:2" x14ac:dyDescent="0.25">
      <c r="B8252" s="627"/>
    </row>
    <row r="8253" spans="2:2" x14ac:dyDescent="0.25">
      <c r="B8253" s="627"/>
    </row>
    <row r="8254" spans="2:2" x14ac:dyDescent="0.25">
      <c r="B8254" s="627"/>
    </row>
    <row r="8255" spans="2:2" x14ac:dyDescent="0.25">
      <c r="B8255" s="627"/>
    </row>
    <row r="8256" spans="2:2" x14ac:dyDescent="0.25">
      <c r="B8256" s="627"/>
    </row>
    <row r="8257" spans="2:2" x14ac:dyDescent="0.25">
      <c r="B8257" s="627"/>
    </row>
    <row r="8258" spans="2:2" x14ac:dyDescent="0.25">
      <c r="B8258" s="627"/>
    </row>
    <row r="8259" spans="2:2" x14ac:dyDescent="0.25">
      <c r="B8259" s="627"/>
    </row>
    <row r="8260" spans="2:2" x14ac:dyDescent="0.25">
      <c r="B8260" s="627"/>
    </row>
    <row r="8261" spans="2:2" x14ac:dyDescent="0.25">
      <c r="B8261" s="627"/>
    </row>
    <row r="8262" spans="2:2" x14ac:dyDescent="0.25">
      <c r="B8262" s="627"/>
    </row>
    <row r="8263" spans="2:2" x14ac:dyDescent="0.25">
      <c r="B8263" s="627"/>
    </row>
    <row r="8264" spans="2:2" x14ac:dyDescent="0.25">
      <c r="B8264" s="627"/>
    </row>
    <row r="8265" spans="2:2" x14ac:dyDescent="0.25">
      <c r="B8265" s="627"/>
    </row>
    <row r="8266" spans="2:2" x14ac:dyDescent="0.25">
      <c r="B8266" s="627"/>
    </row>
    <row r="8267" spans="2:2" x14ac:dyDescent="0.25">
      <c r="B8267" s="627"/>
    </row>
    <row r="8268" spans="2:2" x14ac:dyDescent="0.25">
      <c r="B8268" s="627"/>
    </row>
    <row r="8269" spans="2:2" x14ac:dyDescent="0.25">
      <c r="B8269" s="627"/>
    </row>
    <row r="8270" spans="2:2" x14ac:dyDescent="0.25">
      <c r="B8270" s="627"/>
    </row>
    <row r="8271" spans="2:2" x14ac:dyDescent="0.25">
      <c r="B8271" s="627"/>
    </row>
    <row r="8272" spans="2:2" x14ac:dyDescent="0.25">
      <c r="B8272" s="627"/>
    </row>
    <row r="8273" spans="2:2" x14ac:dyDescent="0.25">
      <c r="B8273" s="627"/>
    </row>
    <row r="8274" spans="2:2" x14ac:dyDescent="0.25">
      <c r="B8274" s="627"/>
    </row>
    <row r="8275" spans="2:2" x14ac:dyDescent="0.25">
      <c r="B8275" s="627"/>
    </row>
    <row r="8276" spans="2:2" x14ac:dyDescent="0.25">
      <c r="B8276" s="627"/>
    </row>
    <row r="8277" spans="2:2" x14ac:dyDescent="0.25">
      <c r="B8277" s="627"/>
    </row>
    <row r="8278" spans="2:2" x14ac:dyDescent="0.25">
      <c r="B8278" s="627"/>
    </row>
    <row r="8279" spans="2:2" x14ac:dyDescent="0.25">
      <c r="B8279" s="627"/>
    </row>
    <row r="8280" spans="2:2" x14ac:dyDescent="0.25">
      <c r="B8280" s="627"/>
    </row>
    <row r="8281" spans="2:2" x14ac:dyDescent="0.25">
      <c r="B8281" s="627"/>
    </row>
    <row r="8282" spans="2:2" x14ac:dyDescent="0.25">
      <c r="B8282" s="627"/>
    </row>
    <row r="8283" spans="2:2" x14ac:dyDescent="0.25">
      <c r="B8283" s="627"/>
    </row>
    <row r="8284" spans="2:2" x14ac:dyDescent="0.25">
      <c r="B8284" s="627"/>
    </row>
    <row r="8285" spans="2:2" x14ac:dyDescent="0.25">
      <c r="B8285" s="627"/>
    </row>
    <row r="8286" spans="2:2" x14ac:dyDescent="0.25">
      <c r="B8286" s="627"/>
    </row>
    <row r="8287" spans="2:2" x14ac:dyDescent="0.25">
      <c r="B8287" s="627"/>
    </row>
    <row r="8288" spans="2:2" x14ac:dyDescent="0.25">
      <c r="B8288" s="627"/>
    </row>
    <row r="8289" spans="2:2" x14ac:dyDescent="0.25">
      <c r="B8289" s="627"/>
    </row>
    <row r="8290" spans="2:2" x14ac:dyDescent="0.25">
      <c r="B8290" s="627"/>
    </row>
    <row r="8291" spans="2:2" x14ac:dyDescent="0.25">
      <c r="B8291" s="627"/>
    </row>
    <row r="8292" spans="2:2" x14ac:dyDescent="0.25">
      <c r="B8292" s="627"/>
    </row>
    <row r="8293" spans="2:2" x14ac:dyDescent="0.25">
      <c r="B8293" s="627"/>
    </row>
    <row r="8294" spans="2:2" x14ac:dyDescent="0.25">
      <c r="B8294" s="627"/>
    </row>
    <row r="8295" spans="2:2" x14ac:dyDescent="0.25">
      <c r="B8295" s="627"/>
    </row>
    <row r="8296" spans="2:2" x14ac:dyDescent="0.25">
      <c r="B8296" s="627"/>
    </row>
    <row r="8297" spans="2:2" x14ac:dyDescent="0.25">
      <c r="B8297" s="627"/>
    </row>
    <row r="8298" spans="2:2" x14ac:dyDescent="0.25">
      <c r="B8298" s="627"/>
    </row>
    <row r="8299" spans="2:2" x14ac:dyDescent="0.25">
      <c r="B8299" s="627"/>
    </row>
    <row r="8300" spans="2:2" x14ac:dyDescent="0.25">
      <c r="B8300" s="627"/>
    </row>
    <row r="8301" spans="2:2" x14ac:dyDescent="0.25">
      <c r="B8301" s="627"/>
    </row>
    <row r="8302" spans="2:2" x14ac:dyDescent="0.25">
      <c r="B8302" s="627"/>
    </row>
    <row r="8303" spans="2:2" x14ac:dyDescent="0.25">
      <c r="B8303" s="627"/>
    </row>
    <row r="8304" spans="2:2" x14ac:dyDescent="0.25">
      <c r="B8304" s="627"/>
    </row>
    <row r="8305" spans="2:2" x14ac:dyDescent="0.25">
      <c r="B8305" s="627"/>
    </row>
    <row r="8306" spans="2:2" x14ac:dyDescent="0.25">
      <c r="B8306" s="627"/>
    </row>
    <row r="8307" spans="2:2" x14ac:dyDescent="0.25">
      <c r="B8307" s="627"/>
    </row>
    <row r="8308" spans="2:2" x14ac:dyDescent="0.25">
      <c r="B8308" s="627"/>
    </row>
    <row r="8309" spans="2:2" x14ac:dyDescent="0.25">
      <c r="B8309" s="627"/>
    </row>
    <row r="8310" spans="2:2" x14ac:dyDescent="0.25">
      <c r="B8310" s="627"/>
    </row>
    <row r="8311" spans="2:2" x14ac:dyDescent="0.25">
      <c r="B8311" s="627"/>
    </row>
    <row r="8312" spans="2:2" x14ac:dyDescent="0.25">
      <c r="B8312" s="627"/>
    </row>
    <row r="8313" spans="2:2" x14ac:dyDescent="0.25">
      <c r="B8313" s="627"/>
    </row>
    <row r="8314" spans="2:2" x14ac:dyDescent="0.25">
      <c r="B8314" s="627"/>
    </row>
    <row r="8315" spans="2:2" x14ac:dyDescent="0.25">
      <c r="B8315" s="627"/>
    </row>
    <row r="8316" spans="2:2" x14ac:dyDescent="0.25">
      <c r="B8316" s="627"/>
    </row>
    <row r="8317" spans="2:2" x14ac:dyDescent="0.25">
      <c r="B8317" s="627"/>
    </row>
    <row r="8318" spans="2:2" x14ac:dyDescent="0.25">
      <c r="B8318" s="627"/>
    </row>
    <row r="8319" spans="2:2" x14ac:dyDescent="0.25">
      <c r="B8319" s="627"/>
    </row>
    <row r="8320" spans="2:2" x14ac:dyDescent="0.25">
      <c r="B8320" s="627"/>
    </row>
    <row r="8321" spans="2:2" x14ac:dyDescent="0.25">
      <c r="B8321" s="627"/>
    </row>
    <row r="8322" spans="2:2" x14ac:dyDescent="0.25">
      <c r="B8322" s="627"/>
    </row>
    <row r="8323" spans="2:2" x14ac:dyDescent="0.25">
      <c r="B8323" s="627"/>
    </row>
    <row r="8324" spans="2:2" x14ac:dyDescent="0.25">
      <c r="B8324" s="627"/>
    </row>
    <row r="8325" spans="2:2" x14ac:dyDescent="0.25">
      <c r="B8325" s="627"/>
    </row>
    <row r="8326" spans="2:2" x14ac:dyDescent="0.25">
      <c r="B8326" s="627"/>
    </row>
    <row r="8327" spans="2:2" x14ac:dyDescent="0.25">
      <c r="B8327" s="627"/>
    </row>
    <row r="8328" spans="2:2" x14ac:dyDescent="0.25">
      <c r="B8328" s="627"/>
    </row>
    <row r="8329" spans="2:2" x14ac:dyDescent="0.25">
      <c r="B8329" s="627"/>
    </row>
    <row r="8330" spans="2:2" x14ac:dyDescent="0.25">
      <c r="B8330" s="627"/>
    </row>
    <row r="8331" spans="2:2" x14ac:dyDescent="0.25">
      <c r="B8331" s="627"/>
    </row>
    <row r="8332" spans="2:2" x14ac:dyDescent="0.25">
      <c r="B8332" s="627"/>
    </row>
    <row r="8333" spans="2:2" x14ac:dyDescent="0.25">
      <c r="B8333" s="627"/>
    </row>
    <row r="8334" spans="2:2" x14ac:dyDescent="0.25">
      <c r="B8334" s="627"/>
    </row>
    <row r="8335" spans="2:2" x14ac:dyDescent="0.25">
      <c r="B8335" s="627"/>
    </row>
    <row r="8336" spans="2:2" x14ac:dyDescent="0.25">
      <c r="B8336" s="627"/>
    </row>
    <row r="8337" spans="2:2" x14ac:dyDescent="0.25">
      <c r="B8337" s="627"/>
    </row>
    <row r="8338" spans="2:2" x14ac:dyDescent="0.25">
      <c r="B8338" s="627"/>
    </row>
    <row r="8339" spans="2:2" x14ac:dyDescent="0.25">
      <c r="B8339" s="627"/>
    </row>
    <row r="8340" spans="2:2" x14ac:dyDescent="0.25">
      <c r="B8340" s="627"/>
    </row>
    <row r="8341" spans="2:2" x14ac:dyDescent="0.25">
      <c r="B8341" s="627"/>
    </row>
    <row r="8342" spans="2:2" x14ac:dyDescent="0.25">
      <c r="B8342" s="627"/>
    </row>
    <row r="8343" spans="2:2" x14ac:dyDescent="0.25">
      <c r="B8343" s="627"/>
    </row>
    <row r="8344" spans="2:2" x14ac:dyDescent="0.25">
      <c r="B8344" s="627"/>
    </row>
    <row r="8345" spans="2:2" x14ac:dyDescent="0.25">
      <c r="B8345" s="627"/>
    </row>
    <row r="8346" spans="2:2" x14ac:dyDescent="0.25">
      <c r="B8346" s="627"/>
    </row>
    <row r="8347" spans="2:2" x14ac:dyDescent="0.25">
      <c r="B8347" s="627"/>
    </row>
    <row r="8348" spans="2:2" x14ac:dyDescent="0.25">
      <c r="B8348" s="627"/>
    </row>
    <row r="8349" spans="2:2" x14ac:dyDescent="0.25">
      <c r="B8349" s="627"/>
    </row>
    <row r="8350" spans="2:2" x14ac:dyDescent="0.25">
      <c r="B8350" s="627"/>
    </row>
    <row r="8351" spans="2:2" x14ac:dyDescent="0.25">
      <c r="B8351" s="627"/>
    </row>
    <row r="8352" spans="2:2" x14ac:dyDescent="0.25">
      <c r="B8352" s="627"/>
    </row>
    <row r="8353" spans="2:2" x14ac:dyDescent="0.25">
      <c r="B8353" s="627"/>
    </row>
    <row r="8354" spans="2:2" x14ac:dyDescent="0.25">
      <c r="B8354" s="627"/>
    </row>
    <row r="8355" spans="2:2" x14ac:dyDescent="0.25">
      <c r="B8355" s="627"/>
    </row>
    <row r="8356" spans="2:2" x14ac:dyDescent="0.25">
      <c r="B8356" s="627"/>
    </row>
    <row r="8357" spans="2:2" x14ac:dyDescent="0.25">
      <c r="B8357" s="627"/>
    </row>
    <row r="8358" spans="2:2" x14ac:dyDescent="0.25">
      <c r="B8358" s="627"/>
    </row>
    <row r="8359" spans="2:2" x14ac:dyDescent="0.25">
      <c r="B8359" s="627"/>
    </row>
    <row r="8360" spans="2:2" x14ac:dyDescent="0.25">
      <c r="B8360" s="627"/>
    </row>
    <row r="8361" spans="2:2" x14ac:dyDescent="0.25">
      <c r="B8361" s="627"/>
    </row>
    <row r="8362" spans="2:2" x14ac:dyDescent="0.25">
      <c r="B8362" s="627"/>
    </row>
    <row r="8363" spans="2:2" x14ac:dyDescent="0.25">
      <c r="B8363" s="627"/>
    </row>
    <row r="8364" spans="2:2" x14ac:dyDescent="0.25">
      <c r="B8364" s="627"/>
    </row>
    <row r="8365" spans="2:2" x14ac:dyDescent="0.25">
      <c r="B8365" s="627"/>
    </row>
    <row r="8366" spans="2:2" x14ac:dyDescent="0.25">
      <c r="B8366" s="627"/>
    </row>
    <row r="8367" spans="2:2" x14ac:dyDescent="0.25">
      <c r="B8367" s="627"/>
    </row>
    <row r="8368" spans="2:2" x14ac:dyDescent="0.25">
      <c r="B8368" s="627"/>
    </row>
    <row r="8369" spans="2:2" x14ac:dyDescent="0.25">
      <c r="B8369" s="627"/>
    </row>
    <row r="8370" spans="2:2" x14ac:dyDescent="0.25">
      <c r="B8370" s="627"/>
    </row>
    <row r="8371" spans="2:2" x14ac:dyDescent="0.25">
      <c r="B8371" s="627"/>
    </row>
    <row r="8372" spans="2:2" x14ac:dyDescent="0.25">
      <c r="B8372" s="627"/>
    </row>
    <row r="8373" spans="2:2" x14ac:dyDescent="0.25">
      <c r="B8373" s="627"/>
    </row>
    <row r="8374" spans="2:2" x14ac:dyDescent="0.25">
      <c r="B8374" s="627"/>
    </row>
    <row r="8375" spans="2:2" x14ac:dyDescent="0.25">
      <c r="B8375" s="627"/>
    </row>
    <row r="8376" spans="2:2" x14ac:dyDescent="0.25">
      <c r="B8376" s="627"/>
    </row>
    <row r="8377" spans="2:2" x14ac:dyDescent="0.25">
      <c r="B8377" s="627"/>
    </row>
    <row r="8378" spans="2:2" x14ac:dyDescent="0.25">
      <c r="B8378" s="627"/>
    </row>
    <row r="8379" spans="2:2" x14ac:dyDescent="0.25">
      <c r="B8379" s="627"/>
    </row>
    <row r="8380" spans="2:2" x14ac:dyDescent="0.25">
      <c r="B8380" s="627"/>
    </row>
    <row r="8381" spans="2:2" x14ac:dyDescent="0.25">
      <c r="B8381" s="627"/>
    </row>
    <row r="8382" spans="2:2" x14ac:dyDescent="0.25">
      <c r="B8382" s="627"/>
    </row>
    <row r="8383" spans="2:2" x14ac:dyDescent="0.25">
      <c r="B8383" s="627"/>
    </row>
    <row r="8384" spans="2:2" x14ac:dyDescent="0.25">
      <c r="B8384" s="627"/>
    </row>
    <row r="8385" spans="2:2" x14ac:dyDescent="0.25">
      <c r="B8385" s="627"/>
    </row>
    <row r="8386" spans="2:2" x14ac:dyDescent="0.25">
      <c r="B8386" s="627"/>
    </row>
    <row r="8387" spans="2:2" x14ac:dyDescent="0.25">
      <c r="B8387" s="627"/>
    </row>
    <row r="8388" spans="2:2" x14ac:dyDescent="0.25">
      <c r="B8388" s="627"/>
    </row>
    <row r="8389" spans="2:2" x14ac:dyDescent="0.25">
      <c r="B8389" s="627"/>
    </row>
    <row r="8390" spans="2:2" x14ac:dyDescent="0.25">
      <c r="B8390" s="627"/>
    </row>
    <row r="8391" spans="2:2" x14ac:dyDescent="0.25">
      <c r="B8391" s="627"/>
    </row>
    <row r="8392" spans="2:2" x14ac:dyDescent="0.25">
      <c r="B8392" s="627"/>
    </row>
    <row r="8393" spans="2:2" x14ac:dyDescent="0.25">
      <c r="B8393" s="627"/>
    </row>
    <row r="8394" spans="2:2" x14ac:dyDescent="0.25">
      <c r="B8394" s="627"/>
    </row>
    <row r="8395" spans="2:2" x14ac:dyDescent="0.25">
      <c r="B8395" s="627"/>
    </row>
    <row r="8396" spans="2:2" x14ac:dyDescent="0.25">
      <c r="B8396" s="627"/>
    </row>
    <row r="8397" spans="2:2" x14ac:dyDescent="0.25">
      <c r="B8397" s="627"/>
    </row>
    <row r="8398" spans="2:2" x14ac:dyDescent="0.25">
      <c r="B8398" s="627"/>
    </row>
    <row r="8399" spans="2:2" x14ac:dyDescent="0.25">
      <c r="B8399" s="627"/>
    </row>
    <row r="8400" spans="2:2" x14ac:dyDescent="0.25">
      <c r="B8400" s="627"/>
    </row>
    <row r="8401" spans="2:2" x14ac:dyDescent="0.25">
      <c r="B8401" s="627"/>
    </row>
    <row r="8402" spans="2:2" x14ac:dyDescent="0.25">
      <c r="B8402" s="627"/>
    </row>
    <row r="8403" spans="2:2" x14ac:dyDescent="0.25">
      <c r="B8403" s="627"/>
    </row>
    <row r="8404" spans="2:2" x14ac:dyDescent="0.25">
      <c r="B8404" s="627"/>
    </row>
    <row r="8405" spans="2:2" x14ac:dyDescent="0.25">
      <c r="B8405" s="627"/>
    </row>
    <row r="8406" spans="2:2" x14ac:dyDescent="0.25">
      <c r="B8406" s="627"/>
    </row>
    <row r="8407" spans="2:2" x14ac:dyDescent="0.25">
      <c r="B8407" s="627"/>
    </row>
    <row r="8408" spans="2:2" x14ac:dyDescent="0.25">
      <c r="B8408" s="627"/>
    </row>
    <row r="8409" spans="2:2" x14ac:dyDescent="0.25">
      <c r="B8409" s="627"/>
    </row>
    <row r="8410" spans="2:2" x14ac:dyDescent="0.25">
      <c r="B8410" s="627"/>
    </row>
    <row r="8411" spans="2:2" x14ac:dyDescent="0.25">
      <c r="B8411" s="627"/>
    </row>
    <row r="8412" spans="2:2" x14ac:dyDescent="0.25">
      <c r="B8412" s="627"/>
    </row>
    <row r="8413" spans="2:2" x14ac:dyDescent="0.25">
      <c r="B8413" s="627"/>
    </row>
    <row r="8414" spans="2:2" x14ac:dyDescent="0.25">
      <c r="B8414" s="627"/>
    </row>
    <row r="8415" spans="2:2" x14ac:dyDescent="0.25">
      <c r="B8415" s="627"/>
    </row>
    <row r="8416" spans="2:2" x14ac:dyDescent="0.25">
      <c r="B8416" s="627"/>
    </row>
    <row r="8417" spans="2:2" x14ac:dyDescent="0.25">
      <c r="B8417" s="627"/>
    </row>
    <row r="8418" spans="2:2" x14ac:dyDescent="0.25">
      <c r="B8418" s="627"/>
    </row>
    <row r="8419" spans="2:2" x14ac:dyDescent="0.25">
      <c r="B8419" s="627"/>
    </row>
    <row r="8420" spans="2:2" x14ac:dyDescent="0.25">
      <c r="B8420" s="627"/>
    </row>
    <row r="8421" spans="2:2" x14ac:dyDescent="0.25">
      <c r="B8421" s="627"/>
    </row>
    <row r="8422" spans="2:2" x14ac:dyDescent="0.25">
      <c r="B8422" s="627"/>
    </row>
    <row r="8423" spans="2:2" x14ac:dyDescent="0.25">
      <c r="B8423" s="627"/>
    </row>
    <row r="8424" spans="2:2" x14ac:dyDescent="0.25">
      <c r="B8424" s="627"/>
    </row>
    <row r="8425" spans="2:2" x14ac:dyDescent="0.25">
      <c r="B8425" s="627"/>
    </row>
    <row r="8426" spans="2:2" x14ac:dyDescent="0.25">
      <c r="B8426" s="627"/>
    </row>
    <row r="8427" spans="2:2" x14ac:dyDescent="0.25">
      <c r="B8427" s="627"/>
    </row>
    <row r="8428" spans="2:2" x14ac:dyDescent="0.25">
      <c r="B8428" s="627"/>
    </row>
    <row r="8429" spans="2:2" x14ac:dyDescent="0.25">
      <c r="B8429" s="627"/>
    </row>
    <row r="8430" spans="2:2" x14ac:dyDescent="0.25">
      <c r="B8430" s="627"/>
    </row>
    <row r="8431" spans="2:2" x14ac:dyDescent="0.25">
      <c r="B8431" s="627"/>
    </row>
    <row r="8432" spans="2:2" x14ac:dyDescent="0.25">
      <c r="B8432" s="627"/>
    </row>
    <row r="8433" spans="2:2" x14ac:dyDescent="0.25">
      <c r="B8433" s="627"/>
    </row>
    <row r="8434" spans="2:2" x14ac:dyDescent="0.25">
      <c r="B8434" s="627"/>
    </row>
    <row r="8435" spans="2:2" x14ac:dyDescent="0.25">
      <c r="B8435" s="627"/>
    </row>
    <row r="8436" spans="2:2" x14ac:dyDescent="0.25">
      <c r="B8436" s="627"/>
    </row>
    <row r="8437" spans="2:2" x14ac:dyDescent="0.25">
      <c r="B8437" s="627"/>
    </row>
    <row r="8438" spans="2:2" x14ac:dyDescent="0.25">
      <c r="B8438" s="627"/>
    </row>
    <row r="8439" spans="2:2" x14ac:dyDescent="0.25">
      <c r="B8439" s="627"/>
    </row>
    <row r="8440" spans="2:2" x14ac:dyDescent="0.25">
      <c r="B8440" s="627"/>
    </row>
    <row r="8441" spans="2:2" x14ac:dyDescent="0.25">
      <c r="B8441" s="627"/>
    </row>
    <row r="8442" spans="2:2" x14ac:dyDescent="0.25">
      <c r="B8442" s="627"/>
    </row>
    <row r="8443" spans="2:2" x14ac:dyDescent="0.25">
      <c r="B8443" s="627"/>
    </row>
    <row r="8444" spans="2:2" x14ac:dyDescent="0.25">
      <c r="B8444" s="627"/>
    </row>
    <row r="8445" spans="2:2" x14ac:dyDescent="0.25">
      <c r="B8445" s="627"/>
    </row>
    <row r="8446" spans="2:2" x14ac:dyDescent="0.25">
      <c r="B8446" s="627"/>
    </row>
    <row r="8447" spans="2:2" x14ac:dyDescent="0.25">
      <c r="B8447" s="627"/>
    </row>
    <row r="8448" spans="2:2" x14ac:dyDescent="0.25">
      <c r="B8448" s="627"/>
    </row>
    <row r="8449" spans="2:2" x14ac:dyDescent="0.25">
      <c r="B8449" s="627"/>
    </row>
    <row r="8450" spans="2:2" x14ac:dyDescent="0.25">
      <c r="B8450" s="627"/>
    </row>
    <row r="8451" spans="2:2" x14ac:dyDescent="0.25">
      <c r="B8451" s="627"/>
    </row>
    <row r="8452" spans="2:2" x14ac:dyDescent="0.25">
      <c r="B8452" s="627"/>
    </row>
    <row r="8453" spans="2:2" x14ac:dyDescent="0.25">
      <c r="B8453" s="627"/>
    </row>
    <row r="8454" spans="2:2" x14ac:dyDescent="0.25">
      <c r="B8454" s="627"/>
    </row>
    <row r="8455" spans="2:2" x14ac:dyDescent="0.25">
      <c r="B8455" s="627"/>
    </row>
    <row r="8456" spans="2:2" x14ac:dyDescent="0.25">
      <c r="B8456" s="627"/>
    </row>
    <row r="8457" spans="2:2" x14ac:dyDescent="0.25">
      <c r="B8457" s="627"/>
    </row>
    <row r="8458" spans="2:2" x14ac:dyDescent="0.25">
      <c r="B8458" s="627"/>
    </row>
    <row r="8459" spans="2:2" x14ac:dyDescent="0.25">
      <c r="B8459" s="627"/>
    </row>
    <row r="8460" spans="2:2" x14ac:dyDescent="0.25">
      <c r="B8460" s="627"/>
    </row>
    <row r="8461" spans="2:2" x14ac:dyDescent="0.25">
      <c r="B8461" s="627"/>
    </row>
    <row r="8462" spans="2:2" x14ac:dyDescent="0.25">
      <c r="B8462" s="627"/>
    </row>
    <row r="8463" spans="2:2" x14ac:dyDescent="0.25">
      <c r="B8463" s="627"/>
    </row>
    <row r="8464" spans="2:2" x14ac:dyDescent="0.25">
      <c r="B8464" s="627"/>
    </row>
    <row r="8465" spans="2:2" x14ac:dyDescent="0.25">
      <c r="B8465" s="627"/>
    </row>
    <row r="8466" spans="2:2" x14ac:dyDescent="0.25">
      <c r="B8466" s="627"/>
    </row>
    <row r="8467" spans="2:2" x14ac:dyDescent="0.25">
      <c r="B8467" s="627"/>
    </row>
    <row r="8468" spans="2:2" x14ac:dyDescent="0.25">
      <c r="B8468" s="627"/>
    </row>
    <row r="8469" spans="2:2" x14ac:dyDescent="0.25">
      <c r="B8469" s="627"/>
    </row>
    <row r="8470" spans="2:2" x14ac:dyDescent="0.25">
      <c r="B8470" s="627"/>
    </row>
    <row r="8471" spans="2:2" x14ac:dyDescent="0.25">
      <c r="B8471" s="627"/>
    </row>
    <row r="8472" spans="2:2" x14ac:dyDescent="0.25">
      <c r="B8472" s="627"/>
    </row>
    <row r="8473" spans="2:2" x14ac:dyDescent="0.25">
      <c r="B8473" s="627"/>
    </row>
    <row r="8474" spans="2:2" x14ac:dyDescent="0.25">
      <c r="B8474" s="627"/>
    </row>
    <row r="8475" spans="2:2" x14ac:dyDescent="0.25">
      <c r="B8475" s="627"/>
    </row>
    <row r="8476" spans="2:2" x14ac:dyDescent="0.25">
      <c r="B8476" s="627"/>
    </row>
    <row r="8477" spans="2:2" x14ac:dyDescent="0.25">
      <c r="B8477" s="627"/>
    </row>
    <row r="8478" spans="2:2" x14ac:dyDescent="0.25">
      <c r="B8478" s="627"/>
    </row>
    <row r="8479" spans="2:2" x14ac:dyDescent="0.25">
      <c r="B8479" s="627"/>
    </row>
    <row r="8480" spans="2:2" x14ac:dyDescent="0.25">
      <c r="B8480" s="627"/>
    </row>
    <row r="8481" spans="2:2" x14ac:dyDescent="0.25">
      <c r="B8481" s="627"/>
    </row>
    <row r="8482" spans="2:2" x14ac:dyDescent="0.25">
      <c r="B8482" s="627"/>
    </row>
    <row r="8483" spans="2:2" x14ac:dyDescent="0.25">
      <c r="B8483" s="627"/>
    </row>
    <row r="8484" spans="2:2" x14ac:dyDescent="0.25">
      <c r="B8484" s="627"/>
    </row>
    <row r="8485" spans="2:2" x14ac:dyDescent="0.25">
      <c r="B8485" s="627"/>
    </row>
    <row r="8486" spans="2:2" x14ac:dyDescent="0.25">
      <c r="B8486" s="627"/>
    </row>
    <row r="8487" spans="2:2" x14ac:dyDescent="0.25">
      <c r="B8487" s="627"/>
    </row>
    <row r="8488" spans="2:2" x14ac:dyDescent="0.25">
      <c r="B8488" s="627"/>
    </row>
    <row r="8489" spans="2:2" x14ac:dyDescent="0.25">
      <c r="B8489" s="627"/>
    </row>
    <row r="8490" spans="2:2" x14ac:dyDescent="0.25">
      <c r="B8490" s="627"/>
    </row>
    <row r="8491" spans="2:2" x14ac:dyDescent="0.25">
      <c r="B8491" s="627"/>
    </row>
    <row r="8492" spans="2:2" x14ac:dyDescent="0.25">
      <c r="B8492" s="627"/>
    </row>
    <row r="8493" spans="2:2" x14ac:dyDescent="0.25">
      <c r="B8493" s="627"/>
    </row>
    <row r="8494" spans="2:2" x14ac:dyDescent="0.25">
      <c r="B8494" s="627"/>
    </row>
    <row r="8495" spans="2:2" x14ac:dyDescent="0.25">
      <c r="B8495" s="627"/>
    </row>
    <row r="8496" spans="2:2" x14ac:dyDescent="0.25">
      <c r="B8496" s="627"/>
    </row>
    <row r="8497" spans="2:2" x14ac:dyDescent="0.25">
      <c r="B8497" s="627"/>
    </row>
    <row r="8498" spans="2:2" x14ac:dyDescent="0.25">
      <c r="B8498" s="627"/>
    </row>
    <row r="8499" spans="2:2" x14ac:dyDescent="0.25">
      <c r="B8499" s="627"/>
    </row>
    <row r="8500" spans="2:2" x14ac:dyDescent="0.25">
      <c r="B8500" s="627"/>
    </row>
    <row r="8501" spans="2:2" x14ac:dyDescent="0.25">
      <c r="B8501" s="627"/>
    </row>
    <row r="8502" spans="2:2" x14ac:dyDescent="0.25">
      <c r="B8502" s="627"/>
    </row>
    <row r="8503" spans="2:2" x14ac:dyDescent="0.25">
      <c r="B8503" s="627"/>
    </row>
    <row r="8504" spans="2:2" x14ac:dyDescent="0.25">
      <c r="B8504" s="627"/>
    </row>
    <row r="8505" spans="2:2" x14ac:dyDescent="0.25">
      <c r="B8505" s="627"/>
    </row>
    <row r="8506" spans="2:2" x14ac:dyDescent="0.25">
      <c r="B8506" s="627"/>
    </row>
    <row r="8507" spans="2:2" x14ac:dyDescent="0.25">
      <c r="B8507" s="627"/>
    </row>
    <row r="8508" spans="2:2" x14ac:dyDescent="0.25">
      <c r="B8508" s="627"/>
    </row>
    <row r="8509" spans="2:2" x14ac:dyDescent="0.25">
      <c r="B8509" s="627"/>
    </row>
    <row r="8510" spans="2:2" x14ac:dyDescent="0.25">
      <c r="B8510" s="627"/>
    </row>
    <row r="8511" spans="2:2" x14ac:dyDescent="0.25">
      <c r="B8511" s="627"/>
    </row>
    <row r="8512" spans="2:2" x14ac:dyDescent="0.25">
      <c r="B8512" s="627"/>
    </row>
    <row r="8513" spans="2:2" x14ac:dyDescent="0.25">
      <c r="B8513" s="627"/>
    </row>
    <row r="8514" spans="2:2" x14ac:dyDescent="0.25">
      <c r="B8514" s="627"/>
    </row>
    <row r="8515" spans="2:2" x14ac:dyDescent="0.25">
      <c r="B8515" s="627"/>
    </row>
    <row r="8516" spans="2:2" x14ac:dyDescent="0.25">
      <c r="B8516" s="627"/>
    </row>
    <row r="8517" spans="2:2" x14ac:dyDescent="0.25">
      <c r="B8517" s="627"/>
    </row>
    <row r="8518" spans="2:2" x14ac:dyDescent="0.25">
      <c r="B8518" s="627"/>
    </row>
    <row r="8519" spans="2:2" x14ac:dyDescent="0.25">
      <c r="B8519" s="627"/>
    </row>
    <row r="8520" spans="2:2" x14ac:dyDescent="0.25">
      <c r="B8520" s="627"/>
    </row>
    <row r="8521" spans="2:2" x14ac:dyDescent="0.25">
      <c r="B8521" s="627"/>
    </row>
    <row r="8522" spans="2:2" x14ac:dyDescent="0.25">
      <c r="B8522" s="627"/>
    </row>
    <row r="8523" spans="2:2" x14ac:dyDescent="0.25">
      <c r="B8523" s="627"/>
    </row>
    <row r="8524" spans="2:2" x14ac:dyDescent="0.25">
      <c r="B8524" s="627"/>
    </row>
    <row r="8525" spans="2:2" x14ac:dyDescent="0.25">
      <c r="B8525" s="627"/>
    </row>
    <row r="8526" spans="2:2" x14ac:dyDescent="0.25">
      <c r="B8526" s="627"/>
    </row>
    <row r="8527" spans="2:2" x14ac:dyDescent="0.25">
      <c r="B8527" s="627"/>
    </row>
    <row r="8528" spans="2:2" x14ac:dyDescent="0.25">
      <c r="B8528" s="627"/>
    </row>
    <row r="8529" spans="2:2" x14ac:dyDescent="0.25">
      <c r="B8529" s="627"/>
    </row>
    <row r="8530" spans="2:2" x14ac:dyDescent="0.25">
      <c r="B8530" s="627"/>
    </row>
    <row r="8531" spans="2:2" x14ac:dyDescent="0.25">
      <c r="B8531" s="627"/>
    </row>
    <row r="8532" spans="2:2" x14ac:dyDescent="0.25">
      <c r="B8532" s="627"/>
    </row>
    <row r="8533" spans="2:2" x14ac:dyDescent="0.25">
      <c r="B8533" s="627"/>
    </row>
    <row r="8534" spans="2:2" x14ac:dyDescent="0.25">
      <c r="B8534" s="627"/>
    </row>
    <row r="8535" spans="2:2" x14ac:dyDescent="0.25">
      <c r="B8535" s="627"/>
    </row>
    <row r="8536" spans="2:2" x14ac:dyDescent="0.25">
      <c r="B8536" s="627"/>
    </row>
    <row r="8537" spans="2:2" x14ac:dyDescent="0.25">
      <c r="B8537" s="627"/>
    </row>
    <row r="8538" spans="2:2" x14ac:dyDescent="0.25">
      <c r="B8538" s="627"/>
    </row>
    <row r="8539" spans="2:2" x14ac:dyDescent="0.25">
      <c r="B8539" s="627"/>
    </row>
    <row r="8540" spans="2:2" x14ac:dyDescent="0.25">
      <c r="B8540" s="627"/>
    </row>
    <row r="8541" spans="2:2" x14ac:dyDescent="0.25">
      <c r="B8541" s="627"/>
    </row>
    <row r="8542" spans="2:2" x14ac:dyDescent="0.25">
      <c r="B8542" s="627"/>
    </row>
    <row r="8543" spans="2:2" x14ac:dyDescent="0.25">
      <c r="B8543" s="627"/>
    </row>
    <row r="8544" spans="2:2" x14ac:dyDescent="0.25">
      <c r="B8544" s="627"/>
    </row>
    <row r="8545" spans="2:2" x14ac:dyDescent="0.25">
      <c r="B8545" s="627"/>
    </row>
    <row r="8546" spans="2:2" x14ac:dyDescent="0.25">
      <c r="B8546" s="627"/>
    </row>
    <row r="8547" spans="2:2" x14ac:dyDescent="0.25">
      <c r="B8547" s="627"/>
    </row>
    <row r="8548" spans="2:2" x14ac:dyDescent="0.25">
      <c r="B8548" s="627"/>
    </row>
    <row r="8549" spans="2:2" x14ac:dyDescent="0.25">
      <c r="B8549" s="627"/>
    </row>
    <row r="8550" spans="2:2" x14ac:dyDescent="0.25">
      <c r="B8550" s="627"/>
    </row>
    <row r="8551" spans="2:2" x14ac:dyDescent="0.25">
      <c r="B8551" s="627"/>
    </row>
    <row r="8552" spans="2:2" x14ac:dyDescent="0.25">
      <c r="B8552" s="627"/>
    </row>
    <row r="8553" spans="2:2" x14ac:dyDescent="0.25">
      <c r="B8553" s="627"/>
    </row>
    <row r="8554" spans="2:2" x14ac:dyDescent="0.25">
      <c r="B8554" s="627"/>
    </row>
    <row r="8555" spans="2:2" x14ac:dyDescent="0.25">
      <c r="B8555" s="627"/>
    </row>
    <row r="8556" spans="2:2" x14ac:dyDescent="0.25">
      <c r="B8556" s="627"/>
    </row>
    <row r="8557" spans="2:2" x14ac:dyDescent="0.25">
      <c r="B8557" s="627"/>
    </row>
    <row r="8558" spans="2:2" x14ac:dyDescent="0.25">
      <c r="B8558" s="627"/>
    </row>
    <row r="8559" spans="2:2" x14ac:dyDescent="0.25">
      <c r="B8559" s="627"/>
    </row>
    <row r="8560" spans="2:2" x14ac:dyDescent="0.25">
      <c r="B8560" s="627"/>
    </row>
    <row r="8561" spans="2:2" x14ac:dyDescent="0.25">
      <c r="B8561" s="627"/>
    </row>
    <row r="8562" spans="2:2" x14ac:dyDescent="0.25">
      <c r="B8562" s="627"/>
    </row>
    <row r="8563" spans="2:2" x14ac:dyDescent="0.25">
      <c r="B8563" s="627"/>
    </row>
    <row r="8564" spans="2:2" x14ac:dyDescent="0.25">
      <c r="B8564" s="627"/>
    </row>
    <row r="8565" spans="2:2" x14ac:dyDescent="0.25">
      <c r="B8565" s="627"/>
    </row>
    <row r="8566" spans="2:2" x14ac:dyDescent="0.25">
      <c r="B8566" s="627"/>
    </row>
    <row r="8567" spans="2:2" x14ac:dyDescent="0.25">
      <c r="B8567" s="627"/>
    </row>
    <row r="8568" spans="2:2" x14ac:dyDescent="0.25">
      <c r="B8568" s="627"/>
    </row>
    <row r="8569" spans="2:2" x14ac:dyDescent="0.25">
      <c r="B8569" s="627"/>
    </row>
    <row r="8570" spans="2:2" x14ac:dyDescent="0.25">
      <c r="B8570" s="627"/>
    </row>
    <row r="8571" spans="2:2" x14ac:dyDescent="0.25">
      <c r="B8571" s="627"/>
    </row>
    <row r="8572" spans="2:2" x14ac:dyDescent="0.25">
      <c r="B8572" s="627"/>
    </row>
    <row r="8573" spans="2:2" x14ac:dyDescent="0.25">
      <c r="B8573" s="627"/>
    </row>
    <row r="8574" spans="2:2" x14ac:dyDescent="0.25">
      <c r="B8574" s="627"/>
    </row>
    <row r="8575" spans="2:2" x14ac:dyDescent="0.25">
      <c r="B8575" s="627"/>
    </row>
    <row r="8576" spans="2:2" x14ac:dyDescent="0.25">
      <c r="B8576" s="627"/>
    </row>
    <row r="8577" spans="2:2" x14ac:dyDescent="0.25">
      <c r="B8577" s="627"/>
    </row>
    <row r="8578" spans="2:2" x14ac:dyDescent="0.25">
      <c r="B8578" s="627"/>
    </row>
    <row r="8579" spans="2:2" x14ac:dyDescent="0.25">
      <c r="B8579" s="627"/>
    </row>
    <row r="8580" spans="2:2" x14ac:dyDescent="0.25">
      <c r="B8580" s="627"/>
    </row>
    <row r="8581" spans="2:2" x14ac:dyDescent="0.25">
      <c r="B8581" s="627"/>
    </row>
    <row r="8582" spans="2:2" x14ac:dyDescent="0.25">
      <c r="B8582" s="627"/>
    </row>
    <row r="8583" spans="2:2" x14ac:dyDescent="0.25">
      <c r="B8583" s="627"/>
    </row>
    <row r="8584" spans="2:2" x14ac:dyDescent="0.25">
      <c r="B8584" s="627"/>
    </row>
    <row r="8585" spans="2:2" x14ac:dyDescent="0.25">
      <c r="B8585" s="627"/>
    </row>
    <row r="8586" spans="2:2" x14ac:dyDescent="0.25">
      <c r="B8586" s="627"/>
    </row>
    <row r="8587" spans="2:2" x14ac:dyDescent="0.25">
      <c r="B8587" s="627"/>
    </row>
    <row r="8588" spans="2:2" x14ac:dyDescent="0.25">
      <c r="B8588" s="627"/>
    </row>
    <row r="8589" spans="2:2" x14ac:dyDescent="0.25">
      <c r="B8589" s="627"/>
    </row>
    <row r="8590" spans="2:2" x14ac:dyDescent="0.25">
      <c r="B8590" s="627"/>
    </row>
    <row r="8591" spans="2:2" x14ac:dyDescent="0.25">
      <c r="B8591" s="627"/>
    </row>
    <row r="8592" spans="2:2" x14ac:dyDescent="0.25">
      <c r="B8592" s="627"/>
    </row>
    <row r="8593" spans="2:2" x14ac:dyDescent="0.25">
      <c r="B8593" s="627"/>
    </row>
    <row r="8594" spans="2:2" x14ac:dyDescent="0.25">
      <c r="B8594" s="627"/>
    </row>
    <row r="8595" spans="2:2" x14ac:dyDescent="0.25">
      <c r="B8595" s="627"/>
    </row>
    <row r="8596" spans="2:2" x14ac:dyDescent="0.25">
      <c r="B8596" s="627"/>
    </row>
    <row r="8597" spans="2:2" x14ac:dyDescent="0.25">
      <c r="B8597" s="627"/>
    </row>
    <row r="8598" spans="2:2" x14ac:dyDescent="0.25">
      <c r="B8598" s="627"/>
    </row>
    <row r="8599" spans="2:2" x14ac:dyDescent="0.25">
      <c r="B8599" s="627"/>
    </row>
    <row r="8600" spans="2:2" x14ac:dyDescent="0.25">
      <c r="B8600" s="627"/>
    </row>
    <row r="8601" spans="2:2" x14ac:dyDescent="0.25">
      <c r="B8601" s="627"/>
    </row>
    <row r="8602" spans="2:2" x14ac:dyDescent="0.25">
      <c r="B8602" s="627"/>
    </row>
    <row r="8603" spans="2:2" x14ac:dyDescent="0.25">
      <c r="B8603" s="627"/>
    </row>
    <row r="8604" spans="2:2" x14ac:dyDescent="0.25">
      <c r="B8604" s="627"/>
    </row>
    <row r="8605" spans="2:2" x14ac:dyDescent="0.25">
      <c r="B8605" s="627"/>
    </row>
    <row r="8606" spans="2:2" x14ac:dyDescent="0.25">
      <c r="B8606" s="627"/>
    </row>
    <row r="8607" spans="2:2" x14ac:dyDescent="0.25">
      <c r="B8607" s="627"/>
    </row>
    <row r="8608" spans="2:2" x14ac:dyDescent="0.25">
      <c r="B8608" s="627"/>
    </row>
    <row r="8609" spans="2:2" x14ac:dyDescent="0.25">
      <c r="B8609" s="627"/>
    </row>
    <row r="8610" spans="2:2" x14ac:dyDescent="0.25">
      <c r="B8610" s="627"/>
    </row>
    <row r="8611" spans="2:2" x14ac:dyDescent="0.25">
      <c r="B8611" s="627"/>
    </row>
    <row r="8612" spans="2:2" x14ac:dyDescent="0.25">
      <c r="B8612" s="627"/>
    </row>
    <row r="8613" spans="2:2" x14ac:dyDescent="0.25">
      <c r="B8613" s="627"/>
    </row>
    <row r="8614" spans="2:2" x14ac:dyDescent="0.25">
      <c r="B8614" s="627"/>
    </row>
    <row r="8615" spans="2:2" x14ac:dyDescent="0.25">
      <c r="B8615" s="627"/>
    </row>
    <row r="8616" spans="2:2" x14ac:dyDescent="0.25">
      <c r="B8616" s="627"/>
    </row>
    <row r="8617" spans="2:2" x14ac:dyDescent="0.25">
      <c r="B8617" s="627"/>
    </row>
    <row r="8618" spans="2:2" x14ac:dyDescent="0.25">
      <c r="B8618" s="627"/>
    </row>
    <row r="8619" spans="2:2" x14ac:dyDescent="0.25">
      <c r="B8619" s="627"/>
    </row>
    <row r="8620" spans="2:2" x14ac:dyDescent="0.25">
      <c r="B8620" s="627"/>
    </row>
    <row r="8621" spans="2:2" x14ac:dyDescent="0.25">
      <c r="B8621" s="627"/>
    </row>
    <row r="8622" spans="2:2" x14ac:dyDescent="0.25">
      <c r="B8622" s="627"/>
    </row>
    <row r="8623" spans="2:2" x14ac:dyDescent="0.25">
      <c r="B8623" s="627"/>
    </row>
    <row r="8624" spans="2:2" x14ac:dyDescent="0.25">
      <c r="B8624" s="627"/>
    </row>
    <row r="8625" spans="2:2" x14ac:dyDescent="0.25">
      <c r="B8625" s="627"/>
    </row>
    <row r="8626" spans="2:2" x14ac:dyDescent="0.25">
      <c r="B8626" s="627"/>
    </row>
    <row r="8627" spans="2:2" x14ac:dyDescent="0.25">
      <c r="B8627" s="627"/>
    </row>
    <row r="8628" spans="2:2" x14ac:dyDescent="0.25">
      <c r="B8628" s="627"/>
    </row>
    <row r="8629" spans="2:2" x14ac:dyDescent="0.25">
      <c r="B8629" s="627"/>
    </row>
    <row r="8630" spans="2:2" x14ac:dyDescent="0.25">
      <c r="B8630" s="627"/>
    </row>
    <row r="8631" spans="2:2" x14ac:dyDescent="0.25">
      <c r="B8631" s="627"/>
    </row>
    <row r="8632" spans="2:2" x14ac:dyDescent="0.25">
      <c r="B8632" s="627"/>
    </row>
    <row r="8633" spans="2:2" x14ac:dyDescent="0.25">
      <c r="B8633" s="627"/>
    </row>
    <row r="8634" spans="2:2" x14ac:dyDescent="0.25">
      <c r="B8634" s="627"/>
    </row>
    <row r="8635" spans="2:2" x14ac:dyDescent="0.25">
      <c r="B8635" s="627"/>
    </row>
    <row r="8636" spans="2:2" x14ac:dyDescent="0.25">
      <c r="B8636" s="627"/>
    </row>
    <row r="8637" spans="2:2" x14ac:dyDescent="0.25">
      <c r="B8637" s="627"/>
    </row>
    <row r="8638" spans="2:2" x14ac:dyDescent="0.25">
      <c r="B8638" s="627"/>
    </row>
    <row r="8639" spans="2:2" x14ac:dyDescent="0.25">
      <c r="B8639" s="627"/>
    </row>
    <row r="8640" spans="2:2" x14ac:dyDescent="0.25">
      <c r="B8640" s="627"/>
    </row>
    <row r="8641" spans="2:2" x14ac:dyDescent="0.25">
      <c r="B8641" s="627"/>
    </row>
    <row r="8642" spans="2:2" x14ac:dyDescent="0.25">
      <c r="B8642" s="627"/>
    </row>
    <row r="8643" spans="2:2" x14ac:dyDescent="0.25">
      <c r="B8643" s="627"/>
    </row>
    <row r="8644" spans="2:2" x14ac:dyDescent="0.25">
      <c r="B8644" s="627"/>
    </row>
    <row r="8645" spans="2:2" x14ac:dyDescent="0.25">
      <c r="B8645" s="627"/>
    </row>
    <row r="8646" spans="2:2" x14ac:dyDescent="0.25">
      <c r="B8646" s="627"/>
    </row>
    <row r="8647" spans="2:2" x14ac:dyDescent="0.25">
      <c r="B8647" s="627"/>
    </row>
    <row r="8648" spans="2:2" x14ac:dyDescent="0.25">
      <c r="B8648" s="627"/>
    </row>
    <row r="8649" spans="2:2" x14ac:dyDescent="0.25">
      <c r="B8649" s="627"/>
    </row>
    <row r="8650" spans="2:2" x14ac:dyDescent="0.25">
      <c r="B8650" s="627"/>
    </row>
    <row r="8651" spans="2:2" x14ac:dyDescent="0.25">
      <c r="B8651" s="627"/>
    </row>
    <row r="8652" spans="2:2" x14ac:dyDescent="0.25">
      <c r="B8652" s="627"/>
    </row>
    <row r="8653" spans="2:2" x14ac:dyDescent="0.25">
      <c r="B8653" s="627"/>
    </row>
    <row r="8654" spans="2:2" x14ac:dyDescent="0.25">
      <c r="B8654" s="627"/>
    </row>
    <row r="8655" spans="2:2" x14ac:dyDescent="0.25">
      <c r="B8655" s="627"/>
    </row>
    <row r="8656" spans="2:2" x14ac:dyDescent="0.25">
      <c r="B8656" s="627"/>
    </row>
    <row r="8657" spans="2:2" x14ac:dyDescent="0.25">
      <c r="B8657" s="627"/>
    </row>
    <row r="8658" spans="2:2" x14ac:dyDescent="0.25">
      <c r="B8658" s="627"/>
    </row>
    <row r="8659" spans="2:2" x14ac:dyDescent="0.25">
      <c r="B8659" s="627"/>
    </row>
    <row r="8660" spans="2:2" x14ac:dyDescent="0.25">
      <c r="B8660" s="627"/>
    </row>
    <row r="8661" spans="2:2" x14ac:dyDescent="0.25">
      <c r="B8661" s="627"/>
    </row>
    <row r="8662" spans="2:2" x14ac:dyDescent="0.25">
      <c r="B8662" s="627"/>
    </row>
    <row r="8663" spans="2:2" x14ac:dyDescent="0.25">
      <c r="B8663" s="627"/>
    </row>
    <row r="8664" spans="2:2" x14ac:dyDescent="0.25">
      <c r="B8664" s="627"/>
    </row>
    <row r="8665" spans="2:2" x14ac:dyDescent="0.25">
      <c r="B8665" s="627"/>
    </row>
    <row r="8666" spans="2:2" x14ac:dyDescent="0.25">
      <c r="B8666" s="627"/>
    </row>
    <row r="8667" spans="2:2" x14ac:dyDescent="0.25">
      <c r="B8667" s="627"/>
    </row>
    <row r="8668" spans="2:2" x14ac:dyDescent="0.25">
      <c r="B8668" s="627"/>
    </row>
    <row r="8669" spans="2:2" x14ac:dyDescent="0.25">
      <c r="B8669" s="627"/>
    </row>
    <row r="8670" spans="2:2" x14ac:dyDescent="0.25">
      <c r="B8670" s="627"/>
    </row>
    <row r="8671" spans="2:2" x14ac:dyDescent="0.25">
      <c r="B8671" s="627"/>
    </row>
    <row r="8672" spans="2:2" x14ac:dyDescent="0.25">
      <c r="B8672" s="627"/>
    </row>
    <row r="8673" spans="2:2" x14ac:dyDescent="0.25">
      <c r="B8673" s="627"/>
    </row>
    <row r="8674" spans="2:2" x14ac:dyDescent="0.25">
      <c r="B8674" s="627"/>
    </row>
    <row r="8675" spans="2:2" x14ac:dyDescent="0.25">
      <c r="B8675" s="627"/>
    </row>
    <row r="8676" spans="2:2" x14ac:dyDescent="0.25">
      <c r="B8676" s="627"/>
    </row>
    <row r="8677" spans="2:2" x14ac:dyDescent="0.25">
      <c r="B8677" s="627"/>
    </row>
    <row r="8678" spans="2:2" x14ac:dyDescent="0.25">
      <c r="B8678" s="627"/>
    </row>
    <row r="8679" spans="2:2" x14ac:dyDescent="0.25">
      <c r="B8679" s="627"/>
    </row>
    <row r="8680" spans="2:2" x14ac:dyDescent="0.25">
      <c r="B8680" s="627"/>
    </row>
    <row r="8681" spans="2:2" x14ac:dyDescent="0.25">
      <c r="B8681" s="627"/>
    </row>
    <row r="8682" spans="2:2" x14ac:dyDescent="0.25">
      <c r="B8682" s="627"/>
    </row>
    <row r="8683" spans="2:2" x14ac:dyDescent="0.25">
      <c r="B8683" s="627"/>
    </row>
    <row r="8684" spans="2:2" x14ac:dyDescent="0.25">
      <c r="B8684" s="627"/>
    </row>
    <row r="8685" spans="2:2" x14ac:dyDescent="0.25">
      <c r="B8685" s="627"/>
    </row>
    <row r="8686" spans="2:2" x14ac:dyDescent="0.25">
      <c r="B8686" s="627"/>
    </row>
    <row r="8687" spans="2:2" x14ac:dyDescent="0.25">
      <c r="B8687" s="627"/>
    </row>
    <row r="8688" spans="2:2" x14ac:dyDescent="0.25">
      <c r="B8688" s="627"/>
    </row>
    <row r="8689" spans="2:2" x14ac:dyDescent="0.25">
      <c r="B8689" s="627"/>
    </row>
    <row r="8690" spans="2:2" x14ac:dyDescent="0.25">
      <c r="B8690" s="627"/>
    </row>
    <row r="8691" spans="2:2" x14ac:dyDescent="0.25">
      <c r="B8691" s="627"/>
    </row>
    <row r="8692" spans="2:2" x14ac:dyDescent="0.25">
      <c r="B8692" s="627"/>
    </row>
    <row r="8693" spans="2:2" x14ac:dyDescent="0.25">
      <c r="B8693" s="627"/>
    </row>
    <row r="8694" spans="2:2" x14ac:dyDescent="0.25">
      <c r="B8694" s="627"/>
    </row>
    <row r="8695" spans="2:2" x14ac:dyDescent="0.25">
      <c r="B8695" s="627"/>
    </row>
    <row r="8696" spans="2:2" x14ac:dyDescent="0.25">
      <c r="B8696" s="627"/>
    </row>
    <row r="8697" spans="2:2" x14ac:dyDescent="0.25">
      <c r="B8697" s="627"/>
    </row>
    <row r="8698" spans="2:2" x14ac:dyDescent="0.25">
      <c r="B8698" s="627"/>
    </row>
    <row r="8699" spans="2:2" x14ac:dyDescent="0.25">
      <c r="B8699" s="627"/>
    </row>
    <row r="8700" spans="2:2" x14ac:dyDescent="0.25">
      <c r="B8700" s="627"/>
    </row>
    <row r="8701" spans="2:2" x14ac:dyDescent="0.25">
      <c r="B8701" s="627"/>
    </row>
    <row r="8702" spans="2:2" x14ac:dyDescent="0.25">
      <c r="B8702" s="627"/>
    </row>
    <row r="8703" spans="2:2" x14ac:dyDescent="0.25">
      <c r="B8703" s="627"/>
    </row>
    <row r="8704" spans="2:2" x14ac:dyDescent="0.25">
      <c r="B8704" s="627"/>
    </row>
    <row r="8705" spans="2:2" x14ac:dyDescent="0.25">
      <c r="B8705" s="627"/>
    </row>
    <row r="8706" spans="2:2" x14ac:dyDescent="0.25">
      <c r="B8706" s="627"/>
    </row>
    <row r="8707" spans="2:2" x14ac:dyDescent="0.25">
      <c r="B8707" s="627"/>
    </row>
    <row r="8708" spans="2:2" x14ac:dyDescent="0.25">
      <c r="B8708" s="627"/>
    </row>
    <row r="8709" spans="2:2" x14ac:dyDescent="0.25">
      <c r="B8709" s="627"/>
    </row>
    <row r="8710" spans="2:2" x14ac:dyDescent="0.25">
      <c r="B8710" s="627"/>
    </row>
    <row r="8711" spans="2:2" x14ac:dyDescent="0.25">
      <c r="B8711" s="627"/>
    </row>
    <row r="8712" spans="2:2" x14ac:dyDescent="0.25">
      <c r="B8712" s="627"/>
    </row>
    <row r="8713" spans="2:2" x14ac:dyDescent="0.25">
      <c r="B8713" s="627"/>
    </row>
    <row r="8714" spans="2:2" x14ac:dyDescent="0.25">
      <c r="B8714" s="627"/>
    </row>
    <row r="8715" spans="2:2" x14ac:dyDescent="0.25">
      <c r="B8715" s="627"/>
    </row>
    <row r="8716" spans="2:2" x14ac:dyDescent="0.25">
      <c r="B8716" s="627"/>
    </row>
    <row r="8717" spans="2:2" x14ac:dyDescent="0.25">
      <c r="B8717" s="627"/>
    </row>
    <row r="8718" spans="2:2" x14ac:dyDescent="0.25">
      <c r="B8718" s="627"/>
    </row>
    <row r="8719" spans="2:2" x14ac:dyDescent="0.25">
      <c r="B8719" s="627"/>
    </row>
    <row r="8720" spans="2:2" x14ac:dyDescent="0.25">
      <c r="B8720" s="627"/>
    </row>
    <row r="8721" spans="2:2" x14ac:dyDescent="0.25">
      <c r="B8721" s="627"/>
    </row>
    <row r="8722" spans="2:2" x14ac:dyDescent="0.25">
      <c r="B8722" s="627"/>
    </row>
    <row r="8723" spans="2:2" x14ac:dyDescent="0.25">
      <c r="B8723" s="627"/>
    </row>
    <row r="8724" spans="2:2" x14ac:dyDescent="0.25">
      <c r="B8724" s="627"/>
    </row>
    <row r="8725" spans="2:2" x14ac:dyDescent="0.25">
      <c r="B8725" s="627"/>
    </row>
    <row r="8726" spans="2:2" x14ac:dyDescent="0.25">
      <c r="B8726" s="627"/>
    </row>
    <row r="8727" spans="2:2" x14ac:dyDescent="0.25">
      <c r="B8727" s="627"/>
    </row>
    <row r="8728" spans="2:2" x14ac:dyDescent="0.25">
      <c r="B8728" s="627"/>
    </row>
    <row r="8729" spans="2:2" x14ac:dyDescent="0.25">
      <c r="B8729" s="627"/>
    </row>
    <row r="8730" spans="2:2" x14ac:dyDescent="0.25">
      <c r="B8730" s="627"/>
    </row>
    <row r="8731" spans="2:2" x14ac:dyDescent="0.25">
      <c r="B8731" s="627"/>
    </row>
    <row r="8732" spans="2:2" x14ac:dyDescent="0.25">
      <c r="B8732" s="627"/>
    </row>
    <row r="8733" spans="2:2" x14ac:dyDescent="0.25">
      <c r="B8733" s="627"/>
    </row>
    <row r="8734" spans="2:2" x14ac:dyDescent="0.25">
      <c r="B8734" s="627"/>
    </row>
    <row r="8735" spans="2:2" x14ac:dyDescent="0.25">
      <c r="B8735" s="627"/>
    </row>
    <row r="8736" spans="2:2" x14ac:dyDescent="0.25">
      <c r="B8736" s="627"/>
    </row>
    <row r="8737" spans="2:2" x14ac:dyDescent="0.25">
      <c r="B8737" s="627"/>
    </row>
    <row r="8738" spans="2:2" x14ac:dyDescent="0.25">
      <c r="B8738" s="627"/>
    </row>
    <row r="8739" spans="2:2" x14ac:dyDescent="0.25">
      <c r="B8739" s="627"/>
    </row>
    <row r="8740" spans="2:2" x14ac:dyDescent="0.25">
      <c r="B8740" s="627"/>
    </row>
    <row r="8741" spans="2:2" x14ac:dyDescent="0.25">
      <c r="B8741" s="627"/>
    </row>
    <row r="8742" spans="2:2" x14ac:dyDescent="0.25">
      <c r="B8742" s="627"/>
    </row>
    <row r="8743" spans="2:2" x14ac:dyDescent="0.25">
      <c r="B8743" s="627"/>
    </row>
    <row r="8744" spans="2:2" x14ac:dyDescent="0.25">
      <c r="B8744" s="627"/>
    </row>
    <row r="8745" spans="2:2" x14ac:dyDescent="0.25">
      <c r="B8745" s="627"/>
    </row>
    <row r="8746" spans="2:2" x14ac:dyDescent="0.25">
      <c r="B8746" s="627"/>
    </row>
    <row r="8747" spans="2:2" x14ac:dyDescent="0.25">
      <c r="B8747" s="627"/>
    </row>
    <row r="8748" spans="2:2" x14ac:dyDescent="0.25">
      <c r="B8748" s="627"/>
    </row>
    <row r="8749" spans="2:2" x14ac:dyDescent="0.25">
      <c r="B8749" s="627"/>
    </row>
    <row r="8750" spans="2:2" x14ac:dyDescent="0.25">
      <c r="B8750" s="627"/>
    </row>
    <row r="8751" spans="2:2" x14ac:dyDescent="0.25">
      <c r="B8751" s="627"/>
    </row>
    <row r="8752" spans="2:2" x14ac:dyDescent="0.25">
      <c r="B8752" s="627"/>
    </row>
    <row r="8753" spans="2:2" x14ac:dyDescent="0.25">
      <c r="B8753" s="627"/>
    </row>
    <row r="8754" spans="2:2" x14ac:dyDescent="0.25">
      <c r="B8754" s="627"/>
    </row>
    <row r="8755" spans="2:2" x14ac:dyDescent="0.25">
      <c r="B8755" s="627"/>
    </row>
    <row r="8756" spans="2:2" x14ac:dyDescent="0.25">
      <c r="B8756" s="627"/>
    </row>
    <row r="8757" spans="2:2" x14ac:dyDescent="0.25">
      <c r="B8757" s="627"/>
    </row>
    <row r="8758" spans="2:2" x14ac:dyDescent="0.25">
      <c r="B8758" s="627"/>
    </row>
    <row r="8759" spans="2:2" x14ac:dyDescent="0.25">
      <c r="B8759" s="627"/>
    </row>
    <row r="8760" spans="2:2" x14ac:dyDescent="0.25">
      <c r="B8760" s="627"/>
    </row>
    <row r="8761" spans="2:2" x14ac:dyDescent="0.25">
      <c r="B8761" s="627"/>
    </row>
    <row r="8762" spans="2:2" x14ac:dyDescent="0.25">
      <c r="B8762" s="627"/>
    </row>
    <row r="8763" spans="2:2" x14ac:dyDescent="0.25">
      <c r="B8763" s="627"/>
    </row>
    <row r="8764" spans="2:2" x14ac:dyDescent="0.25">
      <c r="B8764" s="627"/>
    </row>
    <row r="8765" spans="2:2" x14ac:dyDescent="0.25">
      <c r="B8765" s="627"/>
    </row>
    <row r="8766" spans="2:2" x14ac:dyDescent="0.25">
      <c r="B8766" s="627"/>
    </row>
    <row r="8767" spans="2:2" x14ac:dyDescent="0.25">
      <c r="B8767" s="627"/>
    </row>
    <row r="8768" spans="2:2" x14ac:dyDescent="0.25">
      <c r="B8768" s="627"/>
    </row>
    <row r="8769" spans="2:2" x14ac:dyDescent="0.25">
      <c r="B8769" s="627"/>
    </row>
    <row r="8770" spans="2:2" x14ac:dyDescent="0.25">
      <c r="B8770" s="627"/>
    </row>
    <row r="8771" spans="2:2" x14ac:dyDescent="0.25">
      <c r="B8771" s="627"/>
    </row>
    <row r="8772" spans="2:2" x14ac:dyDescent="0.25">
      <c r="B8772" s="627"/>
    </row>
    <row r="8773" spans="2:2" x14ac:dyDescent="0.25">
      <c r="B8773" s="627"/>
    </row>
    <row r="8774" spans="2:2" x14ac:dyDescent="0.25">
      <c r="B8774" s="627"/>
    </row>
    <row r="8775" spans="2:2" x14ac:dyDescent="0.25">
      <c r="B8775" s="627"/>
    </row>
    <row r="8776" spans="2:2" x14ac:dyDescent="0.25">
      <c r="B8776" s="627"/>
    </row>
    <row r="8777" spans="2:2" x14ac:dyDescent="0.25">
      <c r="B8777" s="627"/>
    </row>
    <row r="8778" spans="2:2" x14ac:dyDescent="0.25">
      <c r="B8778" s="627"/>
    </row>
    <row r="8779" spans="2:2" x14ac:dyDescent="0.25">
      <c r="B8779" s="627"/>
    </row>
    <row r="8780" spans="2:2" x14ac:dyDescent="0.25">
      <c r="B8780" s="627"/>
    </row>
    <row r="8781" spans="2:2" x14ac:dyDescent="0.25">
      <c r="B8781" s="627"/>
    </row>
    <row r="8782" spans="2:2" x14ac:dyDescent="0.25">
      <c r="B8782" s="627"/>
    </row>
    <row r="8783" spans="2:2" x14ac:dyDescent="0.25">
      <c r="B8783" s="627"/>
    </row>
    <row r="8784" spans="2:2" x14ac:dyDescent="0.25">
      <c r="B8784" s="627"/>
    </row>
    <row r="8785" spans="2:2" x14ac:dyDescent="0.25">
      <c r="B8785" s="627"/>
    </row>
    <row r="8786" spans="2:2" x14ac:dyDescent="0.25">
      <c r="B8786" s="627"/>
    </row>
    <row r="8787" spans="2:2" x14ac:dyDescent="0.25">
      <c r="B8787" s="627"/>
    </row>
    <row r="8788" spans="2:2" x14ac:dyDescent="0.25">
      <c r="B8788" s="627"/>
    </row>
    <row r="8789" spans="2:2" x14ac:dyDescent="0.25">
      <c r="B8789" s="627"/>
    </row>
    <row r="8790" spans="2:2" x14ac:dyDescent="0.25">
      <c r="B8790" s="627"/>
    </row>
    <row r="8791" spans="2:2" x14ac:dyDescent="0.25">
      <c r="B8791" s="627"/>
    </row>
    <row r="8792" spans="2:2" x14ac:dyDescent="0.25">
      <c r="B8792" s="627"/>
    </row>
    <row r="8793" spans="2:2" x14ac:dyDescent="0.25">
      <c r="B8793" s="627"/>
    </row>
    <row r="8794" spans="2:2" x14ac:dyDescent="0.25">
      <c r="B8794" s="627"/>
    </row>
    <row r="8795" spans="2:2" x14ac:dyDescent="0.25">
      <c r="B8795" s="627"/>
    </row>
    <row r="8796" spans="2:2" x14ac:dyDescent="0.25">
      <c r="B8796" s="627"/>
    </row>
    <row r="8797" spans="2:2" x14ac:dyDescent="0.25">
      <c r="B8797" s="627"/>
    </row>
    <row r="8798" spans="2:2" x14ac:dyDescent="0.25">
      <c r="B8798" s="627"/>
    </row>
    <row r="8799" spans="2:2" x14ac:dyDescent="0.25">
      <c r="B8799" s="627"/>
    </row>
    <row r="8800" spans="2:2" x14ac:dyDescent="0.25">
      <c r="B8800" s="627"/>
    </row>
    <row r="8801" spans="2:2" x14ac:dyDescent="0.25">
      <c r="B8801" s="627"/>
    </row>
    <row r="8802" spans="2:2" x14ac:dyDescent="0.25">
      <c r="B8802" s="627"/>
    </row>
    <row r="8803" spans="2:2" x14ac:dyDescent="0.25">
      <c r="B8803" s="627"/>
    </row>
    <row r="8804" spans="2:2" x14ac:dyDescent="0.25">
      <c r="B8804" s="627"/>
    </row>
    <row r="8805" spans="2:2" x14ac:dyDescent="0.25">
      <c r="B8805" s="627"/>
    </row>
    <row r="8806" spans="2:2" x14ac:dyDescent="0.25">
      <c r="B8806" s="627"/>
    </row>
    <row r="8807" spans="2:2" x14ac:dyDescent="0.25">
      <c r="B8807" s="627"/>
    </row>
    <row r="8808" spans="2:2" x14ac:dyDescent="0.25">
      <c r="B8808" s="627"/>
    </row>
    <row r="8809" spans="2:2" x14ac:dyDescent="0.25">
      <c r="B8809" s="627"/>
    </row>
    <row r="8810" spans="2:2" x14ac:dyDescent="0.25">
      <c r="B8810" s="627"/>
    </row>
    <row r="8811" spans="2:2" x14ac:dyDescent="0.25">
      <c r="B8811" s="627"/>
    </row>
    <row r="8812" spans="2:2" x14ac:dyDescent="0.25">
      <c r="B8812" s="627"/>
    </row>
    <row r="8813" spans="2:2" x14ac:dyDescent="0.25">
      <c r="B8813" s="627"/>
    </row>
    <row r="8814" spans="2:2" x14ac:dyDescent="0.25">
      <c r="B8814" s="627"/>
    </row>
    <row r="8815" spans="2:2" x14ac:dyDescent="0.25">
      <c r="B8815" s="627"/>
    </row>
    <row r="8816" spans="2:2" x14ac:dyDescent="0.25">
      <c r="B8816" s="627"/>
    </row>
    <row r="8817" spans="2:2" x14ac:dyDescent="0.25">
      <c r="B8817" s="627"/>
    </row>
    <row r="8818" spans="2:2" x14ac:dyDescent="0.25">
      <c r="B8818" s="627"/>
    </row>
    <row r="8819" spans="2:2" x14ac:dyDescent="0.25">
      <c r="B8819" s="627"/>
    </row>
    <row r="8820" spans="2:2" x14ac:dyDescent="0.25">
      <c r="B8820" s="627"/>
    </row>
    <row r="8821" spans="2:2" x14ac:dyDescent="0.25">
      <c r="B8821" s="627"/>
    </row>
    <row r="8822" spans="2:2" x14ac:dyDescent="0.25">
      <c r="B8822" s="627"/>
    </row>
    <row r="8823" spans="2:2" x14ac:dyDescent="0.25">
      <c r="B8823" s="627"/>
    </row>
    <row r="8824" spans="2:2" x14ac:dyDescent="0.25">
      <c r="B8824" s="627"/>
    </row>
    <row r="8825" spans="2:2" x14ac:dyDescent="0.25">
      <c r="B8825" s="627"/>
    </row>
    <row r="8826" spans="2:2" x14ac:dyDescent="0.25">
      <c r="B8826" s="627"/>
    </row>
    <row r="8827" spans="2:2" x14ac:dyDescent="0.25">
      <c r="B8827" s="627"/>
    </row>
    <row r="8828" spans="2:2" x14ac:dyDescent="0.25">
      <c r="B8828" s="627"/>
    </row>
    <row r="8829" spans="2:2" x14ac:dyDescent="0.25">
      <c r="B8829" s="627"/>
    </row>
    <row r="8830" spans="2:2" x14ac:dyDescent="0.25">
      <c r="B8830" s="627"/>
    </row>
    <row r="8831" spans="2:2" x14ac:dyDescent="0.25">
      <c r="B8831" s="627"/>
    </row>
    <row r="8832" spans="2:2" x14ac:dyDescent="0.25">
      <c r="B8832" s="627"/>
    </row>
    <row r="8833" spans="2:2" x14ac:dyDescent="0.25">
      <c r="B8833" s="627"/>
    </row>
    <row r="8834" spans="2:2" x14ac:dyDescent="0.25">
      <c r="B8834" s="627"/>
    </row>
    <row r="8835" spans="2:2" x14ac:dyDescent="0.25">
      <c r="B8835" s="627"/>
    </row>
    <row r="8836" spans="2:2" x14ac:dyDescent="0.25">
      <c r="B8836" s="627"/>
    </row>
    <row r="8837" spans="2:2" x14ac:dyDescent="0.25">
      <c r="B8837" s="627"/>
    </row>
    <row r="8838" spans="2:2" x14ac:dyDescent="0.25">
      <c r="B8838" s="627"/>
    </row>
    <row r="8839" spans="2:2" x14ac:dyDescent="0.25">
      <c r="B8839" s="627"/>
    </row>
    <row r="8840" spans="2:2" x14ac:dyDescent="0.25">
      <c r="B8840" s="627"/>
    </row>
    <row r="8841" spans="2:2" x14ac:dyDescent="0.25">
      <c r="B8841" s="627"/>
    </row>
    <row r="8842" spans="2:2" x14ac:dyDescent="0.25">
      <c r="B8842" s="627"/>
    </row>
    <row r="8843" spans="2:2" x14ac:dyDescent="0.25">
      <c r="B8843" s="627"/>
    </row>
    <row r="8844" spans="2:2" x14ac:dyDescent="0.25">
      <c r="B8844" s="627"/>
    </row>
    <row r="8845" spans="2:2" x14ac:dyDescent="0.25">
      <c r="B8845" s="627"/>
    </row>
    <row r="8846" spans="2:2" x14ac:dyDescent="0.25">
      <c r="B8846" s="627"/>
    </row>
    <row r="8847" spans="2:2" x14ac:dyDescent="0.25">
      <c r="B8847" s="627"/>
    </row>
    <row r="8848" spans="2:2" x14ac:dyDescent="0.25">
      <c r="B8848" s="627"/>
    </row>
    <row r="8849" spans="2:2" x14ac:dyDescent="0.25">
      <c r="B8849" s="627"/>
    </row>
    <row r="8850" spans="2:2" x14ac:dyDescent="0.25">
      <c r="B8850" s="627"/>
    </row>
    <row r="8851" spans="2:2" x14ac:dyDescent="0.25">
      <c r="B8851" s="627"/>
    </row>
    <row r="8852" spans="2:2" x14ac:dyDescent="0.25">
      <c r="B8852" s="627"/>
    </row>
    <row r="8853" spans="2:2" x14ac:dyDescent="0.25">
      <c r="B8853" s="627"/>
    </row>
    <row r="8854" spans="2:2" x14ac:dyDescent="0.25">
      <c r="B8854" s="627"/>
    </row>
    <row r="8855" spans="2:2" x14ac:dyDescent="0.25">
      <c r="B8855" s="627"/>
    </row>
    <row r="8856" spans="2:2" x14ac:dyDescent="0.25">
      <c r="B8856" s="627"/>
    </row>
    <row r="8857" spans="2:2" x14ac:dyDescent="0.25">
      <c r="B8857" s="627"/>
    </row>
    <row r="8858" spans="2:2" x14ac:dyDescent="0.25">
      <c r="B8858" s="627"/>
    </row>
    <row r="8859" spans="2:2" x14ac:dyDescent="0.25">
      <c r="B8859" s="627"/>
    </row>
    <row r="8860" spans="2:2" x14ac:dyDescent="0.25">
      <c r="B8860" s="627"/>
    </row>
    <row r="8861" spans="2:2" x14ac:dyDescent="0.25">
      <c r="B8861" s="627"/>
    </row>
    <row r="8862" spans="2:2" x14ac:dyDescent="0.25">
      <c r="B8862" s="627"/>
    </row>
    <row r="8863" spans="2:2" x14ac:dyDescent="0.25">
      <c r="B8863" s="627"/>
    </row>
    <row r="8864" spans="2:2" x14ac:dyDescent="0.25">
      <c r="B8864" s="627"/>
    </row>
    <row r="8865" spans="2:2" x14ac:dyDescent="0.25">
      <c r="B8865" s="627"/>
    </row>
    <row r="8866" spans="2:2" x14ac:dyDescent="0.25">
      <c r="B8866" s="627"/>
    </row>
    <row r="8867" spans="2:2" x14ac:dyDescent="0.25">
      <c r="B8867" s="627"/>
    </row>
    <row r="8868" spans="2:2" x14ac:dyDescent="0.25">
      <c r="B8868" s="627"/>
    </row>
    <row r="8869" spans="2:2" x14ac:dyDescent="0.25">
      <c r="B8869" s="627"/>
    </row>
    <row r="8870" spans="2:2" x14ac:dyDescent="0.25">
      <c r="B8870" s="627"/>
    </row>
    <row r="8871" spans="2:2" x14ac:dyDescent="0.25">
      <c r="B8871" s="627"/>
    </row>
    <row r="8872" spans="2:2" x14ac:dyDescent="0.25">
      <c r="B8872" s="627"/>
    </row>
    <row r="8873" spans="2:2" x14ac:dyDescent="0.25">
      <c r="B8873" s="627"/>
    </row>
    <row r="8874" spans="2:2" x14ac:dyDescent="0.25">
      <c r="B8874" s="627"/>
    </row>
    <row r="8875" spans="2:2" x14ac:dyDescent="0.25">
      <c r="B8875" s="627"/>
    </row>
    <row r="8876" spans="2:2" x14ac:dyDescent="0.25">
      <c r="B8876" s="627"/>
    </row>
    <row r="8877" spans="2:2" x14ac:dyDescent="0.25">
      <c r="B8877" s="627"/>
    </row>
    <row r="8878" spans="2:2" x14ac:dyDescent="0.25">
      <c r="B8878" s="627"/>
    </row>
    <row r="8879" spans="2:2" x14ac:dyDescent="0.25">
      <c r="B8879" s="627"/>
    </row>
    <row r="8880" spans="2:2" x14ac:dyDescent="0.25">
      <c r="B8880" s="627"/>
    </row>
    <row r="8881" spans="2:2" x14ac:dyDescent="0.25">
      <c r="B8881" s="627"/>
    </row>
    <row r="8882" spans="2:2" x14ac:dyDescent="0.25">
      <c r="B8882" s="627"/>
    </row>
    <row r="8883" spans="2:2" x14ac:dyDescent="0.25">
      <c r="B8883" s="627"/>
    </row>
    <row r="8884" spans="2:2" x14ac:dyDescent="0.25">
      <c r="B8884" s="627"/>
    </row>
    <row r="8885" spans="2:2" x14ac:dyDescent="0.25">
      <c r="B8885" s="627"/>
    </row>
    <row r="8886" spans="2:2" x14ac:dyDescent="0.25">
      <c r="B8886" s="627"/>
    </row>
    <row r="8887" spans="2:2" x14ac:dyDescent="0.25">
      <c r="B8887" s="627"/>
    </row>
    <row r="8888" spans="2:2" x14ac:dyDescent="0.25">
      <c r="B8888" s="627"/>
    </row>
    <row r="8889" spans="2:2" x14ac:dyDescent="0.25">
      <c r="B8889" s="627"/>
    </row>
    <row r="8890" spans="2:2" x14ac:dyDescent="0.25">
      <c r="B8890" s="627"/>
    </row>
    <row r="8891" spans="2:2" x14ac:dyDescent="0.25">
      <c r="B8891" s="627"/>
    </row>
    <row r="8892" spans="2:2" x14ac:dyDescent="0.25">
      <c r="B8892" s="627"/>
    </row>
    <row r="8893" spans="2:2" x14ac:dyDescent="0.25">
      <c r="B8893" s="627"/>
    </row>
    <row r="8894" spans="2:2" x14ac:dyDescent="0.25">
      <c r="B8894" s="627"/>
    </row>
    <row r="8895" spans="2:2" x14ac:dyDescent="0.25">
      <c r="B8895" s="627"/>
    </row>
    <row r="8896" spans="2:2" x14ac:dyDescent="0.25">
      <c r="B8896" s="627"/>
    </row>
    <row r="8897" spans="2:2" x14ac:dyDescent="0.25">
      <c r="B8897" s="627"/>
    </row>
    <row r="8898" spans="2:2" x14ac:dyDescent="0.25">
      <c r="B8898" s="627"/>
    </row>
    <row r="8899" spans="2:2" x14ac:dyDescent="0.25">
      <c r="B8899" s="627"/>
    </row>
    <row r="8900" spans="2:2" x14ac:dyDescent="0.25">
      <c r="B8900" s="627"/>
    </row>
    <row r="8901" spans="2:2" x14ac:dyDescent="0.25">
      <c r="B8901" s="627"/>
    </row>
    <row r="8902" spans="2:2" x14ac:dyDescent="0.25">
      <c r="B8902" s="627"/>
    </row>
    <row r="8903" spans="2:2" x14ac:dyDescent="0.25">
      <c r="B8903" s="627"/>
    </row>
    <row r="8904" spans="2:2" x14ac:dyDescent="0.25">
      <c r="B8904" s="627"/>
    </row>
    <row r="8905" spans="2:2" x14ac:dyDescent="0.25">
      <c r="B8905" s="627"/>
    </row>
    <row r="8906" spans="2:2" x14ac:dyDescent="0.25">
      <c r="B8906" s="627"/>
    </row>
    <row r="8907" spans="2:2" x14ac:dyDescent="0.25">
      <c r="B8907" s="627"/>
    </row>
    <row r="8908" spans="2:2" x14ac:dyDescent="0.25">
      <c r="B8908" s="627"/>
    </row>
    <row r="8909" spans="2:2" x14ac:dyDescent="0.25">
      <c r="B8909" s="627"/>
    </row>
    <row r="8910" spans="2:2" x14ac:dyDescent="0.25">
      <c r="B8910" s="627"/>
    </row>
    <row r="8911" spans="2:2" x14ac:dyDescent="0.25">
      <c r="B8911" s="627"/>
    </row>
    <row r="8912" spans="2:2" x14ac:dyDescent="0.25">
      <c r="B8912" s="627"/>
    </row>
    <row r="8913" spans="2:2" x14ac:dyDescent="0.25">
      <c r="B8913" s="627"/>
    </row>
    <row r="8914" spans="2:2" x14ac:dyDescent="0.25">
      <c r="B8914" s="627"/>
    </row>
    <row r="8915" spans="2:2" x14ac:dyDescent="0.25">
      <c r="B8915" s="627"/>
    </row>
    <row r="8916" spans="2:2" x14ac:dyDescent="0.25">
      <c r="B8916" s="627"/>
    </row>
    <row r="8917" spans="2:2" x14ac:dyDescent="0.25">
      <c r="B8917" s="627"/>
    </row>
    <row r="8918" spans="2:2" x14ac:dyDescent="0.25">
      <c r="B8918" s="627"/>
    </row>
    <row r="8919" spans="2:2" x14ac:dyDescent="0.25">
      <c r="B8919" s="627"/>
    </row>
    <row r="8920" spans="2:2" x14ac:dyDescent="0.25">
      <c r="B8920" s="627"/>
    </row>
    <row r="8921" spans="2:2" x14ac:dyDescent="0.25">
      <c r="B8921" s="627"/>
    </row>
    <row r="8922" spans="2:2" x14ac:dyDescent="0.25">
      <c r="B8922" s="627"/>
    </row>
    <row r="8923" spans="2:2" x14ac:dyDescent="0.25">
      <c r="B8923" s="627"/>
    </row>
    <row r="8924" spans="2:2" x14ac:dyDescent="0.25">
      <c r="B8924" s="627"/>
    </row>
    <row r="8925" spans="2:2" x14ac:dyDescent="0.25">
      <c r="B8925" s="627"/>
    </row>
    <row r="8926" spans="2:2" x14ac:dyDescent="0.25">
      <c r="B8926" s="627"/>
    </row>
    <row r="8927" spans="2:2" x14ac:dyDescent="0.25">
      <c r="B8927" s="627"/>
    </row>
    <row r="8928" spans="2:2" x14ac:dyDescent="0.25">
      <c r="B8928" s="627"/>
    </row>
    <row r="8929" spans="2:2" x14ac:dyDescent="0.25">
      <c r="B8929" s="627"/>
    </row>
    <row r="8930" spans="2:2" x14ac:dyDescent="0.25">
      <c r="B8930" s="627"/>
    </row>
    <row r="8931" spans="2:2" x14ac:dyDescent="0.25">
      <c r="B8931" s="627"/>
    </row>
    <row r="8932" spans="2:2" x14ac:dyDescent="0.25">
      <c r="B8932" s="627"/>
    </row>
    <row r="8933" spans="2:2" x14ac:dyDescent="0.25">
      <c r="B8933" s="627"/>
    </row>
    <row r="8934" spans="2:2" x14ac:dyDescent="0.25">
      <c r="B8934" s="627"/>
    </row>
    <row r="8935" spans="2:2" x14ac:dyDescent="0.25">
      <c r="B8935" s="627"/>
    </row>
    <row r="8936" spans="2:2" x14ac:dyDescent="0.25">
      <c r="B8936" s="627"/>
    </row>
    <row r="8937" spans="2:2" x14ac:dyDescent="0.25">
      <c r="B8937" s="627"/>
    </row>
    <row r="8938" spans="2:2" x14ac:dyDescent="0.25">
      <c r="B8938" s="627"/>
    </row>
    <row r="8939" spans="2:2" x14ac:dyDescent="0.25">
      <c r="B8939" s="627"/>
    </row>
    <row r="8940" spans="2:2" x14ac:dyDescent="0.25">
      <c r="B8940" s="627"/>
    </row>
    <row r="8941" spans="2:2" x14ac:dyDescent="0.25">
      <c r="B8941" s="627"/>
    </row>
    <row r="8942" spans="2:2" x14ac:dyDescent="0.25">
      <c r="B8942" s="627"/>
    </row>
    <row r="8943" spans="2:2" x14ac:dyDescent="0.25">
      <c r="B8943" s="627"/>
    </row>
    <row r="8944" spans="2:2" x14ac:dyDescent="0.25">
      <c r="B8944" s="627"/>
    </row>
    <row r="8945" spans="2:2" x14ac:dyDescent="0.25">
      <c r="B8945" s="627"/>
    </row>
    <row r="8946" spans="2:2" x14ac:dyDescent="0.25">
      <c r="B8946" s="627"/>
    </row>
    <row r="8947" spans="2:2" x14ac:dyDescent="0.25">
      <c r="B8947" s="627"/>
    </row>
    <row r="8948" spans="2:2" x14ac:dyDescent="0.25">
      <c r="B8948" s="627"/>
    </row>
    <row r="8949" spans="2:2" x14ac:dyDescent="0.25">
      <c r="B8949" s="627"/>
    </row>
    <row r="8950" spans="2:2" x14ac:dyDescent="0.25">
      <c r="B8950" s="627"/>
    </row>
    <row r="8951" spans="2:2" x14ac:dyDescent="0.25">
      <c r="B8951" s="627"/>
    </row>
    <row r="8952" spans="2:2" x14ac:dyDescent="0.25">
      <c r="B8952" s="627"/>
    </row>
    <row r="8953" spans="2:2" x14ac:dyDescent="0.25">
      <c r="B8953" s="627"/>
    </row>
    <row r="8954" spans="2:2" x14ac:dyDescent="0.25">
      <c r="B8954" s="627"/>
    </row>
    <row r="8955" spans="2:2" x14ac:dyDescent="0.25">
      <c r="B8955" s="627"/>
    </row>
    <row r="8956" spans="2:2" x14ac:dyDescent="0.25">
      <c r="B8956" s="627"/>
    </row>
    <row r="8957" spans="2:2" x14ac:dyDescent="0.25">
      <c r="B8957" s="627"/>
    </row>
    <row r="8958" spans="2:2" x14ac:dyDescent="0.25">
      <c r="B8958" s="627"/>
    </row>
    <row r="8959" spans="2:2" x14ac:dyDescent="0.25">
      <c r="B8959" s="627"/>
    </row>
    <row r="8960" spans="2:2" x14ac:dyDescent="0.25">
      <c r="B8960" s="627"/>
    </row>
    <row r="8961" spans="2:2" x14ac:dyDescent="0.25">
      <c r="B8961" s="627"/>
    </row>
    <row r="8962" spans="2:2" x14ac:dyDescent="0.25">
      <c r="B8962" s="627"/>
    </row>
    <row r="8963" spans="2:2" x14ac:dyDescent="0.25">
      <c r="B8963" s="627"/>
    </row>
    <row r="8964" spans="2:2" x14ac:dyDescent="0.25">
      <c r="B8964" s="627"/>
    </row>
    <row r="8965" spans="2:2" x14ac:dyDescent="0.25">
      <c r="B8965" s="627"/>
    </row>
    <row r="8966" spans="2:2" x14ac:dyDescent="0.25">
      <c r="B8966" s="627"/>
    </row>
    <row r="8967" spans="2:2" x14ac:dyDescent="0.25">
      <c r="B8967" s="627"/>
    </row>
    <row r="8968" spans="2:2" x14ac:dyDescent="0.25">
      <c r="B8968" s="627"/>
    </row>
    <row r="8969" spans="2:2" x14ac:dyDescent="0.25">
      <c r="B8969" s="627"/>
    </row>
    <row r="8970" spans="2:2" x14ac:dyDescent="0.25">
      <c r="B8970" s="627"/>
    </row>
    <row r="8971" spans="2:2" x14ac:dyDescent="0.25">
      <c r="B8971" s="627"/>
    </row>
    <row r="8972" spans="2:2" x14ac:dyDescent="0.25">
      <c r="B8972" s="627"/>
    </row>
    <row r="8973" spans="2:2" x14ac:dyDescent="0.25">
      <c r="B8973" s="627"/>
    </row>
    <row r="8974" spans="2:2" x14ac:dyDescent="0.25">
      <c r="B8974" s="627"/>
    </row>
    <row r="8975" spans="2:2" x14ac:dyDescent="0.25">
      <c r="B8975" s="627"/>
    </row>
    <row r="8976" spans="2:2" x14ac:dyDescent="0.25">
      <c r="B8976" s="627"/>
    </row>
    <row r="8977" spans="2:2" x14ac:dyDescent="0.25">
      <c r="B8977" s="627"/>
    </row>
    <row r="8978" spans="2:2" x14ac:dyDescent="0.25">
      <c r="B8978" s="627"/>
    </row>
    <row r="8979" spans="2:2" x14ac:dyDescent="0.25">
      <c r="B8979" s="627"/>
    </row>
    <row r="8980" spans="2:2" x14ac:dyDescent="0.25">
      <c r="B8980" s="627"/>
    </row>
    <row r="8981" spans="2:2" x14ac:dyDescent="0.25">
      <c r="B8981" s="627"/>
    </row>
    <row r="8982" spans="2:2" x14ac:dyDescent="0.25">
      <c r="B8982" s="627"/>
    </row>
    <row r="8983" spans="2:2" x14ac:dyDescent="0.25">
      <c r="B8983" s="627"/>
    </row>
    <row r="8984" spans="2:2" x14ac:dyDescent="0.25">
      <c r="B8984" s="627"/>
    </row>
    <row r="8985" spans="2:2" x14ac:dyDescent="0.25">
      <c r="B8985" s="627"/>
    </row>
    <row r="8986" spans="2:2" x14ac:dyDescent="0.25">
      <c r="B8986" s="627"/>
    </row>
    <row r="8987" spans="2:2" x14ac:dyDescent="0.25">
      <c r="B8987" s="627"/>
    </row>
    <row r="8988" spans="2:2" x14ac:dyDescent="0.25">
      <c r="B8988" s="627"/>
    </row>
    <row r="8989" spans="2:2" x14ac:dyDescent="0.25">
      <c r="B8989" s="627"/>
    </row>
    <row r="8990" spans="2:2" x14ac:dyDescent="0.25">
      <c r="B8990" s="627"/>
    </row>
    <row r="8991" spans="2:2" x14ac:dyDescent="0.25">
      <c r="B8991" s="627"/>
    </row>
    <row r="8992" spans="2:2" x14ac:dyDescent="0.25">
      <c r="B8992" s="627"/>
    </row>
    <row r="8993" spans="2:2" x14ac:dyDescent="0.25">
      <c r="B8993" s="627"/>
    </row>
    <row r="8994" spans="2:2" x14ac:dyDescent="0.25">
      <c r="B8994" s="627"/>
    </row>
    <row r="8995" spans="2:2" x14ac:dyDescent="0.25">
      <c r="B8995" s="627"/>
    </row>
    <row r="8996" spans="2:2" x14ac:dyDescent="0.25">
      <c r="B8996" s="627"/>
    </row>
    <row r="8997" spans="2:2" x14ac:dyDescent="0.25">
      <c r="B8997" s="627"/>
    </row>
    <row r="8998" spans="2:2" x14ac:dyDescent="0.25">
      <c r="B8998" s="627"/>
    </row>
    <row r="8999" spans="2:2" x14ac:dyDescent="0.25">
      <c r="B8999" s="627"/>
    </row>
    <row r="9000" spans="2:2" x14ac:dyDescent="0.25">
      <c r="B9000" s="627"/>
    </row>
    <row r="9001" spans="2:2" x14ac:dyDescent="0.25">
      <c r="B9001" s="627"/>
    </row>
    <row r="9002" spans="2:2" x14ac:dyDescent="0.25">
      <c r="B9002" s="627"/>
    </row>
    <row r="9003" spans="2:2" x14ac:dyDescent="0.25">
      <c r="B9003" s="627"/>
    </row>
    <row r="9004" spans="2:2" x14ac:dyDescent="0.25">
      <c r="B9004" s="627"/>
    </row>
    <row r="9005" spans="2:2" x14ac:dyDescent="0.25">
      <c r="B9005" s="627"/>
    </row>
    <row r="9006" spans="2:2" x14ac:dyDescent="0.25">
      <c r="B9006" s="627"/>
    </row>
    <row r="9007" spans="2:2" x14ac:dyDescent="0.25">
      <c r="B9007" s="627"/>
    </row>
    <row r="9008" spans="2:2" x14ac:dyDescent="0.25">
      <c r="B9008" s="627"/>
    </row>
    <row r="9009" spans="2:2" x14ac:dyDescent="0.25">
      <c r="B9009" s="627"/>
    </row>
    <row r="9010" spans="2:2" x14ac:dyDescent="0.25">
      <c r="B9010" s="627"/>
    </row>
    <row r="9011" spans="2:2" x14ac:dyDescent="0.25">
      <c r="B9011" s="627"/>
    </row>
    <row r="9012" spans="2:2" x14ac:dyDescent="0.25">
      <c r="B9012" s="627"/>
    </row>
    <row r="9013" spans="2:2" x14ac:dyDescent="0.25">
      <c r="B9013" s="627"/>
    </row>
    <row r="9014" spans="2:2" x14ac:dyDescent="0.25">
      <c r="B9014" s="627"/>
    </row>
    <row r="9015" spans="2:2" x14ac:dyDescent="0.25">
      <c r="B9015" s="627"/>
    </row>
    <row r="9016" spans="2:2" x14ac:dyDescent="0.25">
      <c r="B9016" s="627"/>
    </row>
    <row r="9017" spans="2:2" x14ac:dyDescent="0.25">
      <c r="B9017" s="627"/>
    </row>
    <row r="9018" spans="2:2" x14ac:dyDescent="0.25">
      <c r="B9018" s="627"/>
    </row>
    <row r="9019" spans="2:2" x14ac:dyDescent="0.25">
      <c r="B9019" s="627"/>
    </row>
    <row r="9020" spans="2:2" x14ac:dyDescent="0.25">
      <c r="B9020" s="627"/>
    </row>
    <row r="9021" spans="2:2" x14ac:dyDescent="0.25">
      <c r="B9021" s="627"/>
    </row>
    <row r="9022" spans="2:2" x14ac:dyDescent="0.25">
      <c r="B9022" s="627"/>
    </row>
    <row r="9023" spans="2:2" x14ac:dyDescent="0.25">
      <c r="B9023" s="627"/>
    </row>
    <row r="9024" spans="2:2" x14ac:dyDescent="0.25">
      <c r="B9024" s="627"/>
    </row>
    <row r="9025" spans="2:2" x14ac:dyDescent="0.25">
      <c r="B9025" s="627"/>
    </row>
    <row r="9026" spans="2:2" x14ac:dyDescent="0.25">
      <c r="B9026" s="627"/>
    </row>
    <row r="9027" spans="2:2" x14ac:dyDescent="0.25">
      <c r="B9027" s="627"/>
    </row>
    <row r="9028" spans="2:2" x14ac:dyDescent="0.25">
      <c r="B9028" s="627"/>
    </row>
    <row r="9029" spans="2:2" x14ac:dyDescent="0.25">
      <c r="B9029" s="627"/>
    </row>
    <row r="9030" spans="2:2" x14ac:dyDescent="0.25">
      <c r="B9030" s="627"/>
    </row>
    <row r="9031" spans="2:2" x14ac:dyDescent="0.25">
      <c r="B9031" s="627"/>
    </row>
    <row r="9032" spans="2:2" x14ac:dyDescent="0.25">
      <c r="B9032" s="627"/>
    </row>
    <row r="9033" spans="2:2" x14ac:dyDescent="0.25">
      <c r="B9033" s="627"/>
    </row>
    <row r="9034" spans="2:2" x14ac:dyDescent="0.25">
      <c r="B9034" s="627"/>
    </row>
    <row r="9035" spans="2:2" x14ac:dyDescent="0.25">
      <c r="B9035" s="627"/>
    </row>
    <row r="9036" spans="2:2" x14ac:dyDescent="0.25">
      <c r="B9036" s="627"/>
    </row>
    <row r="9037" spans="2:2" x14ac:dyDescent="0.25">
      <c r="B9037" s="627"/>
    </row>
    <row r="9038" spans="2:2" x14ac:dyDescent="0.25">
      <c r="B9038" s="627"/>
    </row>
    <row r="9039" spans="2:2" x14ac:dyDescent="0.25">
      <c r="B9039" s="627"/>
    </row>
    <row r="9040" spans="2:2" x14ac:dyDescent="0.25">
      <c r="B9040" s="627"/>
    </row>
    <row r="9041" spans="2:2" x14ac:dyDescent="0.25">
      <c r="B9041" s="627"/>
    </row>
    <row r="9042" spans="2:2" x14ac:dyDescent="0.25">
      <c r="B9042" s="627"/>
    </row>
    <row r="9043" spans="2:2" x14ac:dyDescent="0.25">
      <c r="B9043" s="627"/>
    </row>
    <row r="9044" spans="2:2" x14ac:dyDescent="0.25">
      <c r="B9044" s="627"/>
    </row>
    <row r="9045" spans="2:2" x14ac:dyDescent="0.25">
      <c r="B9045" s="627"/>
    </row>
    <row r="9046" spans="2:2" x14ac:dyDescent="0.25">
      <c r="B9046" s="627"/>
    </row>
    <row r="9047" spans="2:2" x14ac:dyDescent="0.25">
      <c r="B9047" s="627"/>
    </row>
    <row r="9048" spans="2:2" x14ac:dyDescent="0.25">
      <c r="B9048" s="627"/>
    </row>
    <row r="9049" spans="2:2" x14ac:dyDescent="0.25">
      <c r="B9049" s="627"/>
    </row>
    <row r="9050" spans="2:2" x14ac:dyDescent="0.25">
      <c r="B9050" s="627"/>
    </row>
    <row r="9051" spans="2:2" x14ac:dyDescent="0.25">
      <c r="B9051" s="627"/>
    </row>
    <row r="9052" spans="2:2" x14ac:dyDescent="0.25">
      <c r="B9052" s="627"/>
    </row>
    <row r="9053" spans="2:2" x14ac:dyDescent="0.25">
      <c r="B9053" s="627"/>
    </row>
    <row r="9054" spans="2:2" x14ac:dyDescent="0.25">
      <c r="B9054" s="627"/>
    </row>
    <row r="9055" spans="2:2" x14ac:dyDescent="0.25">
      <c r="B9055" s="627"/>
    </row>
    <row r="9056" spans="2:2" x14ac:dyDescent="0.25">
      <c r="B9056" s="627"/>
    </row>
    <row r="9057" spans="2:2" x14ac:dyDescent="0.25">
      <c r="B9057" s="627"/>
    </row>
    <row r="9058" spans="2:2" x14ac:dyDescent="0.25">
      <c r="B9058" s="627"/>
    </row>
    <row r="9059" spans="2:2" x14ac:dyDescent="0.25">
      <c r="B9059" s="627"/>
    </row>
    <row r="9060" spans="2:2" x14ac:dyDescent="0.25">
      <c r="B9060" s="627"/>
    </row>
    <row r="9061" spans="2:2" x14ac:dyDescent="0.25">
      <c r="B9061" s="627"/>
    </row>
    <row r="9062" spans="2:2" x14ac:dyDescent="0.25">
      <c r="B9062" s="627"/>
    </row>
    <row r="9063" spans="2:2" x14ac:dyDescent="0.25">
      <c r="B9063" s="627"/>
    </row>
    <row r="9064" spans="2:2" x14ac:dyDescent="0.25">
      <c r="B9064" s="627"/>
    </row>
    <row r="9065" spans="2:2" x14ac:dyDescent="0.25">
      <c r="B9065" s="627"/>
    </row>
    <row r="9066" spans="2:2" x14ac:dyDescent="0.25">
      <c r="B9066" s="627"/>
    </row>
    <row r="9067" spans="2:2" x14ac:dyDescent="0.25">
      <c r="B9067" s="627"/>
    </row>
    <row r="9068" spans="2:2" x14ac:dyDescent="0.25">
      <c r="B9068" s="627"/>
    </row>
    <row r="9069" spans="2:2" x14ac:dyDescent="0.25">
      <c r="B9069" s="627"/>
    </row>
    <row r="9070" spans="2:2" x14ac:dyDescent="0.25">
      <c r="B9070" s="627"/>
    </row>
    <row r="9071" spans="2:2" x14ac:dyDescent="0.25">
      <c r="B9071" s="627"/>
    </row>
    <row r="9072" spans="2:2" x14ac:dyDescent="0.25">
      <c r="B9072" s="627"/>
    </row>
    <row r="9073" spans="2:2" x14ac:dyDescent="0.25">
      <c r="B9073" s="627"/>
    </row>
    <row r="9074" spans="2:2" x14ac:dyDescent="0.25">
      <c r="B9074" s="627"/>
    </row>
    <row r="9075" spans="2:2" x14ac:dyDescent="0.25">
      <c r="B9075" s="627"/>
    </row>
    <row r="9076" spans="2:2" x14ac:dyDescent="0.25">
      <c r="B9076" s="627"/>
    </row>
    <row r="9077" spans="2:2" x14ac:dyDescent="0.25">
      <c r="B9077" s="627"/>
    </row>
    <row r="9078" spans="2:2" x14ac:dyDescent="0.25">
      <c r="B9078" s="627"/>
    </row>
    <row r="9079" spans="2:2" x14ac:dyDescent="0.25">
      <c r="B9079" s="627"/>
    </row>
    <row r="9080" spans="2:2" x14ac:dyDescent="0.25">
      <c r="B9080" s="627"/>
    </row>
    <row r="9081" spans="2:2" x14ac:dyDescent="0.25">
      <c r="B9081" s="627"/>
    </row>
    <row r="9082" spans="2:2" x14ac:dyDescent="0.25">
      <c r="B9082" s="627"/>
    </row>
    <row r="9083" spans="2:2" x14ac:dyDescent="0.25">
      <c r="B9083" s="627"/>
    </row>
    <row r="9084" spans="2:2" x14ac:dyDescent="0.25">
      <c r="B9084" s="627"/>
    </row>
    <row r="9085" spans="2:2" x14ac:dyDescent="0.25">
      <c r="B9085" s="627"/>
    </row>
    <row r="9086" spans="2:2" x14ac:dyDescent="0.25">
      <c r="B9086" s="627"/>
    </row>
    <row r="9087" spans="2:2" x14ac:dyDescent="0.25">
      <c r="B9087" s="627"/>
    </row>
    <row r="9088" spans="2:2" x14ac:dyDescent="0.25">
      <c r="B9088" s="627"/>
    </row>
    <row r="9089" spans="2:2" x14ac:dyDescent="0.25">
      <c r="B9089" s="627"/>
    </row>
    <row r="9090" spans="2:2" x14ac:dyDescent="0.25">
      <c r="B9090" s="627"/>
    </row>
    <row r="9091" spans="2:2" x14ac:dyDescent="0.25">
      <c r="B9091" s="627"/>
    </row>
    <row r="9092" spans="2:2" x14ac:dyDescent="0.25">
      <c r="B9092" s="627"/>
    </row>
    <row r="9093" spans="2:2" x14ac:dyDescent="0.25">
      <c r="B9093" s="627"/>
    </row>
    <row r="9094" spans="2:2" x14ac:dyDescent="0.25">
      <c r="B9094" s="627"/>
    </row>
    <row r="9095" spans="2:2" x14ac:dyDescent="0.25">
      <c r="B9095" s="627"/>
    </row>
    <row r="9096" spans="2:2" x14ac:dyDescent="0.25">
      <c r="B9096" s="627"/>
    </row>
    <row r="9097" spans="2:2" x14ac:dyDescent="0.25">
      <c r="B9097" s="627"/>
    </row>
    <row r="9098" spans="2:2" x14ac:dyDescent="0.25">
      <c r="B9098" s="627"/>
    </row>
    <row r="9099" spans="2:2" x14ac:dyDescent="0.25">
      <c r="B9099" s="627"/>
    </row>
    <row r="9100" spans="2:2" x14ac:dyDescent="0.25">
      <c r="B9100" s="627"/>
    </row>
    <row r="9101" spans="2:2" x14ac:dyDescent="0.25">
      <c r="B9101" s="627"/>
    </row>
    <row r="9102" spans="2:2" x14ac:dyDescent="0.25">
      <c r="B9102" s="627"/>
    </row>
    <row r="9103" spans="2:2" x14ac:dyDescent="0.25">
      <c r="B9103" s="627"/>
    </row>
    <row r="9104" spans="2:2" x14ac:dyDescent="0.25">
      <c r="B9104" s="627"/>
    </row>
    <row r="9105" spans="2:2" x14ac:dyDescent="0.25">
      <c r="B9105" s="627"/>
    </row>
    <row r="9106" spans="2:2" x14ac:dyDescent="0.25">
      <c r="B9106" s="627"/>
    </row>
    <row r="9107" spans="2:2" x14ac:dyDescent="0.25">
      <c r="B9107" s="627"/>
    </row>
    <row r="9108" spans="2:2" x14ac:dyDescent="0.25">
      <c r="B9108" s="627"/>
    </row>
    <row r="9109" spans="2:2" x14ac:dyDescent="0.25">
      <c r="B9109" s="627"/>
    </row>
    <row r="9110" spans="2:2" x14ac:dyDescent="0.25">
      <c r="B9110" s="627"/>
    </row>
    <row r="9111" spans="2:2" x14ac:dyDescent="0.25">
      <c r="B9111" s="627"/>
    </row>
    <row r="9112" spans="2:2" x14ac:dyDescent="0.25">
      <c r="B9112" s="627"/>
    </row>
    <row r="9113" spans="2:2" x14ac:dyDescent="0.25">
      <c r="B9113" s="627"/>
    </row>
    <row r="9114" spans="2:2" x14ac:dyDescent="0.25">
      <c r="B9114" s="627"/>
    </row>
    <row r="9115" spans="2:2" x14ac:dyDescent="0.25">
      <c r="B9115" s="627"/>
    </row>
    <row r="9116" spans="2:2" x14ac:dyDescent="0.25">
      <c r="B9116" s="627"/>
    </row>
    <row r="9117" spans="2:2" x14ac:dyDescent="0.25">
      <c r="B9117" s="627"/>
    </row>
    <row r="9118" spans="2:2" x14ac:dyDescent="0.25">
      <c r="B9118" s="627"/>
    </row>
    <row r="9119" spans="2:2" x14ac:dyDescent="0.25">
      <c r="B9119" s="627"/>
    </row>
    <row r="9120" spans="2:2" x14ac:dyDescent="0.25">
      <c r="B9120" s="627"/>
    </row>
    <row r="9121" spans="2:2" x14ac:dyDescent="0.25">
      <c r="B9121" s="627"/>
    </row>
    <row r="9122" spans="2:2" x14ac:dyDescent="0.25">
      <c r="B9122" s="627"/>
    </row>
    <row r="9123" spans="2:2" x14ac:dyDescent="0.25">
      <c r="B9123" s="627"/>
    </row>
    <row r="9124" spans="2:2" x14ac:dyDescent="0.25">
      <c r="B9124" s="627"/>
    </row>
    <row r="9125" spans="2:2" x14ac:dyDescent="0.25">
      <c r="B9125" s="627"/>
    </row>
    <row r="9126" spans="2:2" x14ac:dyDescent="0.25">
      <c r="B9126" s="627"/>
    </row>
    <row r="9127" spans="2:2" x14ac:dyDescent="0.25">
      <c r="B9127" s="627"/>
    </row>
    <row r="9128" spans="2:2" x14ac:dyDescent="0.25">
      <c r="B9128" s="627"/>
    </row>
    <row r="9129" spans="2:2" x14ac:dyDescent="0.25">
      <c r="B9129" s="627"/>
    </row>
    <row r="9130" spans="2:2" x14ac:dyDescent="0.25">
      <c r="B9130" s="627"/>
    </row>
    <row r="9131" spans="2:2" x14ac:dyDescent="0.25">
      <c r="B9131" s="627"/>
    </row>
    <row r="9132" spans="2:2" x14ac:dyDescent="0.25">
      <c r="B9132" s="627"/>
    </row>
    <row r="9133" spans="2:2" x14ac:dyDescent="0.25">
      <c r="B9133" s="627"/>
    </row>
    <row r="9134" spans="2:2" x14ac:dyDescent="0.25">
      <c r="B9134" s="627"/>
    </row>
    <row r="9135" spans="2:2" x14ac:dyDescent="0.25">
      <c r="B9135" s="627"/>
    </row>
    <row r="9136" spans="2:2" x14ac:dyDescent="0.25">
      <c r="B9136" s="627"/>
    </row>
    <row r="9137" spans="2:2" x14ac:dyDescent="0.25">
      <c r="B9137" s="627"/>
    </row>
    <row r="9138" spans="2:2" x14ac:dyDescent="0.25">
      <c r="B9138" s="627"/>
    </row>
    <row r="9139" spans="2:2" x14ac:dyDescent="0.25">
      <c r="B9139" s="627"/>
    </row>
    <row r="9140" spans="2:2" x14ac:dyDescent="0.25">
      <c r="B9140" s="627"/>
    </row>
    <row r="9141" spans="2:2" x14ac:dyDescent="0.25">
      <c r="B9141" s="627"/>
    </row>
    <row r="9142" spans="2:2" x14ac:dyDescent="0.25">
      <c r="B9142" s="627"/>
    </row>
    <row r="9143" spans="2:2" x14ac:dyDescent="0.25">
      <c r="B9143" s="627"/>
    </row>
    <row r="9144" spans="2:2" x14ac:dyDescent="0.25">
      <c r="B9144" s="627"/>
    </row>
    <row r="9145" spans="2:2" x14ac:dyDescent="0.25">
      <c r="B9145" s="627"/>
    </row>
    <row r="9146" spans="2:2" x14ac:dyDescent="0.25">
      <c r="B9146" s="627"/>
    </row>
    <row r="9147" spans="2:2" x14ac:dyDescent="0.25">
      <c r="B9147" s="627"/>
    </row>
    <row r="9148" spans="2:2" x14ac:dyDescent="0.25">
      <c r="B9148" s="627"/>
    </row>
    <row r="9149" spans="2:2" x14ac:dyDescent="0.25">
      <c r="B9149" s="627"/>
    </row>
    <row r="9150" spans="2:2" x14ac:dyDescent="0.25">
      <c r="B9150" s="627"/>
    </row>
    <row r="9151" spans="2:2" x14ac:dyDescent="0.25">
      <c r="B9151" s="627"/>
    </row>
    <row r="9152" spans="2:2" x14ac:dyDescent="0.25">
      <c r="B9152" s="627"/>
    </row>
    <row r="9153" spans="2:2" x14ac:dyDescent="0.25">
      <c r="B9153" s="627"/>
    </row>
    <row r="9154" spans="2:2" x14ac:dyDescent="0.25">
      <c r="B9154" s="627"/>
    </row>
    <row r="9155" spans="2:2" x14ac:dyDescent="0.25">
      <c r="B9155" s="627"/>
    </row>
    <row r="9156" spans="2:2" x14ac:dyDescent="0.25">
      <c r="B9156" s="627"/>
    </row>
    <row r="9157" spans="2:2" x14ac:dyDescent="0.25">
      <c r="B9157" s="627"/>
    </row>
    <row r="9158" spans="2:2" x14ac:dyDescent="0.25">
      <c r="B9158" s="627"/>
    </row>
    <row r="9159" spans="2:2" x14ac:dyDescent="0.25">
      <c r="B9159" s="627"/>
    </row>
    <row r="9160" spans="2:2" x14ac:dyDescent="0.25">
      <c r="B9160" s="627"/>
    </row>
    <row r="9161" spans="2:2" x14ac:dyDescent="0.25">
      <c r="B9161" s="627"/>
    </row>
    <row r="9162" spans="2:2" x14ac:dyDescent="0.25">
      <c r="B9162" s="627"/>
    </row>
    <row r="9163" spans="2:2" x14ac:dyDescent="0.25">
      <c r="B9163" s="627"/>
    </row>
    <row r="9164" spans="2:2" x14ac:dyDescent="0.25">
      <c r="B9164" s="627"/>
    </row>
    <row r="9165" spans="2:2" x14ac:dyDescent="0.25">
      <c r="B9165" s="627"/>
    </row>
    <row r="9166" spans="2:2" x14ac:dyDescent="0.25">
      <c r="B9166" s="627"/>
    </row>
    <row r="9167" spans="2:2" x14ac:dyDescent="0.25">
      <c r="B9167" s="627"/>
    </row>
    <row r="9168" spans="2:2" x14ac:dyDescent="0.25">
      <c r="B9168" s="627"/>
    </row>
    <row r="9169" spans="2:2" x14ac:dyDescent="0.25">
      <c r="B9169" s="627"/>
    </row>
    <row r="9170" spans="2:2" x14ac:dyDescent="0.25">
      <c r="B9170" s="627"/>
    </row>
    <row r="9171" spans="2:2" x14ac:dyDescent="0.25">
      <c r="B9171" s="627"/>
    </row>
    <row r="9172" spans="2:2" x14ac:dyDescent="0.25">
      <c r="B9172" s="627"/>
    </row>
    <row r="9173" spans="2:2" x14ac:dyDescent="0.25">
      <c r="B9173" s="627"/>
    </row>
    <row r="9174" spans="2:2" x14ac:dyDescent="0.25">
      <c r="B9174" s="627"/>
    </row>
    <row r="9175" spans="2:2" x14ac:dyDescent="0.25">
      <c r="B9175" s="627"/>
    </row>
    <row r="9176" spans="2:2" x14ac:dyDescent="0.25">
      <c r="B9176" s="627"/>
    </row>
    <row r="9177" spans="2:2" x14ac:dyDescent="0.25">
      <c r="B9177" s="627"/>
    </row>
    <row r="9178" spans="2:2" x14ac:dyDescent="0.25">
      <c r="B9178" s="627"/>
    </row>
    <row r="9179" spans="2:2" x14ac:dyDescent="0.25">
      <c r="B9179" s="627"/>
    </row>
    <row r="9180" spans="2:2" x14ac:dyDescent="0.25">
      <c r="B9180" s="627"/>
    </row>
    <row r="9181" spans="2:2" x14ac:dyDescent="0.25">
      <c r="B9181" s="627"/>
    </row>
    <row r="9182" spans="2:2" x14ac:dyDescent="0.25">
      <c r="B9182" s="627"/>
    </row>
    <row r="9183" spans="2:2" x14ac:dyDescent="0.25">
      <c r="B9183" s="627"/>
    </row>
    <row r="9184" spans="2:2" x14ac:dyDescent="0.25">
      <c r="B9184" s="627"/>
    </row>
    <row r="9185" spans="2:2" x14ac:dyDescent="0.25">
      <c r="B9185" s="627"/>
    </row>
    <row r="9186" spans="2:2" x14ac:dyDescent="0.25">
      <c r="B9186" s="627"/>
    </row>
    <row r="9187" spans="2:2" x14ac:dyDescent="0.25">
      <c r="B9187" s="627"/>
    </row>
    <row r="9188" spans="2:2" x14ac:dyDescent="0.25">
      <c r="B9188" s="627"/>
    </row>
    <row r="9189" spans="2:2" x14ac:dyDescent="0.25">
      <c r="B9189" s="627"/>
    </row>
    <row r="9190" spans="2:2" x14ac:dyDescent="0.25">
      <c r="B9190" s="627"/>
    </row>
    <row r="9191" spans="2:2" x14ac:dyDescent="0.25">
      <c r="B9191" s="627"/>
    </row>
    <row r="9192" spans="2:2" x14ac:dyDescent="0.25">
      <c r="B9192" s="627"/>
    </row>
    <row r="9193" spans="2:2" x14ac:dyDescent="0.25">
      <c r="B9193" s="627"/>
    </row>
    <row r="9194" spans="2:2" x14ac:dyDescent="0.25">
      <c r="B9194" s="627"/>
    </row>
    <row r="9195" spans="2:2" x14ac:dyDescent="0.25">
      <c r="B9195" s="627"/>
    </row>
    <row r="9196" spans="2:2" x14ac:dyDescent="0.25">
      <c r="B9196" s="627"/>
    </row>
    <row r="9197" spans="2:2" x14ac:dyDescent="0.25">
      <c r="B9197" s="627"/>
    </row>
    <row r="9198" spans="2:2" x14ac:dyDescent="0.25">
      <c r="B9198" s="627"/>
    </row>
    <row r="9199" spans="2:2" x14ac:dyDescent="0.25">
      <c r="B9199" s="627"/>
    </row>
    <row r="9200" spans="2:2" x14ac:dyDescent="0.25">
      <c r="B9200" s="627"/>
    </row>
    <row r="9201" spans="2:2" x14ac:dyDescent="0.25">
      <c r="B9201" s="627"/>
    </row>
    <row r="9202" spans="2:2" x14ac:dyDescent="0.25">
      <c r="B9202" s="627"/>
    </row>
    <row r="9203" spans="2:2" x14ac:dyDescent="0.25">
      <c r="B9203" s="627"/>
    </row>
    <row r="9204" spans="2:2" x14ac:dyDescent="0.25">
      <c r="B9204" s="627"/>
    </row>
    <row r="9205" spans="2:2" x14ac:dyDescent="0.25">
      <c r="B9205" s="627"/>
    </row>
    <row r="9206" spans="2:2" x14ac:dyDescent="0.25">
      <c r="B9206" s="627"/>
    </row>
    <row r="9207" spans="2:2" x14ac:dyDescent="0.25">
      <c r="B9207" s="627"/>
    </row>
    <row r="9208" spans="2:2" x14ac:dyDescent="0.25">
      <c r="B9208" s="627"/>
    </row>
    <row r="9209" spans="2:2" x14ac:dyDescent="0.25">
      <c r="B9209" s="627"/>
    </row>
    <row r="9210" spans="2:2" x14ac:dyDescent="0.25">
      <c r="B9210" s="627"/>
    </row>
    <row r="9211" spans="2:2" x14ac:dyDescent="0.25">
      <c r="B9211" s="627"/>
    </row>
    <row r="9212" spans="2:2" x14ac:dyDescent="0.25">
      <c r="B9212" s="627"/>
    </row>
    <row r="9213" spans="2:2" x14ac:dyDescent="0.25">
      <c r="B9213" s="627"/>
    </row>
    <row r="9214" spans="2:2" x14ac:dyDescent="0.25">
      <c r="B9214" s="627"/>
    </row>
    <row r="9215" spans="2:2" x14ac:dyDescent="0.25">
      <c r="B9215" s="627"/>
    </row>
    <row r="9216" spans="2:2" x14ac:dyDescent="0.25">
      <c r="B9216" s="627"/>
    </row>
    <row r="9217" spans="2:2" x14ac:dyDescent="0.25">
      <c r="B9217" s="627"/>
    </row>
    <row r="9218" spans="2:2" x14ac:dyDescent="0.25">
      <c r="B9218" s="627"/>
    </row>
    <row r="9219" spans="2:2" x14ac:dyDescent="0.25">
      <c r="B9219" s="627"/>
    </row>
    <row r="9220" spans="2:2" x14ac:dyDescent="0.25">
      <c r="B9220" s="627"/>
    </row>
    <row r="9221" spans="2:2" x14ac:dyDescent="0.25">
      <c r="B9221" s="627"/>
    </row>
    <row r="9222" spans="2:2" x14ac:dyDescent="0.25">
      <c r="B9222" s="627"/>
    </row>
    <row r="9223" spans="2:2" x14ac:dyDescent="0.25">
      <c r="B9223" s="627"/>
    </row>
    <row r="9224" spans="2:2" x14ac:dyDescent="0.25">
      <c r="B9224" s="627"/>
    </row>
    <row r="9225" spans="2:2" x14ac:dyDescent="0.25">
      <c r="B9225" s="627"/>
    </row>
    <row r="9226" spans="2:2" x14ac:dyDescent="0.25">
      <c r="B9226" s="627"/>
    </row>
    <row r="9227" spans="2:2" x14ac:dyDescent="0.25">
      <c r="B9227" s="627"/>
    </row>
    <row r="9228" spans="2:2" x14ac:dyDescent="0.25">
      <c r="B9228" s="627"/>
    </row>
    <row r="9229" spans="2:2" x14ac:dyDescent="0.25">
      <c r="B9229" s="627"/>
    </row>
    <row r="9230" spans="2:2" x14ac:dyDescent="0.25">
      <c r="B9230" s="627"/>
    </row>
    <row r="9231" spans="2:2" x14ac:dyDescent="0.25">
      <c r="B9231" s="627"/>
    </row>
    <row r="9232" spans="2:2" x14ac:dyDescent="0.25">
      <c r="B9232" s="627"/>
    </row>
    <row r="9233" spans="2:2" x14ac:dyDescent="0.25">
      <c r="B9233" s="627"/>
    </row>
    <row r="9234" spans="2:2" x14ac:dyDescent="0.25">
      <c r="B9234" s="627"/>
    </row>
    <row r="9235" spans="2:2" x14ac:dyDescent="0.25">
      <c r="B9235" s="627"/>
    </row>
    <row r="9236" spans="2:2" x14ac:dyDescent="0.25">
      <c r="B9236" s="627"/>
    </row>
    <row r="9237" spans="2:2" x14ac:dyDescent="0.25">
      <c r="B9237" s="627"/>
    </row>
    <row r="9238" spans="2:2" x14ac:dyDescent="0.25">
      <c r="B9238" s="627"/>
    </row>
    <row r="9239" spans="2:2" x14ac:dyDescent="0.25">
      <c r="B9239" s="627"/>
    </row>
    <row r="9240" spans="2:2" x14ac:dyDescent="0.25">
      <c r="B9240" s="627"/>
    </row>
    <row r="9241" spans="2:2" x14ac:dyDescent="0.25">
      <c r="B9241" s="627"/>
    </row>
    <row r="9242" spans="2:2" x14ac:dyDescent="0.25">
      <c r="B9242" s="627"/>
    </row>
    <row r="9243" spans="2:2" x14ac:dyDescent="0.25">
      <c r="B9243" s="627"/>
    </row>
    <row r="9244" spans="2:2" x14ac:dyDescent="0.25">
      <c r="B9244" s="627"/>
    </row>
    <row r="9245" spans="2:2" x14ac:dyDescent="0.25">
      <c r="B9245" s="627"/>
    </row>
    <row r="9246" spans="2:2" x14ac:dyDescent="0.25">
      <c r="B9246" s="627"/>
    </row>
    <row r="9247" spans="2:2" x14ac:dyDescent="0.25">
      <c r="B9247" s="627"/>
    </row>
    <row r="9248" spans="2:2" x14ac:dyDescent="0.25">
      <c r="B9248" s="627"/>
    </row>
    <row r="9249" spans="2:2" x14ac:dyDescent="0.25">
      <c r="B9249" s="627"/>
    </row>
    <row r="9250" spans="2:2" x14ac:dyDescent="0.25">
      <c r="B9250" s="627"/>
    </row>
    <row r="9251" spans="2:2" x14ac:dyDescent="0.25">
      <c r="B9251" s="627"/>
    </row>
    <row r="9252" spans="2:2" x14ac:dyDescent="0.25">
      <c r="B9252" s="627"/>
    </row>
    <row r="9253" spans="2:2" x14ac:dyDescent="0.25">
      <c r="B9253" s="627"/>
    </row>
    <row r="9254" spans="2:2" x14ac:dyDescent="0.25">
      <c r="B9254" s="627"/>
    </row>
    <row r="9255" spans="2:2" x14ac:dyDescent="0.25">
      <c r="B9255" s="627"/>
    </row>
    <row r="9256" spans="2:2" x14ac:dyDescent="0.25">
      <c r="B9256" s="627"/>
    </row>
    <row r="9257" spans="2:2" x14ac:dyDescent="0.25">
      <c r="B9257" s="627"/>
    </row>
    <row r="9258" spans="2:2" x14ac:dyDescent="0.25">
      <c r="B9258" s="627"/>
    </row>
    <row r="9259" spans="2:2" x14ac:dyDescent="0.25">
      <c r="B9259" s="627"/>
    </row>
    <row r="9260" spans="2:2" x14ac:dyDescent="0.25">
      <c r="B9260" s="627"/>
    </row>
    <row r="9261" spans="2:2" x14ac:dyDescent="0.25">
      <c r="B9261" s="627"/>
    </row>
    <row r="9262" spans="2:2" x14ac:dyDescent="0.25">
      <c r="B9262" s="627"/>
    </row>
    <row r="9263" spans="2:2" x14ac:dyDescent="0.25">
      <c r="B9263" s="627"/>
    </row>
    <row r="9264" spans="2:2" x14ac:dyDescent="0.25">
      <c r="B9264" s="627"/>
    </row>
    <row r="9265" spans="2:2" x14ac:dyDescent="0.25">
      <c r="B9265" s="627"/>
    </row>
    <row r="9266" spans="2:2" x14ac:dyDescent="0.25">
      <c r="B9266" s="627"/>
    </row>
    <row r="9267" spans="2:2" x14ac:dyDescent="0.25">
      <c r="B9267" s="627"/>
    </row>
    <row r="9268" spans="2:2" x14ac:dyDescent="0.25">
      <c r="B9268" s="627"/>
    </row>
    <row r="9269" spans="2:2" x14ac:dyDescent="0.25">
      <c r="B9269" s="627"/>
    </row>
    <row r="9270" spans="2:2" x14ac:dyDescent="0.25">
      <c r="B9270" s="627"/>
    </row>
    <row r="9271" spans="2:2" x14ac:dyDescent="0.25">
      <c r="B9271" s="627"/>
    </row>
    <row r="9272" spans="2:2" x14ac:dyDescent="0.25">
      <c r="B9272" s="627"/>
    </row>
    <row r="9273" spans="2:2" x14ac:dyDescent="0.25">
      <c r="B9273" s="627"/>
    </row>
    <row r="9274" spans="2:2" x14ac:dyDescent="0.25">
      <c r="B9274" s="627"/>
    </row>
    <row r="9275" spans="2:2" x14ac:dyDescent="0.25">
      <c r="B9275" s="627"/>
    </row>
    <row r="9276" spans="2:2" x14ac:dyDescent="0.25">
      <c r="B9276" s="627"/>
    </row>
    <row r="9277" spans="2:2" x14ac:dyDescent="0.25">
      <c r="B9277" s="627"/>
    </row>
    <row r="9278" spans="2:2" x14ac:dyDescent="0.25">
      <c r="B9278" s="627"/>
    </row>
    <row r="9279" spans="2:2" x14ac:dyDescent="0.25">
      <c r="B9279" s="627"/>
    </row>
    <row r="9280" spans="2:2" x14ac:dyDescent="0.25">
      <c r="B9280" s="627"/>
    </row>
    <row r="9281" spans="2:2" x14ac:dyDescent="0.25">
      <c r="B9281" s="627"/>
    </row>
    <row r="9282" spans="2:2" x14ac:dyDescent="0.25">
      <c r="B9282" s="627"/>
    </row>
    <row r="9283" spans="2:2" x14ac:dyDescent="0.25">
      <c r="B9283" s="627"/>
    </row>
    <row r="9284" spans="2:2" x14ac:dyDescent="0.25">
      <c r="B9284" s="627"/>
    </row>
    <row r="9285" spans="2:2" x14ac:dyDescent="0.25">
      <c r="B9285" s="627"/>
    </row>
    <row r="9286" spans="2:2" x14ac:dyDescent="0.25">
      <c r="B9286" s="627"/>
    </row>
    <row r="9287" spans="2:2" x14ac:dyDescent="0.25">
      <c r="B9287" s="627"/>
    </row>
    <row r="9288" spans="2:2" x14ac:dyDescent="0.25">
      <c r="B9288" s="627"/>
    </row>
    <row r="9289" spans="2:2" x14ac:dyDescent="0.25">
      <c r="B9289" s="627"/>
    </row>
    <row r="9290" spans="2:2" x14ac:dyDescent="0.25">
      <c r="B9290" s="627"/>
    </row>
    <row r="9291" spans="2:2" x14ac:dyDescent="0.25">
      <c r="B9291" s="627"/>
    </row>
    <row r="9292" spans="2:2" x14ac:dyDescent="0.25">
      <c r="B9292" s="627"/>
    </row>
    <row r="9293" spans="2:2" x14ac:dyDescent="0.25">
      <c r="B9293" s="627"/>
    </row>
    <row r="9294" spans="2:2" x14ac:dyDescent="0.25">
      <c r="B9294" s="627"/>
    </row>
    <row r="9295" spans="2:2" x14ac:dyDescent="0.25">
      <c r="B9295" s="627"/>
    </row>
    <row r="9296" spans="2:2" x14ac:dyDescent="0.25">
      <c r="B9296" s="627"/>
    </row>
    <row r="9297" spans="2:2" x14ac:dyDescent="0.25">
      <c r="B9297" s="627"/>
    </row>
    <row r="9298" spans="2:2" x14ac:dyDescent="0.25">
      <c r="B9298" s="627"/>
    </row>
    <row r="9299" spans="2:2" x14ac:dyDescent="0.25">
      <c r="B9299" s="627"/>
    </row>
    <row r="9300" spans="2:2" x14ac:dyDescent="0.25">
      <c r="B9300" s="627"/>
    </row>
    <row r="9301" spans="2:2" x14ac:dyDescent="0.25">
      <c r="B9301" s="627"/>
    </row>
    <row r="9302" spans="2:2" x14ac:dyDescent="0.25">
      <c r="B9302" s="627"/>
    </row>
    <row r="9303" spans="2:2" x14ac:dyDescent="0.25">
      <c r="B9303" s="627"/>
    </row>
    <row r="9304" spans="2:2" x14ac:dyDescent="0.25">
      <c r="B9304" s="627"/>
    </row>
    <row r="9305" spans="2:2" x14ac:dyDescent="0.25">
      <c r="B9305" s="627"/>
    </row>
    <row r="9306" spans="2:2" x14ac:dyDescent="0.25">
      <c r="B9306" s="627"/>
    </row>
    <row r="9307" spans="2:2" x14ac:dyDescent="0.25">
      <c r="B9307" s="627"/>
    </row>
    <row r="9308" spans="2:2" x14ac:dyDescent="0.25">
      <c r="B9308" s="627"/>
    </row>
    <row r="9309" spans="2:2" x14ac:dyDescent="0.25">
      <c r="B9309" s="627"/>
    </row>
    <row r="9310" spans="2:2" x14ac:dyDescent="0.25">
      <c r="B9310" s="627"/>
    </row>
    <row r="9311" spans="2:2" x14ac:dyDescent="0.25">
      <c r="B9311" s="627"/>
    </row>
    <row r="9312" spans="2:2" x14ac:dyDescent="0.25">
      <c r="B9312" s="627"/>
    </row>
    <row r="9313" spans="2:2" x14ac:dyDescent="0.25">
      <c r="B9313" s="627"/>
    </row>
    <row r="9314" spans="2:2" x14ac:dyDescent="0.25">
      <c r="B9314" s="627"/>
    </row>
    <row r="9315" spans="2:2" x14ac:dyDescent="0.25">
      <c r="B9315" s="627"/>
    </row>
    <row r="9316" spans="2:2" x14ac:dyDescent="0.25">
      <c r="B9316" s="627"/>
    </row>
    <row r="9317" spans="2:2" x14ac:dyDescent="0.25">
      <c r="B9317" s="627"/>
    </row>
    <row r="9318" spans="2:2" x14ac:dyDescent="0.25">
      <c r="B9318" s="627"/>
    </row>
    <row r="9319" spans="2:2" x14ac:dyDescent="0.25">
      <c r="B9319" s="627"/>
    </row>
    <row r="9320" spans="2:2" x14ac:dyDescent="0.25">
      <c r="B9320" s="627"/>
    </row>
    <row r="9321" spans="2:2" x14ac:dyDescent="0.25">
      <c r="B9321" s="627"/>
    </row>
    <row r="9322" spans="2:2" x14ac:dyDescent="0.25">
      <c r="B9322" s="627"/>
    </row>
    <row r="9323" spans="2:2" x14ac:dyDescent="0.25">
      <c r="B9323" s="627"/>
    </row>
    <row r="9324" spans="2:2" x14ac:dyDescent="0.25">
      <c r="B9324" s="627"/>
    </row>
    <row r="9325" spans="2:2" x14ac:dyDescent="0.25">
      <c r="B9325" s="627"/>
    </row>
    <row r="9326" spans="2:2" x14ac:dyDescent="0.25">
      <c r="B9326" s="627"/>
    </row>
    <row r="9327" spans="2:2" x14ac:dyDescent="0.25">
      <c r="B9327" s="627"/>
    </row>
    <row r="9328" spans="2:2" x14ac:dyDescent="0.25">
      <c r="B9328" s="627"/>
    </row>
    <row r="9329" spans="2:2" x14ac:dyDescent="0.25">
      <c r="B9329" s="627"/>
    </row>
    <row r="9330" spans="2:2" x14ac:dyDescent="0.25">
      <c r="B9330" s="627"/>
    </row>
    <row r="9331" spans="2:2" x14ac:dyDescent="0.25">
      <c r="B9331" s="627"/>
    </row>
    <row r="9332" spans="2:2" x14ac:dyDescent="0.25">
      <c r="B9332" s="627"/>
    </row>
    <row r="9333" spans="2:2" x14ac:dyDescent="0.25">
      <c r="B9333" s="627"/>
    </row>
    <row r="9334" spans="2:2" x14ac:dyDescent="0.25">
      <c r="B9334" s="627"/>
    </row>
    <row r="9335" spans="2:2" x14ac:dyDescent="0.25">
      <c r="B9335" s="627"/>
    </row>
    <row r="9336" spans="2:2" x14ac:dyDescent="0.25">
      <c r="B9336" s="627"/>
    </row>
    <row r="9337" spans="2:2" x14ac:dyDescent="0.25">
      <c r="B9337" s="627"/>
    </row>
    <row r="9338" spans="2:2" x14ac:dyDescent="0.25">
      <c r="B9338" s="627"/>
    </row>
    <row r="9339" spans="2:2" x14ac:dyDescent="0.25">
      <c r="B9339" s="627"/>
    </row>
    <row r="9340" spans="2:2" x14ac:dyDescent="0.25">
      <c r="B9340" s="627"/>
    </row>
    <row r="9341" spans="2:2" x14ac:dyDescent="0.25">
      <c r="B9341" s="627"/>
    </row>
    <row r="9342" spans="2:2" x14ac:dyDescent="0.25">
      <c r="B9342" s="627"/>
    </row>
    <row r="9343" spans="2:2" x14ac:dyDescent="0.25">
      <c r="B9343" s="627"/>
    </row>
    <row r="9344" spans="2:2" x14ac:dyDescent="0.25">
      <c r="B9344" s="627"/>
    </row>
    <row r="9345" spans="2:2" x14ac:dyDescent="0.25">
      <c r="B9345" s="627"/>
    </row>
    <row r="9346" spans="2:2" x14ac:dyDescent="0.25">
      <c r="B9346" s="627"/>
    </row>
    <row r="9347" spans="2:2" x14ac:dyDescent="0.25">
      <c r="B9347" s="627"/>
    </row>
    <row r="9348" spans="2:2" x14ac:dyDescent="0.25">
      <c r="B9348" s="627"/>
    </row>
    <row r="9349" spans="2:2" x14ac:dyDescent="0.25">
      <c r="B9349" s="627"/>
    </row>
    <row r="9350" spans="2:2" x14ac:dyDescent="0.25">
      <c r="B9350" s="627"/>
    </row>
    <row r="9351" spans="2:2" x14ac:dyDescent="0.25">
      <c r="B9351" s="627"/>
    </row>
    <row r="9352" spans="2:2" x14ac:dyDescent="0.25">
      <c r="B9352" s="627"/>
    </row>
    <row r="9353" spans="2:2" x14ac:dyDescent="0.25">
      <c r="B9353" s="627"/>
    </row>
    <row r="9354" spans="2:2" x14ac:dyDescent="0.25">
      <c r="B9354" s="627"/>
    </row>
    <row r="9355" spans="2:2" x14ac:dyDescent="0.25">
      <c r="B9355" s="627"/>
    </row>
    <row r="9356" spans="2:2" x14ac:dyDescent="0.25">
      <c r="B9356" s="627"/>
    </row>
    <row r="9357" spans="2:2" x14ac:dyDescent="0.25">
      <c r="B9357" s="627"/>
    </row>
    <row r="9358" spans="2:2" x14ac:dyDescent="0.25">
      <c r="B9358" s="627"/>
    </row>
    <row r="9359" spans="2:2" x14ac:dyDescent="0.25">
      <c r="B9359" s="627"/>
    </row>
    <row r="9360" spans="2:2" x14ac:dyDescent="0.25">
      <c r="B9360" s="627"/>
    </row>
    <row r="9361" spans="2:2" x14ac:dyDescent="0.25">
      <c r="B9361" s="627"/>
    </row>
    <row r="9362" spans="2:2" x14ac:dyDescent="0.25">
      <c r="B9362" s="627"/>
    </row>
    <row r="9363" spans="2:2" x14ac:dyDescent="0.25">
      <c r="B9363" s="627"/>
    </row>
    <row r="9364" spans="2:2" x14ac:dyDescent="0.25">
      <c r="B9364" s="627"/>
    </row>
    <row r="9365" spans="2:2" x14ac:dyDescent="0.25">
      <c r="B9365" s="627"/>
    </row>
    <row r="9366" spans="2:2" x14ac:dyDescent="0.25">
      <c r="B9366" s="627"/>
    </row>
    <row r="9367" spans="2:2" x14ac:dyDescent="0.25">
      <c r="B9367" s="627"/>
    </row>
    <row r="9368" spans="2:2" x14ac:dyDescent="0.25">
      <c r="B9368" s="627"/>
    </row>
    <row r="9369" spans="2:2" x14ac:dyDescent="0.25">
      <c r="B9369" s="627"/>
    </row>
    <row r="9370" spans="2:2" x14ac:dyDescent="0.25">
      <c r="B9370" s="627"/>
    </row>
    <row r="9371" spans="2:2" x14ac:dyDescent="0.25">
      <c r="B9371" s="627"/>
    </row>
    <row r="9372" spans="2:2" x14ac:dyDescent="0.25">
      <c r="B9372" s="627"/>
    </row>
    <row r="9373" spans="2:2" x14ac:dyDescent="0.25">
      <c r="B9373" s="627"/>
    </row>
    <row r="9374" spans="2:2" x14ac:dyDescent="0.25">
      <c r="B9374" s="627"/>
    </row>
    <row r="9375" spans="2:2" x14ac:dyDescent="0.25">
      <c r="B9375" s="627"/>
    </row>
    <row r="9376" spans="2:2" x14ac:dyDescent="0.25">
      <c r="B9376" s="627"/>
    </row>
    <row r="9377" spans="2:2" x14ac:dyDescent="0.25">
      <c r="B9377" s="627"/>
    </row>
    <row r="9378" spans="2:2" x14ac:dyDescent="0.25">
      <c r="B9378" s="627"/>
    </row>
    <row r="9379" spans="2:2" x14ac:dyDescent="0.25">
      <c r="B9379" s="627"/>
    </row>
    <row r="9380" spans="2:2" x14ac:dyDescent="0.25">
      <c r="B9380" s="627"/>
    </row>
    <row r="9381" spans="2:2" x14ac:dyDescent="0.25">
      <c r="B9381" s="627"/>
    </row>
    <row r="9382" spans="2:2" x14ac:dyDescent="0.25">
      <c r="B9382" s="627"/>
    </row>
    <row r="9383" spans="2:2" x14ac:dyDescent="0.25">
      <c r="B9383" s="627"/>
    </row>
    <row r="9384" spans="2:2" x14ac:dyDescent="0.25">
      <c r="B9384" s="627"/>
    </row>
    <row r="9385" spans="2:2" x14ac:dyDescent="0.25">
      <c r="B9385" s="627"/>
    </row>
    <row r="9386" spans="2:2" x14ac:dyDescent="0.25">
      <c r="B9386" s="627"/>
    </row>
    <row r="9387" spans="2:2" x14ac:dyDescent="0.25">
      <c r="B9387" s="627"/>
    </row>
    <row r="9388" spans="2:2" x14ac:dyDescent="0.25">
      <c r="B9388" s="627"/>
    </row>
    <row r="9389" spans="2:2" x14ac:dyDescent="0.25">
      <c r="B9389" s="627"/>
    </row>
    <row r="9390" spans="2:2" x14ac:dyDescent="0.25">
      <c r="B9390" s="627"/>
    </row>
    <row r="9391" spans="2:2" x14ac:dyDescent="0.25">
      <c r="B9391" s="627"/>
    </row>
    <row r="9392" spans="2:2" x14ac:dyDescent="0.25">
      <c r="B9392" s="627"/>
    </row>
    <row r="9393" spans="2:2" x14ac:dyDescent="0.25">
      <c r="B9393" s="627"/>
    </row>
    <row r="9394" spans="2:2" x14ac:dyDescent="0.25">
      <c r="B9394" s="627"/>
    </row>
    <row r="9395" spans="2:2" x14ac:dyDescent="0.25">
      <c r="B9395" s="627"/>
    </row>
    <row r="9396" spans="2:2" x14ac:dyDescent="0.25">
      <c r="B9396" s="627"/>
    </row>
    <row r="9397" spans="2:2" x14ac:dyDescent="0.25">
      <c r="B9397" s="627"/>
    </row>
    <row r="9398" spans="2:2" x14ac:dyDescent="0.25">
      <c r="B9398" s="627"/>
    </row>
    <row r="9399" spans="2:2" x14ac:dyDescent="0.25">
      <c r="B9399" s="627"/>
    </row>
    <row r="9400" spans="2:2" x14ac:dyDescent="0.25">
      <c r="B9400" s="627"/>
    </row>
    <row r="9401" spans="2:2" x14ac:dyDescent="0.25">
      <c r="B9401" s="627"/>
    </row>
    <row r="9402" spans="2:2" x14ac:dyDescent="0.25">
      <c r="B9402" s="627"/>
    </row>
    <row r="9403" spans="2:2" x14ac:dyDescent="0.25">
      <c r="B9403" s="627"/>
    </row>
    <row r="9404" spans="2:2" x14ac:dyDescent="0.25">
      <c r="B9404" s="627"/>
    </row>
    <row r="9405" spans="2:2" x14ac:dyDescent="0.25">
      <c r="B9405" s="627"/>
    </row>
    <row r="9406" spans="2:2" x14ac:dyDescent="0.25">
      <c r="B9406" s="627"/>
    </row>
    <row r="9407" spans="2:2" x14ac:dyDescent="0.25">
      <c r="B9407" s="627"/>
    </row>
    <row r="9408" spans="2:2" x14ac:dyDescent="0.25">
      <c r="B9408" s="627"/>
    </row>
    <row r="9409" spans="2:2" x14ac:dyDescent="0.25">
      <c r="B9409" s="627"/>
    </row>
    <row r="9410" spans="2:2" x14ac:dyDescent="0.25">
      <c r="B9410" s="627"/>
    </row>
    <row r="9411" spans="2:2" x14ac:dyDescent="0.25">
      <c r="B9411" s="627"/>
    </row>
    <row r="9412" spans="2:2" x14ac:dyDescent="0.25">
      <c r="B9412" s="627"/>
    </row>
    <row r="9413" spans="2:2" x14ac:dyDescent="0.25">
      <c r="B9413" s="627"/>
    </row>
    <row r="9414" spans="2:2" x14ac:dyDescent="0.25">
      <c r="B9414" s="627"/>
    </row>
    <row r="9415" spans="2:2" x14ac:dyDescent="0.25">
      <c r="B9415" s="627"/>
    </row>
    <row r="9416" spans="2:2" x14ac:dyDescent="0.25">
      <c r="B9416" s="627"/>
    </row>
    <row r="9417" spans="2:2" x14ac:dyDescent="0.25">
      <c r="B9417" s="627"/>
    </row>
    <row r="9418" spans="2:2" x14ac:dyDescent="0.25">
      <c r="B9418" s="627"/>
    </row>
    <row r="9419" spans="2:2" x14ac:dyDescent="0.25">
      <c r="B9419" s="627"/>
    </row>
    <row r="9420" spans="2:2" x14ac:dyDescent="0.25">
      <c r="B9420" s="627"/>
    </row>
    <row r="9421" spans="2:2" x14ac:dyDescent="0.25">
      <c r="B9421" s="627"/>
    </row>
    <row r="9422" spans="2:2" x14ac:dyDescent="0.25">
      <c r="B9422" s="627"/>
    </row>
    <row r="9423" spans="2:2" x14ac:dyDescent="0.25">
      <c r="B9423" s="627"/>
    </row>
    <row r="9424" spans="2:2" x14ac:dyDescent="0.25">
      <c r="B9424" s="627"/>
    </row>
    <row r="9425" spans="2:2" x14ac:dyDescent="0.25">
      <c r="B9425" s="627"/>
    </row>
    <row r="9426" spans="2:2" x14ac:dyDescent="0.25">
      <c r="B9426" s="627"/>
    </row>
    <row r="9427" spans="2:2" x14ac:dyDescent="0.25">
      <c r="B9427" s="627"/>
    </row>
    <row r="9428" spans="2:2" x14ac:dyDescent="0.25">
      <c r="B9428" s="627"/>
    </row>
    <row r="9429" spans="2:2" x14ac:dyDescent="0.25">
      <c r="B9429" s="627"/>
    </row>
    <row r="9430" spans="2:2" x14ac:dyDescent="0.25">
      <c r="B9430" s="627"/>
    </row>
    <row r="9431" spans="2:2" x14ac:dyDescent="0.25">
      <c r="B9431" s="627"/>
    </row>
    <row r="9432" spans="2:2" x14ac:dyDescent="0.25">
      <c r="B9432" s="627"/>
    </row>
    <row r="9433" spans="2:2" x14ac:dyDescent="0.25">
      <c r="B9433" s="627"/>
    </row>
    <row r="9434" spans="2:2" x14ac:dyDescent="0.25">
      <c r="B9434" s="627"/>
    </row>
    <row r="9435" spans="2:2" x14ac:dyDescent="0.25">
      <c r="B9435" s="627"/>
    </row>
    <row r="9436" spans="2:2" x14ac:dyDescent="0.25">
      <c r="B9436" s="627"/>
    </row>
    <row r="9437" spans="2:2" x14ac:dyDescent="0.25">
      <c r="B9437" s="627"/>
    </row>
    <row r="9438" spans="2:2" x14ac:dyDescent="0.25">
      <c r="B9438" s="627"/>
    </row>
    <row r="9439" spans="2:2" x14ac:dyDescent="0.25">
      <c r="B9439" s="627"/>
    </row>
    <row r="9440" spans="2:2" x14ac:dyDescent="0.25">
      <c r="B9440" s="627"/>
    </row>
    <row r="9441" spans="2:2" x14ac:dyDescent="0.25">
      <c r="B9441" s="627"/>
    </row>
    <row r="9442" spans="2:2" x14ac:dyDescent="0.25">
      <c r="B9442" s="627"/>
    </row>
    <row r="9443" spans="2:2" x14ac:dyDescent="0.25">
      <c r="B9443" s="627"/>
    </row>
    <row r="9444" spans="2:2" x14ac:dyDescent="0.25">
      <c r="B9444" s="627"/>
    </row>
    <row r="9445" spans="2:2" x14ac:dyDescent="0.25">
      <c r="B9445" s="627"/>
    </row>
    <row r="9446" spans="2:2" x14ac:dyDescent="0.25">
      <c r="B9446" s="627"/>
    </row>
    <row r="9447" spans="2:2" x14ac:dyDescent="0.25">
      <c r="B9447" s="627"/>
    </row>
    <row r="9448" spans="2:2" x14ac:dyDescent="0.25">
      <c r="B9448" s="627"/>
    </row>
    <row r="9449" spans="2:2" x14ac:dyDescent="0.25">
      <c r="B9449" s="627"/>
    </row>
    <row r="9450" spans="2:2" x14ac:dyDescent="0.25">
      <c r="B9450" s="627"/>
    </row>
    <row r="9451" spans="2:2" x14ac:dyDescent="0.25">
      <c r="B9451" s="627"/>
    </row>
    <row r="9452" spans="2:2" x14ac:dyDescent="0.25">
      <c r="B9452" s="627"/>
    </row>
    <row r="9453" spans="2:2" x14ac:dyDescent="0.25">
      <c r="B9453" s="627"/>
    </row>
    <row r="9454" spans="2:2" x14ac:dyDescent="0.25">
      <c r="B9454" s="627"/>
    </row>
    <row r="9455" spans="2:2" x14ac:dyDescent="0.25">
      <c r="B9455" s="627"/>
    </row>
    <row r="9456" spans="2:2" x14ac:dyDescent="0.25">
      <c r="B9456" s="627"/>
    </row>
    <row r="9457" spans="2:2" x14ac:dyDescent="0.25">
      <c r="B9457" s="627"/>
    </row>
    <row r="9458" spans="2:2" x14ac:dyDescent="0.25">
      <c r="B9458" s="627"/>
    </row>
    <row r="9459" spans="2:2" x14ac:dyDescent="0.25">
      <c r="B9459" s="627"/>
    </row>
    <row r="9460" spans="2:2" x14ac:dyDescent="0.25">
      <c r="B9460" s="627"/>
    </row>
    <row r="9461" spans="2:2" x14ac:dyDescent="0.25">
      <c r="B9461" s="627"/>
    </row>
    <row r="9462" spans="2:2" x14ac:dyDescent="0.25">
      <c r="B9462" s="627"/>
    </row>
    <row r="9463" spans="2:2" x14ac:dyDescent="0.25">
      <c r="B9463" s="627"/>
    </row>
    <row r="9464" spans="2:2" x14ac:dyDescent="0.25">
      <c r="B9464" s="627"/>
    </row>
    <row r="9465" spans="2:2" x14ac:dyDescent="0.25">
      <c r="B9465" s="627"/>
    </row>
    <row r="9466" spans="2:2" x14ac:dyDescent="0.25">
      <c r="B9466" s="627"/>
    </row>
    <row r="9467" spans="2:2" x14ac:dyDescent="0.25">
      <c r="B9467" s="627"/>
    </row>
    <row r="9468" spans="2:2" x14ac:dyDescent="0.25">
      <c r="B9468" s="627"/>
    </row>
    <row r="9469" spans="2:2" x14ac:dyDescent="0.25">
      <c r="B9469" s="627"/>
    </row>
    <row r="9470" spans="2:2" x14ac:dyDescent="0.25">
      <c r="B9470" s="627"/>
    </row>
    <row r="9471" spans="2:2" x14ac:dyDescent="0.25">
      <c r="B9471" s="627"/>
    </row>
    <row r="9472" spans="2:2" x14ac:dyDescent="0.25">
      <c r="B9472" s="627"/>
    </row>
    <row r="9473" spans="2:2" x14ac:dyDescent="0.25">
      <c r="B9473" s="627"/>
    </row>
    <row r="9474" spans="2:2" x14ac:dyDescent="0.25">
      <c r="B9474" s="627"/>
    </row>
    <row r="9475" spans="2:2" x14ac:dyDescent="0.25">
      <c r="B9475" s="627"/>
    </row>
    <row r="9476" spans="2:2" x14ac:dyDescent="0.25">
      <c r="B9476" s="627"/>
    </row>
    <row r="9477" spans="2:2" x14ac:dyDescent="0.25">
      <c r="B9477" s="627"/>
    </row>
    <row r="9478" spans="2:2" x14ac:dyDescent="0.25">
      <c r="B9478" s="627"/>
    </row>
    <row r="9479" spans="2:2" x14ac:dyDescent="0.25">
      <c r="B9479" s="627"/>
    </row>
    <row r="9480" spans="2:2" x14ac:dyDescent="0.25">
      <c r="B9480" s="627"/>
    </row>
    <row r="9481" spans="2:2" x14ac:dyDescent="0.25">
      <c r="B9481" s="627"/>
    </row>
    <row r="9482" spans="2:2" x14ac:dyDescent="0.25">
      <c r="B9482" s="627"/>
    </row>
    <row r="9483" spans="2:2" x14ac:dyDescent="0.25">
      <c r="B9483" s="627"/>
    </row>
    <row r="9484" spans="2:2" x14ac:dyDescent="0.25">
      <c r="B9484" s="627"/>
    </row>
    <row r="9485" spans="2:2" x14ac:dyDescent="0.25">
      <c r="B9485" s="627"/>
    </row>
    <row r="9486" spans="2:2" x14ac:dyDescent="0.25">
      <c r="B9486" s="627"/>
    </row>
    <row r="9487" spans="2:2" x14ac:dyDescent="0.25">
      <c r="B9487" s="627"/>
    </row>
    <row r="9488" spans="2:2" x14ac:dyDescent="0.25">
      <c r="B9488" s="627"/>
    </row>
    <row r="9489" spans="2:2" x14ac:dyDescent="0.25">
      <c r="B9489" s="627"/>
    </row>
    <row r="9490" spans="2:2" x14ac:dyDescent="0.25">
      <c r="B9490" s="627"/>
    </row>
    <row r="9491" spans="2:2" x14ac:dyDescent="0.25">
      <c r="B9491" s="627"/>
    </row>
    <row r="9492" spans="2:2" x14ac:dyDescent="0.25">
      <c r="B9492" s="627"/>
    </row>
    <row r="9493" spans="2:2" x14ac:dyDescent="0.25">
      <c r="B9493" s="627"/>
    </row>
    <row r="9494" spans="2:2" x14ac:dyDescent="0.25">
      <c r="B9494" s="627"/>
    </row>
    <row r="9495" spans="2:2" x14ac:dyDescent="0.25">
      <c r="B9495" s="627"/>
    </row>
    <row r="9496" spans="2:2" x14ac:dyDescent="0.25">
      <c r="B9496" s="627"/>
    </row>
    <row r="9497" spans="2:2" x14ac:dyDescent="0.25">
      <c r="B9497" s="627"/>
    </row>
    <row r="9498" spans="2:2" x14ac:dyDescent="0.25">
      <c r="B9498" s="627"/>
    </row>
    <row r="9499" spans="2:2" x14ac:dyDescent="0.25">
      <c r="B9499" s="627"/>
    </row>
    <row r="9500" spans="2:2" x14ac:dyDescent="0.25">
      <c r="B9500" s="627"/>
    </row>
    <row r="9501" spans="2:2" x14ac:dyDescent="0.25">
      <c r="B9501" s="627"/>
    </row>
    <row r="9502" spans="2:2" x14ac:dyDescent="0.25">
      <c r="B9502" s="627"/>
    </row>
    <row r="9503" spans="2:2" x14ac:dyDescent="0.25">
      <c r="B9503" s="627"/>
    </row>
    <row r="9504" spans="2:2" x14ac:dyDescent="0.25">
      <c r="B9504" s="627"/>
    </row>
    <row r="9505" spans="2:2" x14ac:dyDescent="0.25">
      <c r="B9505" s="627"/>
    </row>
    <row r="9506" spans="2:2" x14ac:dyDescent="0.25">
      <c r="B9506" s="627"/>
    </row>
    <row r="9507" spans="2:2" x14ac:dyDescent="0.25">
      <c r="B9507" s="627"/>
    </row>
    <row r="9508" spans="2:2" x14ac:dyDescent="0.25">
      <c r="B9508" s="627"/>
    </row>
    <row r="9509" spans="2:2" x14ac:dyDescent="0.25">
      <c r="B9509" s="627"/>
    </row>
    <row r="9510" spans="2:2" x14ac:dyDescent="0.25">
      <c r="B9510" s="627"/>
    </row>
    <row r="9511" spans="2:2" x14ac:dyDescent="0.25">
      <c r="B9511" s="627"/>
    </row>
    <row r="9512" spans="2:2" x14ac:dyDescent="0.25">
      <c r="B9512" s="627"/>
    </row>
    <row r="9513" spans="2:2" x14ac:dyDescent="0.25">
      <c r="B9513" s="627"/>
    </row>
    <row r="9514" spans="2:2" x14ac:dyDescent="0.25">
      <c r="B9514" s="627"/>
    </row>
    <row r="9515" spans="2:2" x14ac:dyDescent="0.25">
      <c r="B9515" s="627"/>
    </row>
    <row r="9516" spans="2:2" x14ac:dyDescent="0.25">
      <c r="B9516" s="627"/>
    </row>
    <row r="9517" spans="2:2" x14ac:dyDescent="0.25">
      <c r="B9517" s="627"/>
    </row>
    <row r="9518" spans="2:2" x14ac:dyDescent="0.25">
      <c r="B9518" s="627"/>
    </row>
    <row r="9519" spans="2:2" x14ac:dyDescent="0.25">
      <c r="B9519" s="627"/>
    </row>
    <row r="9520" spans="2:2" x14ac:dyDescent="0.25">
      <c r="B9520" s="627"/>
    </row>
    <row r="9521" spans="2:2" x14ac:dyDescent="0.25">
      <c r="B9521" s="627"/>
    </row>
    <row r="9522" spans="2:2" x14ac:dyDescent="0.25">
      <c r="B9522" s="627"/>
    </row>
    <row r="9523" spans="2:2" x14ac:dyDescent="0.25">
      <c r="B9523" s="627"/>
    </row>
    <row r="9524" spans="2:2" x14ac:dyDescent="0.25">
      <c r="B9524" s="627"/>
    </row>
    <row r="9525" spans="2:2" x14ac:dyDescent="0.25">
      <c r="B9525" s="627"/>
    </row>
    <row r="9526" spans="2:2" x14ac:dyDescent="0.25">
      <c r="B9526" s="627"/>
    </row>
    <row r="9527" spans="2:2" x14ac:dyDescent="0.25">
      <c r="B9527" s="627"/>
    </row>
    <row r="9528" spans="2:2" x14ac:dyDescent="0.25">
      <c r="B9528" s="627"/>
    </row>
    <row r="9529" spans="2:2" x14ac:dyDescent="0.25">
      <c r="B9529" s="627"/>
    </row>
    <row r="9530" spans="2:2" x14ac:dyDescent="0.25">
      <c r="B9530" s="627"/>
    </row>
    <row r="9531" spans="2:2" x14ac:dyDescent="0.25">
      <c r="B9531" s="627"/>
    </row>
    <row r="9532" spans="2:2" x14ac:dyDescent="0.25">
      <c r="B9532" s="627"/>
    </row>
    <row r="9533" spans="2:2" x14ac:dyDescent="0.25">
      <c r="B9533" s="627"/>
    </row>
    <row r="9534" spans="2:2" x14ac:dyDescent="0.25">
      <c r="B9534" s="627"/>
    </row>
    <row r="9535" spans="2:2" x14ac:dyDescent="0.25">
      <c r="B9535" s="627"/>
    </row>
    <row r="9536" spans="2:2" x14ac:dyDescent="0.25">
      <c r="B9536" s="627"/>
    </row>
    <row r="9537" spans="2:2" x14ac:dyDescent="0.25">
      <c r="B9537" s="627"/>
    </row>
    <row r="9538" spans="2:2" x14ac:dyDescent="0.25">
      <c r="B9538" s="627"/>
    </row>
    <row r="9539" spans="2:2" x14ac:dyDescent="0.25">
      <c r="B9539" s="627"/>
    </row>
    <row r="9540" spans="2:2" x14ac:dyDescent="0.25">
      <c r="B9540" s="627"/>
    </row>
    <row r="9541" spans="2:2" x14ac:dyDescent="0.25">
      <c r="B9541" s="627"/>
    </row>
    <row r="9542" spans="2:2" x14ac:dyDescent="0.25">
      <c r="B9542" s="627"/>
    </row>
    <row r="9543" spans="2:2" x14ac:dyDescent="0.25">
      <c r="B9543" s="627"/>
    </row>
    <row r="9544" spans="2:2" x14ac:dyDescent="0.25">
      <c r="B9544" s="627"/>
    </row>
    <row r="9545" spans="2:2" x14ac:dyDescent="0.25">
      <c r="B9545" s="627"/>
    </row>
    <row r="9546" spans="2:2" x14ac:dyDescent="0.25">
      <c r="B9546" s="627"/>
    </row>
    <row r="9547" spans="2:2" x14ac:dyDescent="0.25">
      <c r="B9547" s="627"/>
    </row>
    <row r="9548" spans="2:2" x14ac:dyDescent="0.25">
      <c r="B9548" s="627"/>
    </row>
    <row r="9549" spans="2:2" x14ac:dyDescent="0.25">
      <c r="B9549" s="627"/>
    </row>
    <row r="9550" spans="2:2" x14ac:dyDescent="0.25">
      <c r="B9550" s="627"/>
    </row>
    <row r="9551" spans="2:2" x14ac:dyDescent="0.25">
      <c r="B9551" s="627"/>
    </row>
    <row r="9552" spans="2:2" x14ac:dyDescent="0.25">
      <c r="B9552" s="627"/>
    </row>
    <row r="9553" spans="2:2" x14ac:dyDescent="0.25">
      <c r="B9553" s="627"/>
    </row>
    <row r="9554" spans="2:2" x14ac:dyDescent="0.25">
      <c r="B9554" s="627"/>
    </row>
    <row r="9555" spans="2:2" x14ac:dyDescent="0.25">
      <c r="B9555" s="627"/>
    </row>
    <row r="9556" spans="2:2" x14ac:dyDescent="0.25">
      <c r="B9556" s="627"/>
    </row>
    <row r="9557" spans="2:2" x14ac:dyDescent="0.25">
      <c r="B9557" s="627"/>
    </row>
    <row r="9558" spans="2:2" x14ac:dyDescent="0.25">
      <c r="B9558" s="627"/>
    </row>
    <row r="9559" spans="2:2" x14ac:dyDescent="0.25">
      <c r="B9559" s="627"/>
    </row>
    <row r="9560" spans="2:2" x14ac:dyDescent="0.25">
      <c r="B9560" s="627"/>
    </row>
    <row r="9561" spans="2:2" x14ac:dyDescent="0.25">
      <c r="B9561" s="627"/>
    </row>
    <row r="9562" spans="2:2" x14ac:dyDescent="0.25">
      <c r="B9562" s="627"/>
    </row>
    <row r="9563" spans="2:2" x14ac:dyDescent="0.25">
      <c r="B9563" s="627"/>
    </row>
    <row r="9564" spans="2:2" x14ac:dyDescent="0.25">
      <c r="B9564" s="627"/>
    </row>
    <row r="9565" spans="2:2" x14ac:dyDescent="0.25">
      <c r="B9565" s="627"/>
    </row>
    <row r="9566" spans="2:2" x14ac:dyDescent="0.25">
      <c r="B9566" s="627"/>
    </row>
    <row r="9567" spans="2:2" x14ac:dyDescent="0.25">
      <c r="B9567" s="627"/>
    </row>
    <row r="9568" spans="2:2" x14ac:dyDescent="0.25">
      <c r="B9568" s="627"/>
    </row>
    <row r="9569" spans="2:2" x14ac:dyDescent="0.25">
      <c r="B9569" s="627"/>
    </row>
    <row r="9570" spans="2:2" x14ac:dyDescent="0.25">
      <c r="B9570" s="627"/>
    </row>
    <row r="9571" spans="2:2" x14ac:dyDescent="0.25">
      <c r="B9571" s="627"/>
    </row>
    <row r="9572" spans="2:2" x14ac:dyDescent="0.25">
      <c r="B9572" s="627"/>
    </row>
    <row r="9573" spans="2:2" x14ac:dyDescent="0.25">
      <c r="B9573" s="627"/>
    </row>
    <row r="9574" spans="2:2" x14ac:dyDescent="0.25">
      <c r="B9574" s="627"/>
    </row>
    <row r="9575" spans="2:2" x14ac:dyDescent="0.25">
      <c r="B9575" s="627"/>
    </row>
    <row r="9576" spans="2:2" x14ac:dyDescent="0.25">
      <c r="B9576" s="627"/>
    </row>
    <row r="9577" spans="2:2" x14ac:dyDescent="0.25">
      <c r="B9577" s="627"/>
    </row>
    <row r="9578" spans="2:2" x14ac:dyDescent="0.25">
      <c r="B9578" s="627"/>
    </row>
    <row r="9579" spans="2:2" x14ac:dyDescent="0.25">
      <c r="B9579" s="627"/>
    </row>
    <row r="9580" spans="2:2" x14ac:dyDescent="0.25">
      <c r="B9580" s="627"/>
    </row>
    <row r="9581" spans="2:2" x14ac:dyDescent="0.25">
      <c r="B9581" s="627"/>
    </row>
    <row r="9582" spans="2:2" x14ac:dyDescent="0.25">
      <c r="B9582" s="627"/>
    </row>
    <row r="9583" spans="2:2" x14ac:dyDescent="0.25">
      <c r="B9583" s="627"/>
    </row>
    <row r="9584" spans="2:2" x14ac:dyDescent="0.25">
      <c r="B9584" s="627"/>
    </row>
    <row r="9585" spans="2:2" x14ac:dyDescent="0.25">
      <c r="B9585" s="627"/>
    </row>
    <row r="9586" spans="2:2" x14ac:dyDescent="0.25">
      <c r="B9586" s="627"/>
    </row>
    <row r="9587" spans="2:2" x14ac:dyDescent="0.25">
      <c r="B9587" s="627"/>
    </row>
    <row r="9588" spans="2:2" x14ac:dyDescent="0.25">
      <c r="B9588" s="627"/>
    </row>
    <row r="9589" spans="2:2" x14ac:dyDescent="0.25">
      <c r="B9589" s="627"/>
    </row>
    <row r="9590" spans="2:2" x14ac:dyDescent="0.25">
      <c r="B9590" s="627"/>
    </row>
    <row r="9591" spans="2:2" x14ac:dyDescent="0.25">
      <c r="B9591" s="627"/>
    </row>
    <row r="9592" spans="2:2" x14ac:dyDescent="0.25">
      <c r="B9592" s="627"/>
    </row>
    <row r="9593" spans="2:2" x14ac:dyDescent="0.25">
      <c r="B9593" s="627"/>
    </row>
    <row r="9594" spans="2:2" x14ac:dyDescent="0.25">
      <c r="B9594" s="627"/>
    </row>
    <row r="9595" spans="2:2" x14ac:dyDescent="0.25">
      <c r="B9595" s="627"/>
    </row>
    <row r="9596" spans="2:2" x14ac:dyDescent="0.25">
      <c r="B9596" s="627"/>
    </row>
    <row r="9597" spans="2:2" x14ac:dyDescent="0.25">
      <c r="B9597" s="627"/>
    </row>
    <row r="9598" spans="2:2" x14ac:dyDescent="0.25">
      <c r="B9598" s="627"/>
    </row>
    <row r="9599" spans="2:2" x14ac:dyDescent="0.25">
      <c r="B9599" s="627"/>
    </row>
    <row r="9600" spans="2:2" x14ac:dyDescent="0.25">
      <c r="B9600" s="627"/>
    </row>
    <row r="9601" spans="2:2" x14ac:dyDescent="0.25">
      <c r="B9601" s="627"/>
    </row>
    <row r="9602" spans="2:2" x14ac:dyDescent="0.25">
      <c r="B9602" s="627"/>
    </row>
    <row r="9603" spans="2:2" x14ac:dyDescent="0.25">
      <c r="B9603" s="627"/>
    </row>
    <row r="9604" spans="2:2" x14ac:dyDescent="0.25">
      <c r="B9604" s="627"/>
    </row>
    <row r="9605" spans="2:2" x14ac:dyDescent="0.25">
      <c r="B9605" s="627"/>
    </row>
    <row r="9606" spans="2:2" x14ac:dyDescent="0.25">
      <c r="B9606" s="627"/>
    </row>
    <row r="9607" spans="2:2" x14ac:dyDescent="0.25">
      <c r="B9607" s="627"/>
    </row>
    <row r="9608" spans="2:2" x14ac:dyDescent="0.25">
      <c r="B9608" s="627"/>
    </row>
    <row r="9609" spans="2:2" x14ac:dyDescent="0.25">
      <c r="B9609" s="627"/>
    </row>
    <row r="9610" spans="2:2" x14ac:dyDescent="0.25">
      <c r="B9610" s="627"/>
    </row>
    <row r="9611" spans="2:2" x14ac:dyDescent="0.25">
      <c r="B9611" s="627"/>
    </row>
    <row r="9612" spans="2:2" x14ac:dyDescent="0.25">
      <c r="B9612" s="627"/>
    </row>
    <row r="9613" spans="2:2" x14ac:dyDescent="0.25">
      <c r="B9613" s="627"/>
    </row>
    <row r="9614" spans="2:2" x14ac:dyDescent="0.25">
      <c r="B9614" s="627"/>
    </row>
    <row r="9615" spans="2:2" x14ac:dyDescent="0.25">
      <c r="B9615" s="627"/>
    </row>
    <row r="9616" spans="2:2" x14ac:dyDescent="0.25">
      <c r="B9616" s="627"/>
    </row>
    <row r="9617" spans="2:2" x14ac:dyDescent="0.25">
      <c r="B9617" s="627"/>
    </row>
    <row r="9618" spans="2:2" x14ac:dyDescent="0.25">
      <c r="B9618" s="627"/>
    </row>
    <row r="9619" spans="2:2" x14ac:dyDescent="0.25">
      <c r="B9619" s="627"/>
    </row>
    <row r="9620" spans="2:2" x14ac:dyDescent="0.25">
      <c r="B9620" s="627"/>
    </row>
    <row r="9621" spans="2:2" x14ac:dyDescent="0.25">
      <c r="B9621" s="627"/>
    </row>
    <row r="9622" spans="2:2" x14ac:dyDescent="0.25">
      <c r="B9622" s="627"/>
    </row>
    <row r="9623" spans="2:2" x14ac:dyDescent="0.25">
      <c r="B9623" s="627"/>
    </row>
    <row r="9624" spans="2:2" x14ac:dyDescent="0.25">
      <c r="B9624" s="627"/>
    </row>
    <row r="9625" spans="2:2" x14ac:dyDescent="0.25">
      <c r="B9625" s="627"/>
    </row>
    <row r="9626" spans="2:2" x14ac:dyDescent="0.25">
      <c r="B9626" s="627"/>
    </row>
    <row r="9627" spans="2:2" x14ac:dyDescent="0.25">
      <c r="B9627" s="627"/>
    </row>
    <row r="9628" spans="2:2" x14ac:dyDescent="0.25">
      <c r="B9628" s="627"/>
    </row>
    <row r="9629" spans="2:2" x14ac:dyDescent="0.25">
      <c r="B9629" s="627"/>
    </row>
    <row r="9630" spans="2:2" x14ac:dyDescent="0.25">
      <c r="B9630" s="627"/>
    </row>
    <row r="9631" spans="2:2" x14ac:dyDescent="0.25">
      <c r="B9631" s="627"/>
    </row>
    <row r="9632" spans="2:2" x14ac:dyDescent="0.25">
      <c r="B9632" s="627"/>
    </row>
    <row r="9633" spans="2:2" x14ac:dyDescent="0.25">
      <c r="B9633" s="627"/>
    </row>
    <row r="9634" spans="2:2" x14ac:dyDescent="0.25">
      <c r="B9634" s="627"/>
    </row>
    <row r="9635" spans="2:2" x14ac:dyDescent="0.25">
      <c r="B9635" s="627"/>
    </row>
    <row r="9636" spans="2:2" x14ac:dyDescent="0.25">
      <c r="B9636" s="627"/>
    </row>
    <row r="9637" spans="2:2" x14ac:dyDescent="0.25">
      <c r="B9637" s="627"/>
    </row>
    <row r="9638" spans="2:2" x14ac:dyDescent="0.25">
      <c r="B9638" s="627"/>
    </row>
    <row r="9639" spans="2:2" x14ac:dyDescent="0.25">
      <c r="B9639" s="627"/>
    </row>
    <row r="9640" spans="2:2" x14ac:dyDescent="0.25">
      <c r="B9640" s="627"/>
    </row>
    <row r="9641" spans="2:2" x14ac:dyDescent="0.25">
      <c r="B9641" s="627"/>
    </row>
    <row r="9642" spans="2:2" x14ac:dyDescent="0.25">
      <c r="B9642" s="627"/>
    </row>
    <row r="9643" spans="2:2" x14ac:dyDescent="0.25">
      <c r="B9643" s="627"/>
    </row>
    <row r="9644" spans="2:2" x14ac:dyDescent="0.25">
      <c r="B9644" s="627"/>
    </row>
    <row r="9645" spans="2:2" x14ac:dyDescent="0.25">
      <c r="B9645" s="627"/>
    </row>
    <row r="9646" spans="2:2" x14ac:dyDescent="0.25">
      <c r="B9646" s="627"/>
    </row>
    <row r="9647" spans="2:2" x14ac:dyDescent="0.25">
      <c r="B9647" s="627"/>
    </row>
    <row r="9648" spans="2:2" x14ac:dyDescent="0.25">
      <c r="B9648" s="627"/>
    </row>
    <row r="9649" spans="2:2" x14ac:dyDescent="0.25">
      <c r="B9649" s="627"/>
    </row>
    <row r="9650" spans="2:2" x14ac:dyDescent="0.25">
      <c r="B9650" s="627"/>
    </row>
    <row r="9651" spans="2:2" x14ac:dyDescent="0.25">
      <c r="B9651" s="627"/>
    </row>
    <row r="9652" spans="2:2" x14ac:dyDescent="0.25">
      <c r="B9652" s="627"/>
    </row>
    <row r="9653" spans="2:2" x14ac:dyDescent="0.25">
      <c r="B9653" s="627"/>
    </row>
    <row r="9654" spans="2:2" x14ac:dyDescent="0.25">
      <c r="B9654" s="627"/>
    </row>
    <row r="9655" spans="2:2" x14ac:dyDescent="0.25">
      <c r="B9655" s="627"/>
    </row>
    <row r="9656" spans="2:2" x14ac:dyDescent="0.25">
      <c r="B9656" s="627"/>
    </row>
    <row r="9657" spans="2:2" x14ac:dyDescent="0.25">
      <c r="B9657" s="627"/>
    </row>
    <row r="9658" spans="2:2" x14ac:dyDescent="0.25">
      <c r="B9658" s="627"/>
    </row>
    <row r="9659" spans="2:2" x14ac:dyDescent="0.25">
      <c r="B9659" s="627"/>
    </row>
    <row r="9660" spans="2:2" x14ac:dyDescent="0.25">
      <c r="B9660" s="627"/>
    </row>
    <row r="9661" spans="2:2" x14ac:dyDescent="0.25">
      <c r="B9661" s="627"/>
    </row>
    <row r="9662" spans="2:2" x14ac:dyDescent="0.25">
      <c r="B9662" s="627"/>
    </row>
    <row r="9663" spans="2:2" x14ac:dyDescent="0.25">
      <c r="B9663" s="627"/>
    </row>
    <row r="9664" spans="2:2" x14ac:dyDescent="0.25">
      <c r="B9664" s="627"/>
    </row>
    <row r="9665" spans="2:2" x14ac:dyDescent="0.25">
      <c r="B9665" s="627"/>
    </row>
    <row r="9666" spans="2:2" x14ac:dyDescent="0.25">
      <c r="B9666" s="627"/>
    </row>
    <row r="9667" spans="2:2" x14ac:dyDescent="0.25">
      <c r="B9667" s="627"/>
    </row>
    <row r="9668" spans="2:2" x14ac:dyDescent="0.25">
      <c r="B9668" s="627"/>
    </row>
    <row r="9669" spans="2:2" x14ac:dyDescent="0.25">
      <c r="B9669" s="627"/>
    </row>
    <row r="9670" spans="2:2" x14ac:dyDescent="0.25">
      <c r="B9670" s="627"/>
    </row>
    <row r="9671" spans="2:2" x14ac:dyDescent="0.25">
      <c r="B9671" s="627"/>
    </row>
    <row r="9672" spans="2:2" x14ac:dyDescent="0.25">
      <c r="B9672" s="627"/>
    </row>
    <row r="9673" spans="2:2" x14ac:dyDescent="0.25">
      <c r="B9673" s="627"/>
    </row>
    <row r="9674" spans="2:2" x14ac:dyDescent="0.25">
      <c r="B9674" s="627"/>
    </row>
    <row r="9675" spans="2:2" x14ac:dyDescent="0.25">
      <c r="B9675" s="627"/>
    </row>
    <row r="9676" spans="2:2" x14ac:dyDescent="0.25">
      <c r="B9676" s="627"/>
    </row>
    <row r="9677" spans="2:2" x14ac:dyDescent="0.25">
      <c r="B9677" s="627"/>
    </row>
    <row r="9678" spans="2:2" x14ac:dyDescent="0.25">
      <c r="B9678" s="627"/>
    </row>
    <row r="9679" spans="2:2" x14ac:dyDescent="0.25">
      <c r="B9679" s="627"/>
    </row>
    <row r="9680" spans="2:2" x14ac:dyDescent="0.25">
      <c r="B9680" s="627"/>
    </row>
    <row r="9681" spans="2:2" x14ac:dyDescent="0.25">
      <c r="B9681" s="627"/>
    </row>
    <row r="9682" spans="2:2" x14ac:dyDescent="0.25">
      <c r="B9682" s="627"/>
    </row>
    <row r="9683" spans="2:2" x14ac:dyDescent="0.25">
      <c r="B9683" s="627"/>
    </row>
    <row r="9684" spans="2:2" x14ac:dyDescent="0.25">
      <c r="B9684" s="627"/>
    </row>
    <row r="9685" spans="2:2" x14ac:dyDescent="0.25">
      <c r="B9685" s="627"/>
    </row>
    <row r="9686" spans="2:2" x14ac:dyDescent="0.25">
      <c r="B9686" s="627"/>
    </row>
    <row r="9687" spans="2:2" x14ac:dyDescent="0.25">
      <c r="B9687" s="627"/>
    </row>
    <row r="9688" spans="2:2" x14ac:dyDescent="0.25">
      <c r="B9688" s="627"/>
    </row>
    <row r="9689" spans="2:2" x14ac:dyDescent="0.25">
      <c r="B9689" s="627"/>
    </row>
    <row r="9690" spans="2:2" x14ac:dyDescent="0.25">
      <c r="B9690" s="627"/>
    </row>
    <row r="9691" spans="2:2" x14ac:dyDescent="0.25">
      <c r="B9691" s="627"/>
    </row>
    <row r="9692" spans="2:2" x14ac:dyDescent="0.25">
      <c r="B9692" s="627"/>
    </row>
    <row r="9693" spans="2:2" x14ac:dyDescent="0.25">
      <c r="B9693" s="627"/>
    </row>
    <row r="9694" spans="2:2" x14ac:dyDescent="0.25">
      <c r="B9694" s="627"/>
    </row>
    <row r="9695" spans="2:2" x14ac:dyDescent="0.25">
      <c r="B9695" s="627"/>
    </row>
    <row r="9696" spans="2:2" x14ac:dyDescent="0.25">
      <c r="B9696" s="627"/>
    </row>
    <row r="9697" spans="2:2" x14ac:dyDescent="0.25">
      <c r="B9697" s="627"/>
    </row>
    <row r="9698" spans="2:2" x14ac:dyDescent="0.25">
      <c r="B9698" s="627"/>
    </row>
    <row r="9699" spans="2:2" x14ac:dyDescent="0.25">
      <c r="B9699" s="627"/>
    </row>
    <row r="9700" spans="2:2" x14ac:dyDescent="0.25">
      <c r="B9700" s="627"/>
    </row>
    <row r="9701" spans="2:2" x14ac:dyDescent="0.25">
      <c r="B9701" s="627"/>
    </row>
    <row r="9702" spans="2:2" x14ac:dyDescent="0.25">
      <c r="B9702" s="627"/>
    </row>
    <row r="9703" spans="2:2" x14ac:dyDescent="0.25">
      <c r="B9703" s="627"/>
    </row>
    <row r="9704" spans="2:2" x14ac:dyDescent="0.25">
      <c r="B9704" s="627"/>
    </row>
    <row r="9705" spans="2:2" x14ac:dyDescent="0.25">
      <c r="B9705" s="627"/>
    </row>
    <row r="9706" spans="2:2" x14ac:dyDescent="0.25">
      <c r="B9706" s="627"/>
    </row>
    <row r="9707" spans="2:2" x14ac:dyDescent="0.25">
      <c r="B9707" s="627"/>
    </row>
    <row r="9708" spans="2:2" x14ac:dyDescent="0.25">
      <c r="B9708" s="627"/>
    </row>
    <row r="9709" spans="2:2" x14ac:dyDescent="0.25">
      <c r="B9709" s="627"/>
    </row>
    <row r="9710" spans="2:2" x14ac:dyDescent="0.25">
      <c r="B9710" s="627"/>
    </row>
    <row r="9711" spans="2:2" x14ac:dyDescent="0.25">
      <c r="B9711" s="627"/>
    </row>
    <row r="9712" spans="2:2" x14ac:dyDescent="0.25">
      <c r="B9712" s="627"/>
    </row>
    <row r="9713" spans="2:2" x14ac:dyDescent="0.25">
      <c r="B9713" s="627"/>
    </row>
    <row r="9714" spans="2:2" x14ac:dyDescent="0.25">
      <c r="B9714" s="627"/>
    </row>
    <row r="9715" spans="2:2" x14ac:dyDescent="0.25">
      <c r="B9715" s="627"/>
    </row>
    <row r="9716" spans="2:2" x14ac:dyDescent="0.25">
      <c r="B9716" s="627"/>
    </row>
    <row r="9717" spans="2:2" x14ac:dyDescent="0.25">
      <c r="B9717" s="627"/>
    </row>
    <row r="9718" spans="2:2" x14ac:dyDescent="0.25">
      <c r="B9718" s="627"/>
    </row>
    <row r="9719" spans="2:2" x14ac:dyDescent="0.25">
      <c r="B9719" s="627"/>
    </row>
    <row r="9720" spans="2:2" x14ac:dyDescent="0.25">
      <c r="B9720" s="627"/>
    </row>
    <row r="9721" spans="2:2" x14ac:dyDescent="0.25">
      <c r="B9721" s="627"/>
    </row>
    <row r="9722" spans="2:2" x14ac:dyDescent="0.25">
      <c r="B9722" s="627"/>
    </row>
    <row r="9723" spans="2:2" x14ac:dyDescent="0.25">
      <c r="B9723" s="627"/>
    </row>
    <row r="9724" spans="2:2" x14ac:dyDescent="0.25">
      <c r="B9724" s="627"/>
    </row>
    <row r="9725" spans="2:2" x14ac:dyDescent="0.25">
      <c r="B9725" s="627"/>
    </row>
    <row r="9726" spans="2:2" x14ac:dyDescent="0.25">
      <c r="B9726" s="627"/>
    </row>
    <row r="9727" spans="2:2" x14ac:dyDescent="0.25">
      <c r="B9727" s="627"/>
    </row>
    <row r="9728" spans="2:2" x14ac:dyDescent="0.25">
      <c r="B9728" s="627"/>
    </row>
    <row r="9729" spans="2:2" x14ac:dyDescent="0.25">
      <c r="B9729" s="627"/>
    </row>
    <row r="9730" spans="2:2" x14ac:dyDescent="0.25">
      <c r="B9730" s="627"/>
    </row>
    <row r="9731" spans="2:2" x14ac:dyDescent="0.25">
      <c r="B9731" s="627"/>
    </row>
    <row r="9732" spans="2:2" x14ac:dyDescent="0.25">
      <c r="B9732" s="627"/>
    </row>
    <row r="9733" spans="2:2" x14ac:dyDescent="0.25">
      <c r="B9733" s="627"/>
    </row>
    <row r="9734" spans="2:2" x14ac:dyDescent="0.25">
      <c r="B9734" s="627"/>
    </row>
    <row r="9735" spans="2:2" x14ac:dyDescent="0.25">
      <c r="B9735" s="627"/>
    </row>
    <row r="9736" spans="2:2" x14ac:dyDescent="0.25">
      <c r="B9736" s="627"/>
    </row>
    <row r="9737" spans="2:2" x14ac:dyDescent="0.25">
      <c r="B9737" s="627"/>
    </row>
    <row r="9738" spans="2:2" x14ac:dyDescent="0.25">
      <c r="B9738" s="627"/>
    </row>
    <row r="9739" spans="2:2" x14ac:dyDescent="0.25">
      <c r="B9739" s="627"/>
    </row>
    <row r="9740" spans="2:2" x14ac:dyDescent="0.25">
      <c r="B9740" s="627"/>
    </row>
    <row r="9741" spans="2:2" x14ac:dyDescent="0.25">
      <c r="B9741" s="627"/>
    </row>
    <row r="9742" spans="2:2" x14ac:dyDescent="0.25">
      <c r="B9742" s="627"/>
    </row>
    <row r="9743" spans="2:2" x14ac:dyDescent="0.25">
      <c r="B9743" s="627"/>
    </row>
    <row r="9744" spans="2:2" x14ac:dyDescent="0.25">
      <c r="B9744" s="627"/>
    </row>
    <row r="9745" spans="2:2" x14ac:dyDescent="0.25">
      <c r="B9745" s="627"/>
    </row>
    <row r="9746" spans="2:2" x14ac:dyDescent="0.25">
      <c r="B9746" s="627"/>
    </row>
    <row r="9747" spans="2:2" x14ac:dyDescent="0.25">
      <c r="B9747" s="627"/>
    </row>
    <row r="9748" spans="2:2" x14ac:dyDescent="0.25">
      <c r="B9748" s="627"/>
    </row>
    <row r="9749" spans="2:2" x14ac:dyDescent="0.25">
      <c r="B9749" s="627"/>
    </row>
    <row r="9750" spans="2:2" x14ac:dyDescent="0.25">
      <c r="B9750" s="627"/>
    </row>
    <row r="9751" spans="2:2" x14ac:dyDescent="0.25">
      <c r="B9751" s="627"/>
    </row>
    <row r="9752" spans="2:2" x14ac:dyDescent="0.25">
      <c r="B9752" s="627"/>
    </row>
    <row r="9753" spans="2:2" x14ac:dyDescent="0.25">
      <c r="B9753" s="627"/>
    </row>
    <row r="9754" spans="2:2" x14ac:dyDescent="0.25">
      <c r="B9754" s="627"/>
    </row>
    <row r="9755" spans="2:2" x14ac:dyDescent="0.25">
      <c r="B9755" s="627"/>
    </row>
    <row r="9756" spans="2:2" x14ac:dyDescent="0.25">
      <c r="B9756" s="627"/>
    </row>
    <row r="9757" spans="2:2" x14ac:dyDescent="0.25">
      <c r="B9757" s="627"/>
    </row>
    <row r="9758" spans="2:2" x14ac:dyDescent="0.25">
      <c r="B9758" s="627"/>
    </row>
    <row r="9759" spans="2:2" x14ac:dyDescent="0.25">
      <c r="B9759" s="627"/>
    </row>
    <row r="9760" spans="2:2" x14ac:dyDescent="0.25">
      <c r="B9760" s="627"/>
    </row>
    <row r="9761" spans="2:2" x14ac:dyDescent="0.25">
      <c r="B9761" s="627"/>
    </row>
    <row r="9762" spans="2:2" x14ac:dyDescent="0.25">
      <c r="B9762" s="627"/>
    </row>
    <row r="9763" spans="2:2" x14ac:dyDescent="0.25">
      <c r="B9763" s="627"/>
    </row>
    <row r="9764" spans="2:2" x14ac:dyDescent="0.25">
      <c r="B9764" s="627"/>
    </row>
    <row r="9765" spans="2:2" x14ac:dyDescent="0.25">
      <c r="B9765" s="627"/>
    </row>
    <row r="9766" spans="2:2" x14ac:dyDescent="0.25">
      <c r="B9766" s="627"/>
    </row>
    <row r="9767" spans="2:2" x14ac:dyDescent="0.25">
      <c r="B9767" s="627"/>
    </row>
    <row r="9768" spans="2:2" x14ac:dyDescent="0.25">
      <c r="B9768" s="627"/>
    </row>
    <row r="9769" spans="2:2" x14ac:dyDescent="0.25">
      <c r="B9769" s="627"/>
    </row>
    <row r="9770" spans="2:2" x14ac:dyDescent="0.25">
      <c r="B9770" s="627"/>
    </row>
    <row r="9771" spans="2:2" x14ac:dyDescent="0.25">
      <c r="B9771" s="627"/>
    </row>
    <row r="9772" spans="2:2" x14ac:dyDescent="0.25">
      <c r="B9772" s="627"/>
    </row>
    <row r="9773" spans="2:2" x14ac:dyDescent="0.25">
      <c r="B9773" s="627"/>
    </row>
    <row r="9774" spans="2:2" x14ac:dyDescent="0.25">
      <c r="B9774" s="627"/>
    </row>
    <row r="9775" spans="2:2" x14ac:dyDescent="0.25">
      <c r="B9775" s="627"/>
    </row>
    <row r="9776" spans="2:2" x14ac:dyDescent="0.25">
      <c r="B9776" s="627"/>
    </row>
    <row r="9777" spans="2:2" x14ac:dyDescent="0.25">
      <c r="B9777" s="627"/>
    </row>
    <row r="9778" spans="2:2" x14ac:dyDescent="0.25">
      <c r="B9778" s="627"/>
    </row>
    <row r="9779" spans="2:2" x14ac:dyDescent="0.25">
      <c r="B9779" s="627"/>
    </row>
    <row r="9780" spans="2:2" x14ac:dyDescent="0.25">
      <c r="B9780" s="627"/>
    </row>
    <row r="9781" spans="2:2" x14ac:dyDescent="0.25">
      <c r="B9781" s="627"/>
    </row>
    <row r="9782" spans="2:2" x14ac:dyDescent="0.25">
      <c r="B9782" s="627"/>
    </row>
    <row r="9783" spans="2:2" x14ac:dyDescent="0.25">
      <c r="B9783" s="627"/>
    </row>
    <row r="9784" spans="2:2" x14ac:dyDescent="0.25">
      <c r="B9784" s="627"/>
    </row>
    <row r="9785" spans="2:2" x14ac:dyDescent="0.25">
      <c r="B9785" s="627"/>
    </row>
    <row r="9786" spans="2:2" x14ac:dyDescent="0.25">
      <c r="B9786" s="627"/>
    </row>
    <row r="9787" spans="2:2" x14ac:dyDescent="0.25">
      <c r="B9787" s="627"/>
    </row>
    <row r="9788" spans="2:2" x14ac:dyDescent="0.25">
      <c r="B9788" s="627"/>
    </row>
    <row r="9789" spans="2:2" x14ac:dyDescent="0.25">
      <c r="B9789" s="627"/>
    </row>
    <row r="9790" spans="2:2" x14ac:dyDescent="0.25">
      <c r="B9790" s="627"/>
    </row>
    <row r="9791" spans="2:2" x14ac:dyDescent="0.25">
      <c r="B9791" s="627"/>
    </row>
    <row r="9792" spans="2:2" x14ac:dyDescent="0.25">
      <c r="B9792" s="627"/>
    </row>
    <row r="9793" spans="2:2" x14ac:dyDescent="0.25">
      <c r="B9793" s="627"/>
    </row>
    <row r="9794" spans="2:2" x14ac:dyDescent="0.25">
      <c r="B9794" s="627"/>
    </row>
    <row r="9795" spans="2:2" x14ac:dyDescent="0.25">
      <c r="B9795" s="627"/>
    </row>
    <row r="9796" spans="2:2" x14ac:dyDescent="0.25">
      <c r="B9796" s="627"/>
    </row>
    <row r="9797" spans="2:2" x14ac:dyDescent="0.25">
      <c r="B9797" s="627"/>
    </row>
    <row r="9798" spans="2:2" x14ac:dyDescent="0.25">
      <c r="B9798" s="627"/>
    </row>
    <row r="9799" spans="2:2" x14ac:dyDescent="0.25">
      <c r="B9799" s="627"/>
    </row>
    <row r="9800" spans="2:2" x14ac:dyDescent="0.25">
      <c r="B9800" s="627"/>
    </row>
    <row r="9801" spans="2:2" x14ac:dyDescent="0.25">
      <c r="B9801" s="627"/>
    </row>
    <row r="9802" spans="2:2" x14ac:dyDescent="0.25">
      <c r="B9802" s="627"/>
    </row>
    <row r="9803" spans="2:2" x14ac:dyDescent="0.25">
      <c r="B9803" s="627"/>
    </row>
    <row r="9804" spans="2:2" x14ac:dyDescent="0.25">
      <c r="B9804" s="627"/>
    </row>
    <row r="9805" spans="2:2" x14ac:dyDescent="0.25">
      <c r="B9805" s="627"/>
    </row>
    <row r="9806" spans="2:2" x14ac:dyDescent="0.25">
      <c r="B9806" s="627"/>
    </row>
    <row r="9807" spans="2:2" x14ac:dyDescent="0.25">
      <c r="B9807" s="627"/>
    </row>
    <row r="9808" spans="2:2" x14ac:dyDescent="0.25">
      <c r="B9808" s="627"/>
    </row>
    <row r="9809" spans="2:2" x14ac:dyDescent="0.25">
      <c r="B9809" s="627"/>
    </row>
    <row r="9810" spans="2:2" x14ac:dyDescent="0.25">
      <c r="B9810" s="627"/>
    </row>
    <row r="9811" spans="2:2" x14ac:dyDescent="0.25">
      <c r="B9811" s="627"/>
    </row>
    <row r="9812" spans="2:2" x14ac:dyDescent="0.25">
      <c r="B9812" s="627"/>
    </row>
    <row r="9813" spans="2:2" x14ac:dyDescent="0.25">
      <c r="B9813" s="627"/>
    </row>
    <row r="9814" spans="2:2" x14ac:dyDescent="0.25">
      <c r="B9814" s="627"/>
    </row>
    <row r="9815" spans="2:2" x14ac:dyDescent="0.25">
      <c r="B9815" s="627"/>
    </row>
    <row r="9816" spans="2:2" x14ac:dyDescent="0.25">
      <c r="B9816" s="627"/>
    </row>
    <row r="9817" spans="2:2" x14ac:dyDescent="0.25">
      <c r="B9817" s="627"/>
    </row>
    <row r="9818" spans="2:2" x14ac:dyDescent="0.25">
      <c r="B9818" s="627"/>
    </row>
    <row r="9819" spans="2:2" x14ac:dyDescent="0.25">
      <c r="B9819" s="627"/>
    </row>
    <row r="9820" spans="2:2" x14ac:dyDescent="0.25">
      <c r="B9820" s="627"/>
    </row>
    <row r="9821" spans="2:2" x14ac:dyDescent="0.25">
      <c r="B9821" s="627"/>
    </row>
    <row r="9822" spans="2:2" x14ac:dyDescent="0.25">
      <c r="B9822" s="627"/>
    </row>
    <row r="9823" spans="2:2" x14ac:dyDescent="0.25">
      <c r="B9823" s="627"/>
    </row>
    <row r="9824" spans="2:2" x14ac:dyDescent="0.25">
      <c r="B9824" s="627"/>
    </row>
    <row r="9825" spans="2:2" x14ac:dyDescent="0.25">
      <c r="B9825" s="627"/>
    </row>
    <row r="9826" spans="2:2" x14ac:dyDescent="0.25">
      <c r="B9826" s="627"/>
    </row>
    <row r="9827" spans="2:2" x14ac:dyDescent="0.25">
      <c r="B9827" s="627"/>
    </row>
    <row r="9828" spans="2:2" x14ac:dyDescent="0.25">
      <c r="B9828" s="627"/>
    </row>
    <row r="9829" spans="2:2" x14ac:dyDescent="0.25">
      <c r="B9829" s="627"/>
    </row>
    <row r="9830" spans="2:2" x14ac:dyDescent="0.25">
      <c r="B9830" s="627"/>
    </row>
    <row r="9831" spans="2:2" x14ac:dyDescent="0.25">
      <c r="B9831" s="627"/>
    </row>
    <row r="9832" spans="2:2" x14ac:dyDescent="0.25">
      <c r="B9832" s="627"/>
    </row>
    <row r="9833" spans="2:2" x14ac:dyDescent="0.25">
      <c r="B9833" s="627"/>
    </row>
    <row r="9834" spans="2:2" x14ac:dyDescent="0.25">
      <c r="B9834" s="627"/>
    </row>
    <row r="9835" spans="2:2" x14ac:dyDescent="0.25">
      <c r="B9835" s="627"/>
    </row>
    <row r="9836" spans="2:2" x14ac:dyDescent="0.25">
      <c r="B9836" s="627"/>
    </row>
    <row r="9837" spans="2:2" x14ac:dyDescent="0.25">
      <c r="B9837" s="627"/>
    </row>
    <row r="9838" spans="2:2" x14ac:dyDescent="0.25">
      <c r="B9838" s="627"/>
    </row>
    <row r="9839" spans="2:2" x14ac:dyDescent="0.25">
      <c r="B9839" s="627"/>
    </row>
    <row r="9840" spans="2:2" x14ac:dyDescent="0.25">
      <c r="B9840" s="627"/>
    </row>
    <row r="9841" spans="2:2" x14ac:dyDescent="0.25">
      <c r="B9841" s="627"/>
    </row>
    <row r="9842" spans="2:2" x14ac:dyDescent="0.25">
      <c r="B9842" s="627"/>
    </row>
    <row r="9843" spans="2:2" x14ac:dyDescent="0.25">
      <c r="B9843" s="627"/>
    </row>
    <row r="9844" spans="2:2" x14ac:dyDescent="0.25">
      <c r="B9844" s="627"/>
    </row>
    <row r="9845" spans="2:2" x14ac:dyDescent="0.25">
      <c r="B9845" s="627"/>
    </row>
    <row r="9846" spans="2:2" x14ac:dyDescent="0.25">
      <c r="B9846" s="627"/>
    </row>
    <row r="9847" spans="2:2" x14ac:dyDescent="0.25">
      <c r="B9847" s="627"/>
    </row>
    <row r="9848" spans="2:2" x14ac:dyDescent="0.25">
      <c r="B9848" s="627"/>
    </row>
    <row r="9849" spans="2:2" x14ac:dyDescent="0.25">
      <c r="B9849" s="627"/>
    </row>
    <row r="9850" spans="2:2" x14ac:dyDescent="0.25">
      <c r="B9850" s="627"/>
    </row>
    <row r="9851" spans="2:2" x14ac:dyDescent="0.25">
      <c r="B9851" s="627"/>
    </row>
    <row r="9852" spans="2:2" x14ac:dyDescent="0.25">
      <c r="B9852" s="627"/>
    </row>
    <row r="9853" spans="2:2" x14ac:dyDescent="0.25">
      <c r="B9853" s="627"/>
    </row>
    <row r="9854" spans="2:2" x14ac:dyDescent="0.25">
      <c r="B9854" s="627"/>
    </row>
    <row r="9855" spans="2:2" x14ac:dyDescent="0.25">
      <c r="B9855" s="627"/>
    </row>
    <row r="9856" spans="2:2" x14ac:dyDescent="0.25">
      <c r="B9856" s="627"/>
    </row>
    <row r="9857" spans="2:2" x14ac:dyDescent="0.25">
      <c r="B9857" s="627"/>
    </row>
    <row r="9858" spans="2:2" x14ac:dyDescent="0.25">
      <c r="B9858" s="627"/>
    </row>
    <row r="9859" spans="2:2" x14ac:dyDescent="0.25">
      <c r="B9859" s="627"/>
    </row>
    <row r="9860" spans="2:2" x14ac:dyDescent="0.25">
      <c r="B9860" s="627"/>
    </row>
    <row r="9861" spans="2:2" x14ac:dyDescent="0.25">
      <c r="B9861" s="627"/>
    </row>
    <row r="9862" spans="2:2" x14ac:dyDescent="0.25">
      <c r="B9862" s="627"/>
    </row>
    <row r="9863" spans="2:2" x14ac:dyDescent="0.25">
      <c r="B9863" s="627"/>
    </row>
    <row r="9864" spans="2:2" x14ac:dyDescent="0.25">
      <c r="B9864" s="627"/>
    </row>
    <row r="9865" spans="2:2" x14ac:dyDescent="0.25">
      <c r="B9865" s="627"/>
    </row>
    <row r="9866" spans="2:2" x14ac:dyDescent="0.25">
      <c r="B9866" s="627"/>
    </row>
    <row r="9867" spans="2:2" x14ac:dyDescent="0.25">
      <c r="B9867" s="627"/>
    </row>
    <row r="9868" spans="2:2" x14ac:dyDescent="0.25">
      <c r="B9868" s="627"/>
    </row>
    <row r="9869" spans="2:2" x14ac:dyDescent="0.25">
      <c r="B9869" s="627"/>
    </row>
    <row r="9870" spans="2:2" x14ac:dyDescent="0.25">
      <c r="B9870" s="627"/>
    </row>
    <row r="9871" spans="2:2" x14ac:dyDescent="0.25">
      <c r="B9871" s="627"/>
    </row>
    <row r="9872" spans="2:2" x14ac:dyDescent="0.25">
      <c r="B9872" s="627"/>
    </row>
    <row r="9873" spans="2:2" x14ac:dyDescent="0.25">
      <c r="B9873" s="627"/>
    </row>
    <row r="9874" spans="2:2" x14ac:dyDescent="0.25">
      <c r="B9874" s="627"/>
    </row>
    <row r="9875" spans="2:2" x14ac:dyDescent="0.25">
      <c r="B9875" s="627"/>
    </row>
    <row r="9876" spans="2:2" x14ac:dyDescent="0.25">
      <c r="B9876" s="627"/>
    </row>
    <row r="9877" spans="2:2" x14ac:dyDescent="0.25">
      <c r="B9877" s="627"/>
    </row>
    <row r="9878" spans="2:2" x14ac:dyDescent="0.25">
      <c r="B9878" s="627"/>
    </row>
    <row r="9879" spans="2:2" x14ac:dyDescent="0.25">
      <c r="B9879" s="627"/>
    </row>
    <row r="9880" spans="2:2" x14ac:dyDescent="0.25">
      <c r="B9880" s="627"/>
    </row>
    <row r="9881" spans="2:2" x14ac:dyDescent="0.25">
      <c r="B9881" s="627"/>
    </row>
    <row r="9882" spans="2:2" x14ac:dyDescent="0.25">
      <c r="B9882" s="627"/>
    </row>
    <row r="9883" spans="2:2" x14ac:dyDescent="0.25">
      <c r="B9883" s="627"/>
    </row>
    <row r="9884" spans="2:2" x14ac:dyDescent="0.25">
      <c r="B9884" s="627"/>
    </row>
    <row r="9885" spans="2:2" x14ac:dyDescent="0.25">
      <c r="B9885" s="627"/>
    </row>
    <row r="9886" spans="2:2" x14ac:dyDescent="0.25">
      <c r="B9886" s="627"/>
    </row>
    <row r="9887" spans="2:2" x14ac:dyDescent="0.25">
      <c r="B9887" s="627"/>
    </row>
    <row r="9888" spans="2:2" x14ac:dyDescent="0.25">
      <c r="B9888" s="627"/>
    </row>
    <row r="9889" spans="2:2" x14ac:dyDescent="0.25">
      <c r="B9889" s="627"/>
    </row>
    <row r="9890" spans="2:2" x14ac:dyDescent="0.25">
      <c r="B9890" s="627"/>
    </row>
    <row r="9891" spans="2:2" x14ac:dyDescent="0.25">
      <c r="B9891" s="627"/>
    </row>
    <row r="9892" spans="2:2" x14ac:dyDescent="0.25">
      <c r="B9892" s="627"/>
    </row>
    <row r="9893" spans="2:2" x14ac:dyDescent="0.25">
      <c r="B9893" s="627"/>
    </row>
    <row r="9894" spans="2:2" x14ac:dyDescent="0.25">
      <c r="B9894" s="627"/>
    </row>
    <row r="9895" spans="2:2" x14ac:dyDescent="0.25">
      <c r="B9895" s="627"/>
    </row>
    <row r="9896" spans="2:2" x14ac:dyDescent="0.25">
      <c r="B9896" s="627"/>
    </row>
    <row r="9897" spans="2:2" x14ac:dyDescent="0.25">
      <c r="B9897" s="627"/>
    </row>
    <row r="9898" spans="2:2" x14ac:dyDescent="0.25">
      <c r="B9898" s="627"/>
    </row>
    <row r="9899" spans="2:2" x14ac:dyDescent="0.25">
      <c r="B9899" s="627"/>
    </row>
    <row r="9900" spans="2:2" x14ac:dyDescent="0.25">
      <c r="B9900" s="627"/>
    </row>
    <row r="9901" spans="2:2" x14ac:dyDescent="0.25">
      <c r="B9901" s="627"/>
    </row>
    <row r="9902" spans="2:2" x14ac:dyDescent="0.25">
      <c r="B9902" s="627"/>
    </row>
    <row r="9903" spans="2:2" x14ac:dyDescent="0.25">
      <c r="B9903" s="627"/>
    </row>
    <row r="9904" spans="2:2" x14ac:dyDescent="0.25">
      <c r="B9904" s="627"/>
    </row>
    <row r="9905" spans="2:2" x14ac:dyDescent="0.25">
      <c r="B9905" s="627"/>
    </row>
    <row r="9906" spans="2:2" x14ac:dyDescent="0.25">
      <c r="B9906" s="627"/>
    </row>
    <row r="9907" spans="2:2" x14ac:dyDescent="0.25">
      <c r="B9907" s="627"/>
    </row>
    <row r="9908" spans="2:2" x14ac:dyDescent="0.25">
      <c r="B9908" s="627"/>
    </row>
    <row r="9909" spans="2:2" x14ac:dyDescent="0.25">
      <c r="B9909" s="627"/>
    </row>
    <row r="9910" spans="2:2" x14ac:dyDescent="0.25">
      <c r="B9910" s="627"/>
    </row>
    <row r="9911" spans="2:2" x14ac:dyDescent="0.25">
      <c r="B9911" s="627"/>
    </row>
    <row r="9912" spans="2:2" x14ac:dyDescent="0.25">
      <c r="B9912" s="627"/>
    </row>
    <row r="9913" spans="2:2" x14ac:dyDescent="0.25">
      <c r="B9913" s="627"/>
    </row>
    <row r="9914" spans="2:2" x14ac:dyDescent="0.25">
      <c r="B9914" s="627"/>
    </row>
    <row r="9915" spans="2:2" x14ac:dyDescent="0.25">
      <c r="B9915" s="627"/>
    </row>
    <row r="9916" spans="2:2" x14ac:dyDescent="0.25">
      <c r="B9916" s="627"/>
    </row>
    <row r="9917" spans="2:2" x14ac:dyDescent="0.25">
      <c r="B9917" s="627"/>
    </row>
    <row r="9918" spans="2:2" x14ac:dyDescent="0.25">
      <c r="B9918" s="627"/>
    </row>
    <row r="9919" spans="2:2" x14ac:dyDescent="0.25">
      <c r="B9919" s="627"/>
    </row>
    <row r="9920" spans="2:2" x14ac:dyDescent="0.25">
      <c r="B9920" s="627"/>
    </row>
    <row r="9921" spans="2:2" x14ac:dyDescent="0.25">
      <c r="B9921" s="627"/>
    </row>
    <row r="9922" spans="2:2" x14ac:dyDescent="0.25">
      <c r="B9922" s="627"/>
    </row>
    <row r="9923" spans="2:2" x14ac:dyDescent="0.25">
      <c r="B9923" s="627"/>
    </row>
    <row r="9924" spans="2:2" x14ac:dyDescent="0.25">
      <c r="B9924" s="627"/>
    </row>
    <row r="9925" spans="2:2" x14ac:dyDescent="0.25">
      <c r="B9925" s="627"/>
    </row>
    <row r="9926" spans="2:2" x14ac:dyDescent="0.25">
      <c r="B9926" s="627"/>
    </row>
    <row r="9927" spans="2:2" x14ac:dyDescent="0.25">
      <c r="B9927" s="627"/>
    </row>
    <row r="9928" spans="2:2" x14ac:dyDescent="0.25">
      <c r="B9928" s="627"/>
    </row>
    <row r="9929" spans="2:2" x14ac:dyDescent="0.25">
      <c r="B9929" s="627"/>
    </row>
    <row r="9930" spans="2:2" x14ac:dyDescent="0.25">
      <c r="B9930" s="627"/>
    </row>
    <row r="9931" spans="2:2" x14ac:dyDescent="0.25">
      <c r="B9931" s="627"/>
    </row>
    <row r="9932" spans="2:2" x14ac:dyDescent="0.25">
      <c r="B9932" s="627"/>
    </row>
    <row r="9933" spans="2:2" x14ac:dyDescent="0.25">
      <c r="B9933" s="627"/>
    </row>
    <row r="9934" spans="2:2" x14ac:dyDescent="0.25">
      <c r="B9934" s="627"/>
    </row>
    <row r="9935" spans="2:2" x14ac:dyDescent="0.25">
      <c r="B9935" s="627"/>
    </row>
    <row r="9936" spans="2:2" x14ac:dyDescent="0.25">
      <c r="B9936" s="627"/>
    </row>
    <row r="9937" spans="2:2" x14ac:dyDescent="0.25">
      <c r="B9937" s="627"/>
    </row>
    <row r="9938" spans="2:2" x14ac:dyDescent="0.25">
      <c r="B9938" s="627"/>
    </row>
    <row r="9939" spans="2:2" x14ac:dyDescent="0.25">
      <c r="B9939" s="627"/>
    </row>
    <row r="9940" spans="2:2" x14ac:dyDescent="0.25">
      <c r="B9940" s="627"/>
    </row>
    <row r="9941" spans="2:2" x14ac:dyDescent="0.25">
      <c r="B9941" s="627"/>
    </row>
    <row r="9942" spans="2:2" x14ac:dyDescent="0.25">
      <c r="B9942" s="627"/>
    </row>
    <row r="9943" spans="2:2" x14ac:dyDescent="0.25">
      <c r="B9943" s="627"/>
    </row>
    <row r="9944" spans="2:2" x14ac:dyDescent="0.25">
      <c r="B9944" s="627"/>
    </row>
    <row r="9945" spans="2:2" x14ac:dyDescent="0.25">
      <c r="B9945" s="627"/>
    </row>
    <row r="9946" spans="2:2" x14ac:dyDescent="0.25">
      <c r="B9946" s="627"/>
    </row>
    <row r="9947" spans="2:2" x14ac:dyDescent="0.25">
      <c r="B9947" s="627"/>
    </row>
    <row r="9948" spans="2:2" x14ac:dyDescent="0.25">
      <c r="B9948" s="627"/>
    </row>
    <row r="9949" spans="2:2" x14ac:dyDescent="0.25">
      <c r="B9949" s="627"/>
    </row>
    <row r="9950" spans="2:2" x14ac:dyDescent="0.25">
      <c r="B9950" s="627"/>
    </row>
    <row r="9951" spans="2:2" x14ac:dyDescent="0.25">
      <c r="B9951" s="627"/>
    </row>
    <row r="9952" spans="2:2" x14ac:dyDescent="0.25">
      <c r="B9952" s="627"/>
    </row>
    <row r="9953" spans="2:2" x14ac:dyDescent="0.25">
      <c r="B9953" s="627"/>
    </row>
    <row r="9954" spans="2:2" x14ac:dyDescent="0.25">
      <c r="B9954" s="627"/>
    </row>
    <row r="9955" spans="2:2" x14ac:dyDescent="0.25">
      <c r="B9955" s="627"/>
    </row>
    <row r="9956" spans="2:2" x14ac:dyDescent="0.25">
      <c r="B9956" s="627"/>
    </row>
    <row r="9957" spans="2:2" x14ac:dyDescent="0.25">
      <c r="B9957" s="627"/>
    </row>
    <row r="9958" spans="2:2" x14ac:dyDescent="0.25">
      <c r="B9958" s="627"/>
    </row>
    <row r="9959" spans="2:2" x14ac:dyDescent="0.25">
      <c r="B9959" s="627"/>
    </row>
    <row r="9960" spans="2:2" x14ac:dyDescent="0.25">
      <c r="B9960" s="627"/>
    </row>
    <row r="9961" spans="2:2" x14ac:dyDescent="0.25">
      <c r="B9961" s="627"/>
    </row>
    <row r="9962" spans="2:2" x14ac:dyDescent="0.25">
      <c r="B9962" s="627"/>
    </row>
    <row r="9963" spans="2:2" x14ac:dyDescent="0.25">
      <c r="B9963" s="627"/>
    </row>
    <row r="9964" spans="2:2" x14ac:dyDescent="0.25">
      <c r="B9964" s="627"/>
    </row>
    <row r="9965" spans="2:2" x14ac:dyDescent="0.25">
      <c r="B9965" s="627"/>
    </row>
    <row r="9966" spans="2:2" x14ac:dyDescent="0.25">
      <c r="B9966" s="627"/>
    </row>
    <row r="9967" spans="2:2" x14ac:dyDescent="0.25">
      <c r="B9967" s="627"/>
    </row>
    <row r="9968" spans="2:2" x14ac:dyDescent="0.25">
      <c r="B9968" s="627"/>
    </row>
    <row r="9969" spans="2:2" x14ac:dyDescent="0.25">
      <c r="B9969" s="627"/>
    </row>
    <row r="9970" spans="2:2" x14ac:dyDescent="0.25">
      <c r="B9970" s="627"/>
    </row>
    <row r="9971" spans="2:2" x14ac:dyDescent="0.25">
      <c r="B9971" s="627"/>
    </row>
    <row r="9972" spans="2:2" x14ac:dyDescent="0.25">
      <c r="B9972" s="627"/>
    </row>
    <row r="9973" spans="2:2" x14ac:dyDescent="0.25">
      <c r="B9973" s="627"/>
    </row>
    <row r="9974" spans="2:2" x14ac:dyDescent="0.25">
      <c r="B9974" s="627"/>
    </row>
    <row r="9975" spans="2:2" x14ac:dyDescent="0.25">
      <c r="B9975" s="627"/>
    </row>
    <row r="9976" spans="2:2" x14ac:dyDescent="0.25">
      <c r="B9976" s="627"/>
    </row>
    <row r="9977" spans="2:2" x14ac:dyDescent="0.25">
      <c r="B9977" s="627"/>
    </row>
    <row r="9978" spans="2:2" x14ac:dyDescent="0.25">
      <c r="B9978" s="627"/>
    </row>
    <row r="9979" spans="2:2" x14ac:dyDescent="0.25">
      <c r="B9979" s="627"/>
    </row>
    <row r="9980" spans="2:2" x14ac:dyDescent="0.25">
      <c r="B9980" s="627"/>
    </row>
    <row r="9981" spans="2:2" x14ac:dyDescent="0.25">
      <c r="B9981" s="627"/>
    </row>
    <row r="9982" spans="2:2" x14ac:dyDescent="0.25">
      <c r="B9982" s="627"/>
    </row>
    <row r="9983" spans="2:2" x14ac:dyDescent="0.25">
      <c r="B9983" s="627"/>
    </row>
    <row r="9984" spans="2:2" x14ac:dyDescent="0.25">
      <c r="B9984" s="627"/>
    </row>
    <row r="9985" spans="2:2" x14ac:dyDescent="0.25">
      <c r="B9985" s="627"/>
    </row>
    <row r="9986" spans="2:2" x14ac:dyDescent="0.25">
      <c r="B9986" s="627"/>
    </row>
    <row r="9987" spans="2:2" x14ac:dyDescent="0.25">
      <c r="B9987" s="627"/>
    </row>
    <row r="9988" spans="2:2" x14ac:dyDescent="0.25">
      <c r="B9988" s="627"/>
    </row>
    <row r="9989" spans="2:2" x14ac:dyDescent="0.25">
      <c r="B9989" s="627"/>
    </row>
    <row r="9990" spans="2:2" x14ac:dyDescent="0.25">
      <c r="B9990" s="627"/>
    </row>
    <row r="9991" spans="2:2" x14ac:dyDescent="0.25">
      <c r="B9991" s="627"/>
    </row>
    <row r="9992" spans="2:2" x14ac:dyDescent="0.25">
      <c r="B9992" s="627"/>
    </row>
    <row r="9993" spans="2:2" x14ac:dyDescent="0.25">
      <c r="B9993" s="627"/>
    </row>
    <row r="9994" spans="2:2" x14ac:dyDescent="0.25">
      <c r="B9994" s="627"/>
    </row>
    <row r="9995" spans="2:2" x14ac:dyDescent="0.25">
      <c r="B9995" s="627"/>
    </row>
    <row r="9996" spans="2:2" x14ac:dyDescent="0.25">
      <c r="B9996" s="627"/>
    </row>
    <row r="9997" spans="2:2" x14ac:dyDescent="0.25">
      <c r="B9997" s="627"/>
    </row>
    <row r="9998" spans="2:2" x14ac:dyDescent="0.25">
      <c r="B9998" s="627"/>
    </row>
    <row r="9999" spans="2:2" x14ac:dyDescent="0.25">
      <c r="B9999" s="627"/>
    </row>
    <row r="10000" spans="2:2" x14ac:dyDescent="0.25">
      <c r="B10000" s="627"/>
    </row>
    <row r="10001" spans="2:2" x14ac:dyDescent="0.25">
      <c r="B10001" s="627"/>
    </row>
    <row r="10002" spans="2:2" x14ac:dyDescent="0.25">
      <c r="B10002" s="627"/>
    </row>
    <row r="10003" spans="2:2" x14ac:dyDescent="0.25">
      <c r="B10003" s="627"/>
    </row>
    <row r="10004" spans="2:2" x14ac:dyDescent="0.25">
      <c r="B10004" s="627"/>
    </row>
    <row r="10005" spans="2:2" x14ac:dyDescent="0.25">
      <c r="B10005" s="627"/>
    </row>
    <row r="10006" spans="2:2" x14ac:dyDescent="0.25">
      <c r="B10006" s="627"/>
    </row>
    <row r="10007" spans="2:2" x14ac:dyDescent="0.25">
      <c r="B10007" s="627"/>
    </row>
    <row r="10008" spans="2:2" x14ac:dyDescent="0.25">
      <c r="B10008" s="627"/>
    </row>
    <row r="10009" spans="2:2" x14ac:dyDescent="0.25">
      <c r="B10009" s="627"/>
    </row>
    <row r="10010" spans="2:2" x14ac:dyDescent="0.25">
      <c r="B10010" s="627"/>
    </row>
    <row r="10011" spans="2:2" x14ac:dyDescent="0.25">
      <c r="B10011" s="627"/>
    </row>
    <row r="10012" spans="2:2" x14ac:dyDescent="0.25">
      <c r="B10012" s="627"/>
    </row>
    <row r="10013" spans="2:2" x14ac:dyDescent="0.25">
      <c r="B10013" s="627"/>
    </row>
    <row r="10014" spans="2:2" x14ac:dyDescent="0.25">
      <c r="B10014" s="627"/>
    </row>
    <row r="10015" spans="2:2" x14ac:dyDescent="0.25">
      <c r="B10015" s="627"/>
    </row>
    <row r="10016" spans="2:2" x14ac:dyDescent="0.25">
      <c r="B10016" s="627"/>
    </row>
    <row r="10017" spans="2:2" x14ac:dyDescent="0.25">
      <c r="B10017" s="627"/>
    </row>
    <row r="10018" spans="2:2" x14ac:dyDescent="0.25">
      <c r="B10018" s="627"/>
    </row>
    <row r="10019" spans="2:2" x14ac:dyDescent="0.25">
      <c r="B10019" s="627"/>
    </row>
    <row r="10020" spans="2:2" x14ac:dyDescent="0.25">
      <c r="B10020" s="627"/>
    </row>
    <row r="10021" spans="2:2" x14ac:dyDescent="0.25">
      <c r="B10021" s="627"/>
    </row>
    <row r="10022" spans="2:2" x14ac:dyDescent="0.25">
      <c r="B10022" s="627"/>
    </row>
    <row r="10023" spans="2:2" x14ac:dyDescent="0.25">
      <c r="B10023" s="627"/>
    </row>
    <row r="10024" spans="2:2" x14ac:dyDescent="0.25">
      <c r="B10024" s="627"/>
    </row>
    <row r="10025" spans="2:2" x14ac:dyDescent="0.25">
      <c r="B10025" s="627"/>
    </row>
    <row r="10026" spans="2:2" x14ac:dyDescent="0.25">
      <c r="B10026" s="627"/>
    </row>
    <row r="10027" spans="2:2" x14ac:dyDescent="0.25">
      <c r="B10027" s="627"/>
    </row>
    <row r="10028" spans="2:2" x14ac:dyDescent="0.25">
      <c r="B10028" s="627"/>
    </row>
    <row r="10029" spans="2:2" x14ac:dyDescent="0.25">
      <c r="B10029" s="627"/>
    </row>
    <row r="10030" spans="2:2" x14ac:dyDescent="0.25">
      <c r="B10030" s="627"/>
    </row>
    <row r="10031" spans="2:2" x14ac:dyDescent="0.25">
      <c r="B10031" s="627"/>
    </row>
    <row r="10032" spans="2:2" x14ac:dyDescent="0.25">
      <c r="B10032" s="627"/>
    </row>
    <row r="10033" spans="2:2" x14ac:dyDescent="0.25">
      <c r="B10033" s="627"/>
    </row>
    <row r="10034" spans="2:2" x14ac:dyDescent="0.25">
      <c r="B10034" s="627"/>
    </row>
    <row r="10035" spans="2:2" x14ac:dyDescent="0.25">
      <c r="B10035" s="627"/>
    </row>
    <row r="10036" spans="2:2" x14ac:dyDescent="0.25">
      <c r="B10036" s="627"/>
    </row>
    <row r="10037" spans="2:2" x14ac:dyDescent="0.25">
      <c r="B10037" s="627"/>
    </row>
    <row r="10038" spans="2:2" x14ac:dyDescent="0.25">
      <c r="B10038" s="627"/>
    </row>
    <row r="10039" spans="2:2" x14ac:dyDescent="0.25">
      <c r="B10039" s="627"/>
    </row>
    <row r="10040" spans="2:2" x14ac:dyDescent="0.25">
      <c r="B10040" s="627"/>
    </row>
    <row r="10041" spans="2:2" x14ac:dyDescent="0.25">
      <c r="B10041" s="627"/>
    </row>
    <row r="10042" spans="2:2" x14ac:dyDescent="0.25">
      <c r="B10042" s="627"/>
    </row>
    <row r="10043" spans="2:2" x14ac:dyDescent="0.25">
      <c r="B10043" s="627"/>
    </row>
    <row r="10044" spans="2:2" x14ac:dyDescent="0.25">
      <c r="B10044" s="627"/>
    </row>
    <row r="10045" spans="2:2" x14ac:dyDescent="0.25">
      <c r="B10045" s="627"/>
    </row>
    <row r="10046" spans="2:2" x14ac:dyDescent="0.25">
      <c r="B10046" s="627"/>
    </row>
    <row r="10047" spans="2:2" x14ac:dyDescent="0.25">
      <c r="B10047" s="627"/>
    </row>
    <row r="10048" spans="2:2" x14ac:dyDescent="0.25">
      <c r="B10048" s="627"/>
    </row>
    <row r="10049" spans="2:2" x14ac:dyDescent="0.25">
      <c r="B10049" s="627"/>
    </row>
    <row r="10050" spans="2:2" x14ac:dyDescent="0.25">
      <c r="B10050" s="627"/>
    </row>
    <row r="10051" spans="2:2" x14ac:dyDescent="0.25">
      <c r="B10051" s="627"/>
    </row>
    <row r="10052" spans="2:2" x14ac:dyDescent="0.25">
      <c r="B10052" s="627"/>
    </row>
    <row r="10053" spans="2:2" x14ac:dyDescent="0.25">
      <c r="B10053" s="627"/>
    </row>
    <row r="10054" spans="2:2" x14ac:dyDescent="0.25">
      <c r="B10054" s="627"/>
    </row>
    <row r="10055" spans="2:2" x14ac:dyDescent="0.25">
      <c r="B10055" s="627"/>
    </row>
    <row r="10056" spans="2:2" x14ac:dyDescent="0.25">
      <c r="B10056" s="627"/>
    </row>
    <row r="10057" spans="2:2" x14ac:dyDescent="0.25">
      <c r="B10057" s="627"/>
    </row>
    <row r="10058" spans="2:2" x14ac:dyDescent="0.25">
      <c r="B10058" s="627"/>
    </row>
    <row r="10059" spans="2:2" x14ac:dyDescent="0.25">
      <c r="B10059" s="627"/>
    </row>
    <row r="10060" spans="2:2" x14ac:dyDescent="0.25">
      <c r="B10060" s="627"/>
    </row>
    <row r="10061" spans="2:2" x14ac:dyDescent="0.25">
      <c r="B10061" s="627"/>
    </row>
    <row r="10062" spans="2:2" x14ac:dyDescent="0.25">
      <c r="B10062" s="627"/>
    </row>
    <row r="10063" spans="2:2" x14ac:dyDescent="0.25">
      <c r="B10063" s="627"/>
    </row>
    <row r="10064" spans="2:2" x14ac:dyDescent="0.25">
      <c r="B10064" s="627"/>
    </row>
    <row r="10065" spans="2:2" x14ac:dyDescent="0.25">
      <c r="B10065" s="627"/>
    </row>
    <row r="10066" spans="2:2" x14ac:dyDescent="0.25">
      <c r="B10066" s="627"/>
    </row>
    <row r="10067" spans="2:2" x14ac:dyDescent="0.25">
      <c r="B10067" s="627"/>
    </row>
    <row r="10068" spans="2:2" x14ac:dyDescent="0.25">
      <c r="B10068" s="627"/>
    </row>
    <row r="10069" spans="2:2" x14ac:dyDescent="0.25">
      <c r="B10069" s="627"/>
    </row>
    <row r="10070" spans="2:2" x14ac:dyDescent="0.25">
      <c r="B10070" s="627"/>
    </row>
    <row r="10071" spans="2:2" x14ac:dyDescent="0.25">
      <c r="B10071" s="627"/>
    </row>
    <row r="10072" spans="2:2" x14ac:dyDescent="0.25">
      <c r="B10072" s="627"/>
    </row>
    <row r="10073" spans="2:2" x14ac:dyDescent="0.25">
      <c r="B10073" s="627"/>
    </row>
    <row r="10074" spans="2:2" x14ac:dyDescent="0.25">
      <c r="B10074" s="627"/>
    </row>
    <row r="10075" spans="2:2" x14ac:dyDescent="0.25">
      <c r="B10075" s="627"/>
    </row>
    <row r="10076" spans="2:2" x14ac:dyDescent="0.25">
      <c r="B10076" s="627"/>
    </row>
    <row r="10077" spans="2:2" x14ac:dyDescent="0.25">
      <c r="B10077" s="627"/>
    </row>
    <row r="10078" spans="2:2" x14ac:dyDescent="0.25">
      <c r="B10078" s="627"/>
    </row>
    <row r="10079" spans="2:2" x14ac:dyDescent="0.25">
      <c r="B10079" s="627"/>
    </row>
    <row r="10080" spans="2:2" x14ac:dyDescent="0.25">
      <c r="B10080" s="627"/>
    </row>
    <row r="10081" spans="2:2" x14ac:dyDescent="0.25">
      <c r="B10081" s="627"/>
    </row>
    <row r="10082" spans="2:2" x14ac:dyDescent="0.25">
      <c r="B10082" s="627"/>
    </row>
    <row r="10083" spans="2:2" x14ac:dyDescent="0.25">
      <c r="B10083" s="627"/>
    </row>
    <row r="10084" spans="2:2" x14ac:dyDescent="0.25">
      <c r="B10084" s="627"/>
    </row>
    <row r="10085" spans="2:2" x14ac:dyDescent="0.25">
      <c r="B10085" s="627"/>
    </row>
    <row r="10086" spans="2:2" x14ac:dyDescent="0.25">
      <c r="B10086" s="627"/>
    </row>
    <row r="10087" spans="2:2" x14ac:dyDescent="0.25">
      <c r="B10087" s="627"/>
    </row>
    <row r="10088" spans="2:2" x14ac:dyDescent="0.25">
      <c r="B10088" s="627"/>
    </row>
    <row r="10089" spans="2:2" x14ac:dyDescent="0.25">
      <c r="B10089" s="627"/>
    </row>
    <row r="10090" spans="2:2" x14ac:dyDescent="0.25">
      <c r="B10090" s="627"/>
    </row>
    <row r="10091" spans="2:2" x14ac:dyDescent="0.25">
      <c r="B10091" s="627"/>
    </row>
    <row r="10092" spans="2:2" x14ac:dyDescent="0.25">
      <c r="B10092" s="627"/>
    </row>
    <row r="10093" spans="2:2" x14ac:dyDescent="0.25">
      <c r="B10093" s="627"/>
    </row>
    <row r="10094" spans="2:2" x14ac:dyDescent="0.25">
      <c r="B10094" s="627"/>
    </row>
    <row r="10095" spans="2:2" x14ac:dyDescent="0.25">
      <c r="B10095" s="627"/>
    </row>
    <row r="10096" spans="2:2" x14ac:dyDescent="0.25">
      <c r="B10096" s="627"/>
    </row>
    <row r="10097" spans="2:2" x14ac:dyDescent="0.25">
      <c r="B10097" s="627"/>
    </row>
    <row r="10098" spans="2:2" x14ac:dyDescent="0.25">
      <c r="B10098" s="627"/>
    </row>
    <row r="10099" spans="2:2" x14ac:dyDescent="0.25">
      <c r="B10099" s="627"/>
    </row>
    <row r="10100" spans="2:2" x14ac:dyDescent="0.25">
      <c r="B10100" s="627"/>
    </row>
    <row r="10101" spans="2:2" x14ac:dyDescent="0.25">
      <c r="B10101" s="627"/>
    </row>
    <row r="10102" spans="2:2" x14ac:dyDescent="0.25">
      <c r="B10102" s="627"/>
    </row>
    <row r="10103" spans="2:2" x14ac:dyDescent="0.25">
      <c r="B10103" s="627"/>
    </row>
    <row r="10104" spans="2:2" x14ac:dyDescent="0.25">
      <c r="B10104" s="627"/>
    </row>
    <row r="10105" spans="2:2" x14ac:dyDescent="0.25">
      <c r="B10105" s="627"/>
    </row>
    <row r="10106" spans="2:2" x14ac:dyDescent="0.25">
      <c r="B10106" s="627"/>
    </row>
    <row r="10107" spans="2:2" x14ac:dyDescent="0.25">
      <c r="B10107" s="627"/>
    </row>
    <row r="10108" spans="2:2" x14ac:dyDescent="0.25">
      <c r="B10108" s="627"/>
    </row>
    <row r="10109" spans="2:2" x14ac:dyDescent="0.25">
      <c r="B10109" s="627"/>
    </row>
    <row r="10110" spans="2:2" x14ac:dyDescent="0.25">
      <c r="B10110" s="627"/>
    </row>
    <row r="10111" spans="2:2" x14ac:dyDescent="0.25">
      <c r="B10111" s="627"/>
    </row>
    <row r="10112" spans="2:2" x14ac:dyDescent="0.25">
      <c r="B10112" s="627"/>
    </row>
    <row r="10113" spans="2:2" x14ac:dyDescent="0.25">
      <c r="B10113" s="627"/>
    </row>
    <row r="10114" spans="2:2" x14ac:dyDescent="0.25">
      <c r="B10114" s="627"/>
    </row>
    <row r="10115" spans="2:2" x14ac:dyDescent="0.25">
      <c r="B10115" s="627"/>
    </row>
    <row r="10116" spans="2:2" x14ac:dyDescent="0.25">
      <c r="B10116" s="627"/>
    </row>
    <row r="10117" spans="2:2" x14ac:dyDescent="0.25">
      <c r="B10117" s="627"/>
    </row>
    <row r="10118" spans="2:2" x14ac:dyDescent="0.25">
      <c r="B10118" s="627"/>
    </row>
    <row r="10119" spans="2:2" x14ac:dyDescent="0.25">
      <c r="B10119" s="627"/>
    </row>
    <row r="10120" spans="2:2" x14ac:dyDescent="0.25">
      <c r="B10120" s="627"/>
    </row>
    <row r="10121" spans="2:2" x14ac:dyDescent="0.25">
      <c r="B10121" s="627"/>
    </row>
    <row r="10122" spans="2:2" x14ac:dyDescent="0.25">
      <c r="B10122" s="627"/>
    </row>
    <row r="10123" spans="2:2" x14ac:dyDescent="0.25">
      <c r="B10123" s="627"/>
    </row>
    <row r="10124" spans="2:2" x14ac:dyDescent="0.25">
      <c r="B10124" s="627"/>
    </row>
    <row r="10125" spans="2:2" x14ac:dyDescent="0.25">
      <c r="B10125" s="627"/>
    </row>
    <row r="10126" spans="2:2" x14ac:dyDescent="0.25">
      <c r="B10126" s="627"/>
    </row>
    <row r="10127" spans="2:2" x14ac:dyDescent="0.25">
      <c r="B10127" s="627"/>
    </row>
    <row r="10128" spans="2:2" x14ac:dyDescent="0.25">
      <c r="B10128" s="627"/>
    </row>
    <row r="10129" spans="2:2" x14ac:dyDescent="0.25">
      <c r="B10129" s="627"/>
    </row>
    <row r="10130" spans="2:2" x14ac:dyDescent="0.25">
      <c r="B10130" s="627"/>
    </row>
    <row r="10131" spans="2:2" x14ac:dyDescent="0.25">
      <c r="B10131" s="627"/>
    </row>
    <row r="10132" spans="2:2" x14ac:dyDescent="0.25">
      <c r="B10132" s="627"/>
    </row>
    <row r="10133" spans="2:2" x14ac:dyDescent="0.25">
      <c r="B10133" s="627"/>
    </row>
    <row r="10134" spans="2:2" x14ac:dyDescent="0.25">
      <c r="B10134" s="627"/>
    </row>
    <row r="10135" spans="2:2" x14ac:dyDescent="0.25">
      <c r="B10135" s="627"/>
    </row>
    <row r="10136" spans="2:2" x14ac:dyDescent="0.25">
      <c r="B10136" s="627"/>
    </row>
    <row r="10137" spans="2:2" x14ac:dyDescent="0.25">
      <c r="B10137" s="627"/>
    </row>
    <row r="10138" spans="2:2" x14ac:dyDescent="0.25">
      <c r="B10138" s="627"/>
    </row>
    <row r="10139" spans="2:2" x14ac:dyDescent="0.25">
      <c r="B10139" s="627"/>
    </row>
    <row r="10140" spans="2:2" x14ac:dyDescent="0.25">
      <c r="B10140" s="627"/>
    </row>
    <row r="10141" spans="2:2" x14ac:dyDescent="0.25">
      <c r="B10141" s="627"/>
    </row>
    <row r="10142" spans="2:2" x14ac:dyDescent="0.25">
      <c r="B10142" s="627"/>
    </row>
    <row r="10143" spans="2:2" x14ac:dyDescent="0.25">
      <c r="B10143" s="627"/>
    </row>
    <row r="10144" spans="2:2" x14ac:dyDescent="0.25">
      <c r="B10144" s="627"/>
    </row>
    <row r="10145" spans="2:2" x14ac:dyDescent="0.25">
      <c r="B10145" s="627"/>
    </row>
    <row r="10146" spans="2:2" x14ac:dyDescent="0.25">
      <c r="B10146" s="627"/>
    </row>
    <row r="10147" spans="2:2" x14ac:dyDescent="0.25">
      <c r="B10147" s="627"/>
    </row>
    <row r="10148" spans="2:2" x14ac:dyDescent="0.25">
      <c r="B10148" s="627"/>
    </row>
    <row r="10149" spans="2:2" x14ac:dyDescent="0.25">
      <c r="B10149" s="627"/>
    </row>
    <row r="10150" spans="2:2" x14ac:dyDescent="0.25">
      <c r="B10150" s="627"/>
    </row>
    <row r="10151" spans="2:2" x14ac:dyDescent="0.25">
      <c r="B10151" s="627"/>
    </row>
    <row r="10152" spans="2:2" x14ac:dyDescent="0.25">
      <c r="B10152" s="627"/>
    </row>
    <row r="10153" spans="2:2" x14ac:dyDescent="0.25">
      <c r="B10153" s="627"/>
    </row>
    <row r="10154" spans="2:2" x14ac:dyDescent="0.25">
      <c r="B10154" s="627"/>
    </row>
    <row r="10155" spans="2:2" x14ac:dyDescent="0.25">
      <c r="B10155" s="627"/>
    </row>
    <row r="10156" spans="2:2" x14ac:dyDescent="0.25">
      <c r="B10156" s="627"/>
    </row>
    <row r="10157" spans="2:2" x14ac:dyDescent="0.25">
      <c r="B10157" s="627"/>
    </row>
    <row r="10158" spans="2:2" x14ac:dyDescent="0.25">
      <c r="B10158" s="627"/>
    </row>
    <row r="10159" spans="2:2" x14ac:dyDescent="0.25">
      <c r="B10159" s="627"/>
    </row>
    <row r="10160" spans="2:2" x14ac:dyDescent="0.25">
      <c r="B10160" s="627"/>
    </row>
    <row r="10161" spans="2:2" x14ac:dyDescent="0.25">
      <c r="B10161" s="627"/>
    </row>
    <row r="10162" spans="2:2" x14ac:dyDescent="0.25">
      <c r="B10162" s="627"/>
    </row>
    <row r="10163" spans="2:2" x14ac:dyDescent="0.25">
      <c r="B10163" s="627"/>
    </row>
    <row r="10164" spans="2:2" x14ac:dyDescent="0.25">
      <c r="B10164" s="627"/>
    </row>
    <row r="10165" spans="2:2" x14ac:dyDescent="0.25">
      <c r="B10165" s="627"/>
    </row>
    <row r="10166" spans="2:2" x14ac:dyDescent="0.25">
      <c r="B10166" s="627"/>
    </row>
    <row r="10167" spans="2:2" x14ac:dyDescent="0.25">
      <c r="B10167" s="627"/>
    </row>
    <row r="10168" spans="2:2" x14ac:dyDescent="0.25">
      <c r="B10168" s="627"/>
    </row>
    <row r="10169" spans="2:2" x14ac:dyDescent="0.25">
      <c r="B10169" s="627"/>
    </row>
    <row r="10170" spans="2:2" x14ac:dyDescent="0.25">
      <c r="B10170" s="627"/>
    </row>
    <row r="10171" spans="2:2" x14ac:dyDescent="0.25">
      <c r="B10171" s="627"/>
    </row>
    <row r="10172" spans="2:2" x14ac:dyDescent="0.25">
      <c r="B10172" s="627"/>
    </row>
    <row r="10173" spans="2:2" x14ac:dyDescent="0.25">
      <c r="B10173" s="627"/>
    </row>
    <row r="10174" spans="2:2" x14ac:dyDescent="0.25">
      <c r="B10174" s="627"/>
    </row>
    <row r="10175" spans="2:2" x14ac:dyDescent="0.25">
      <c r="B10175" s="627"/>
    </row>
    <row r="10176" spans="2:2" x14ac:dyDescent="0.25">
      <c r="B10176" s="627"/>
    </row>
    <row r="10177" spans="2:2" x14ac:dyDescent="0.25">
      <c r="B10177" s="627"/>
    </row>
    <row r="10178" spans="2:2" x14ac:dyDescent="0.25">
      <c r="B10178" s="627"/>
    </row>
    <row r="10179" spans="2:2" x14ac:dyDescent="0.25">
      <c r="B10179" s="627"/>
    </row>
    <row r="10180" spans="2:2" x14ac:dyDescent="0.25">
      <c r="B10180" s="627"/>
    </row>
    <row r="10181" spans="2:2" x14ac:dyDescent="0.25">
      <c r="B10181" s="627"/>
    </row>
    <row r="10182" spans="2:2" x14ac:dyDescent="0.25">
      <c r="B10182" s="627"/>
    </row>
    <row r="10183" spans="2:2" x14ac:dyDescent="0.25">
      <c r="B10183" s="627"/>
    </row>
    <row r="10184" spans="2:2" x14ac:dyDescent="0.25">
      <c r="B10184" s="627"/>
    </row>
    <row r="10185" spans="2:2" x14ac:dyDescent="0.25">
      <c r="B10185" s="627"/>
    </row>
    <row r="10186" spans="2:2" x14ac:dyDescent="0.25">
      <c r="B10186" s="627"/>
    </row>
    <row r="10187" spans="2:2" x14ac:dyDescent="0.25">
      <c r="B10187" s="627"/>
    </row>
    <row r="10188" spans="2:2" x14ac:dyDescent="0.25">
      <c r="B10188" s="627"/>
    </row>
    <row r="10189" spans="2:2" x14ac:dyDescent="0.25">
      <c r="B10189" s="627"/>
    </row>
    <row r="10190" spans="2:2" x14ac:dyDescent="0.25">
      <c r="B10190" s="627"/>
    </row>
    <row r="10191" spans="2:2" x14ac:dyDescent="0.25">
      <c r="B10191" s="627"/>
    </row>
    <row r="10192" spans="2:2" x14ac:dyDescent="0.25">
      <c r="B10192" s="627"/>
    </row>
    <row r="10193" spans="2:2" x14ac:dyDescent="0.25">
      <c r="B10193" s="627"/>
    </row>
    <row r="10194" spans="2:2" x14ac:dyDescent="0.25">
      <c r="B10194" s="627"/>
    </row>
    <row r="10195" spans="2:2" x14ac:dyDescent="0.25">
      <c r="B10195" s="627"/>
    </row>
    <row r="10196" spans="2:2" x14ac:dyDescent="0.25">
      <c r="B10196" s="627"/>
    </row>
    <row r="10197" spans="2:2" x14ac:dyDescent="0.25">
      <c r="B10197" s="627"/>
    </row>
    <row r="10198" spans="2:2" x14ac:dyDescent="0.25">
      <c r="B10198" s="627"/>
    </row>
    <row r="10199" spans="2:2" x14ac:dyDescent="0.25">
      <c r="B10199" s="627"/>
    </row>
    <row r="10200" spans="2:2" x14ac:dyDescent="0.25">
      <c r="B10200" s="627"/>
    </row>
    <row r="10201" spans="2:2" x14ac:dyDescent="0.25">
      <c r="B10201" s="627"/>
    </row>
    <row r="10202" spans="2:2" x14ac:dyDescent="0.25">
      <c r="B10202" s="627"/>
    </row>
    <row r="10203" spans="2:2" x14ac:dyDescent="0.25">
      <c r="B10203" s="627"/>
    </row>
    <row r="10204" spans="2:2" x14ac:dyDescent="0.25">
      <c r="B10204" s="627"/>
    </row>
    <row r="10205" spans="2:2" x14ac:dyDescent="0.25">
      <c r="B10205" s="627"/>
    </row>
    <row r="10206" spans="2:2" x14ac:dyDescent="0.25">
      <c r="B10206" s="627"/>
    </row>
    <row r="10207" spans="2:2" x14ac:dyDescent="0.25">
      <c r="B10207" s="627"/>
    </row>
    <row r="10208" spans="2:2" x14ac:dyDescent="0.25">
      <c r="B10208" s="627"/>
    </row>
    <row r="10209" spans="2:2" x14ac:dyDescent="0.25">
      <c r="B10209" s="627"/>
    </row>
    <row r="10210" spans="2:2" x14ac:dyDescent="0.25">
      <c r="B10210" s="627"/>
    </row>
    <row r="10211" spans="2:2" x14ac:dyDescent="0.25">
      <c r="B10211" s="627"/>
    </row>
    <row r="10212" spans="2:2" x14ac:dyDescent="0.25">
      <c r="B10212" s="627"/>
    </row>
    <row r="10213" spans="2:2" x14ac:dyDescent="0.25">
      <c r="B10213" s="627"/>
    </row>
    <row r="10214" spans="2:2" x14ac:dyDescent="0.25">
      <c r="B10214" s="627"/>
    </row>
    <row r="10215" spans="2:2" x14ac:dyDescent="0.25">
      <c r="B10215" s="627"/>
    </row>
    <row r="10216" spans="2:2" x14ac:dyDescent="0.25">
      <c r="B10216" s="627"/>
    </row>
    <row r="10217" spans="2:2" x14ac:dyDescent="0.25">
      <c r="B10217" s="627"/>
    </row>
    <row r="10218" spans="2:2" x14ac:dyDescent="0.25">
      <c r="B10218" s="627"/>
    </row>
    <row r="10219" spans="2:2" x14ac:dyDescent="0.25">
      <c r="B10219" s="627"/>
    </row>
    <row r="10220" spans="2:2" x14ac:dyDescent="0.25">
      <c r="B10220" s="627"/>
    </row>
    <row r="10221" spans="2:2" x14ac:dyDescent="0.25">
      <c r="B10221" s="627"/>
    </row>
    <row r="10222" spans="2:2" x14ac:dyDescent="0.25">
      <c r="B10222" s="627"/>
    </row>
    <row r="10223" spans="2:2" x14ac:dyDescent="0.25">
      <c r="B10223" s="627"/>
    </row>
    <row r="10224" spans="2:2" x14ac:dyDescent="0.25">
      <c r="B10224" s="627"/>
    </row>
    <row r="10225" spans="2:2" x14ac:dyDescent="0.25">
      <c r="B10225" s="627"/>
    </row>
    <row r="10226" spans="2:2" x14ac:dyDescent="0.25">
      <c r="B10226" s="627"/>
    </row>
    <row r="10227" spans="2:2" x14ac:dyDescent="0.25">
      <c r="B10227" s="627"/>
    </row>
    <row r="10228" spans="2:2" x14ac:dyDescent="0.25">
      <c r="B10228" s="627"/>
    </row>
    <row r="10229" spans="2:2" x14ac:dyDescent="0.25">
      <c r="B10229" s="627"/>
    </row>
    <row r="10230" spans="2:2" x14ac:dyDescent="0.25">
      <c r="B10230" s="627"/>
    </row>
    <row r="10231" spans="2:2" x14ac:dyDescent="0.25">
      <c r="B10231" s="627"/>
    </row>
    <row r="10232" spans="2:2" x14ac:dyDescent="0.25">
      <c r="B10232" s="627"/>
    </row>
    <row r="10233" spans="2:2" x14ac:dyDescent="0.25">
      <c r="B10233" s="627"/>
    </row>
    <row r="10234" spans="2:2" x14ac:dyDescent="0.25">
      <c r="B10234" s="627"/>
    </row>
    <row r="10235" spans="2:2" x14ac:dyDescent="0.25">
      <c r="B10235" s="627"/>
    </row>
    <row r="10236" spans="2:2" x14ac:dyDescent="0.25">
      <c r="B10236" s="627"/>
    </row>
    <row r="10237" spans="2:2" x14ac:dyDescent="0.25">
      <c r="B10237" s="627"/>
    </row>
    <row r="10238" spans="2:2" x14ac:dyDescent="0.25">
      <c r="B10238" s="627"/>
    </row>
    <row r="10239" spans="2:2" x14ac:dyDescent="0.25">
      <c r="B10239" s="627"/>
    </row>
    <row r="10240" spans="2:2" x14ac:dyDescent="0.25">
      <c r="B10240" s="627"/>
    </row>
    <row r="10241" spans="2:2" x14ac:dyDescent="0.25">
      <c r="B10241" s="627"/>
    </row>
    <row r="10242" spans="2:2" x14ac:dyDescent="0.25">
      <c r="B10242" s="627"/>
    </row>
    <row r="10243" spans="2:2" x14ac:dyDescent="0.25">
      <c r="B10243" s="627"/>
    </row>
    <row r="10244" spans="2:2" x14ac:dyDescent="0.25">
      <c r="B10244" s="627"/>
    </row>
    <row r="10245" spans="2:2" x14ac:dyDescent="0.25">
      <c r="B10245" s="627"/>
    </row>
    <row r="10246" spans="2:2" x14ac:dyDescent="0.25">
      <c r="B10246" s="627"/>
    </row>
    <row r="10247" spans="2:2" x14ac:dyDescent="0.25">
      <c r="B10247" s="627"/>
    </row>
    <row r="10248" spans="2:2" x14ac:dyDescent="0.25">
      <c r="B10248" s="627"/>
    </row>
    <row r="10249" spans="2:2" x14ac:dyDescent="0.25">
      <c r="B10249" s="627"/>
    </row>
    <row r="10250" spans="2:2" x14ac:dyDescent="0.25">
      <c r="B10250" s="627"/>
    </row>
    <row r="10251" spans="2:2" x14ac:dyDescent="0.25">
      <c r="B10251" s="627"/>
    </row>
    <row r="10252" spans="2:2" x14ac:dyDescent="0.25">
      <c r="B10252" s="627"/>
    </row>
    <row r="10253" spans="2:2" x14ac:dyDescent="0.25">
      <c r="B10253" s="627"/>
    </row>
    <row r="10254" spans="2:2" x14ac:dyDescent="0.25">
      <c r="B10254" s="627"/>
    </row>
    <row r="10255" spans="2:2" x14ac:dyDescent="0.25">
      <c r="B10255" s="627"/>
    </row>
    <row r="10256" spans="2:2" x14ac:dyDescent="0.25">
      <c r="B10256" s="627"/>
    </row>
    <row r="10257" spans="2:2" x14ac:dyDescent="0.25">
      <c r="B10257" s="627"/>
    </row>
    <row r="10258" spans="2:2" x14ac:dyDescent="0.25">
      <c r="B10258" s="627"/>
    </row>
    <row r="10259" spans="2:2" x14ac:dyDescent="0.25">
      <c r="B10259" s="627"/>
    </row>
    <row r="10260" spans="2:2" x14ac:dyDescent="0.25">
      <c r="B10260" s="627"/>
    </row>
    <row r="10261" spans="2:2" x14ac:dyDescent="0.25">
      <c r="B10261" s="627"/>
    </row>
    <row r="10262" spans="2:2" x14ac:dyDescent="0.25">
      <c r="B10262" s="627"/>
    </row>
    <row r="10263" spans="2:2" x14ac:dyDescent="0.25">
      <c r="B10263" s="627"/>
    </row>
    <row r="10264" spans="2:2" x14ac:dyDescent="0.25">
      <c r="B10264" s="627"/>
    </row>
    <row r="10265" spans="2:2" x14ac:dyDescent="0.25">
      <c r="B10265" s="627"/>
    </row>
    <row r="10266" spans="2:2" x14ac:dyDescent="0.25">
      <c r="B10266" s="627"/>
    </row>
    <row r="10267" spans="2:2" x14ac:dyDescent="0.25">
      <c r="B10267" s="627"/>
    </row>
    <row r="10268" spans="2:2" x14ac:dyDescent="0.25">
      <c r="B10268" s="627"/>
    </row>
    <row r="10269" spans="2:2" x14ac:dyDescent="0.25">
      <c r="B10269" s="627"/>
    </row>
    <row r="10270" spans="2:2" x14ac:dyDescent="0.25">
      <c r="B10270" s="627"/>
    </row>
    <row r="10271" spans="2:2" x14ac:dyDescent="0.25">
      <c r="B10271" s="627"/>
    </row>
    <row r="10272" spans="2:2" x14ac:dyDescent="0.25">
      <c r="B10272" s="627"/>
    </row>
    <row r="10273" spans="2:2" x14ac:dyDescent="0.25">
      <c r="B10273" s="627"/>
    </row>
    <row r="10274" spans="2:2" x14ac:dyDescent="0.25">
      <c r="B10274" s="627"/>
    </row>
    <row r="10275" spans="2:2" x14ac:dyDescent="0.25">
      <c r="B10275" s="627"/>
    </row>
    <row r="10276" spans="2:2" x14ac:dyDescent="0.25">
      <c r="B10276" s="627"/>
    </row>
    <row r="10277" spans="2:2" x14ac:dyDescent="0.25">
      <c r="B10277" s="627"/>
    </row>
    <row r="10278" spans="2:2" x14ac:dyDescent="0.25">
      <c r="B10278" s="627"/>
    </row>
    <row r="10279" spans="2:2" x14ac:dyDescent="0.25">
      <c r="B10279" s="627"/>
    </row>
    <row r="10280" spans="2:2" x14ac:dyDescent="0.25">
      <c r="B10280" s="627"/>
    </row>
    <row r="10281" spans="2:2" x14ac:dyDescent="0.25">
      <c r="B10281" s="627"/>
    </row>
    <row r="10282" spans="2:2" x14ac:dyDescent="0.25">
      <c r="B10282" s="627"/>
    </row>
    <row r="10283" spans="2:2" x14ac:dyDescent="0.25">
      <c r="B10283" s="627"/>
    </row>
    <row r="10284" spans="2:2" x14ac:dyDescent="0.25">
      <c r="B10284" s="627"/>
    </row>
    <row r="10285" spans="2:2" x14ac:dyDescent="0.25">
      <c r="B10285" s="627"/>
    </row>
    <row r="10286" spans="2:2" x14ac:dyDescent="0.25">
      <c r="B10286" s="627"/>
    </row>
    <row r="10287" spans="2:2" x14ac:dyDescent="0.25">
      <c r="B10287" s="627"/>
    </row>
    <row r="10288" spans="2:2" x14ac:dyDescent="0.25">
      <c r="B10288" s="627"/>
    </row>
    <row r="10289" spans="2:2" x14ac:dyDescent="0.25">
      <c r="B10289" s="627"/>
    </row>
    <row r="10290" spans="2:2" x14ac:dyDescent="0.25">
      <c r="B10290" s="627"/>
    </row>
    <row r="10291" spans="2:2" x14ac:dyDescent="0.25">
      <c r="B10291" s="627"/>
    </row>
    <row r="10292" spans="2:2" x14ac:dyDescent="0.25">
      <c r="B10292" s="627"/>
    </row>
    <row r="10293" spans="2:2" x14ac:dyDescent="0.25">
      <c r="B10293" s="627"/>
    </row>
    <row r="10294" spans="2:2" x14ac:dyDescent="0.25">
      <c r="B10294" s="627"/>
    </row>
    <row r="10295" spans="2:2" x14ac:dyDescent="0.25">
      <c r="B10295" s="627"/>
    </row>
    <row r="10296" spans="2:2" x14ac:dyDescent="0.25">
      <c r="B10296" s="627"/>
    </row>
    <row r="10297" spans="2:2" x14ac:dyDescent="0.25">
      <c r="B10297" s="627"/>
    </row>
    <row r="10298" spans="2:2" x14ac:dyDescent="0.25">
      <c r="B10298" s="627"/>
    </row>
    <row r="10299" spans="2:2" x14ac:dyDescent="0.25">
      <c r="B10299" s="627"/>
    </row>
    <row r="10300" spans="2:2" x14ac:dyDescent="0.25">
      <c r="B10300" s="627"/>
    </row>
    <row r="10301" spans="2:2" x14ac:dyDescent="0.25">
      <c r="B10301" s="627"/>
    </row>
    <row r="10302" spans="2:2" x14ac:dyDescent="0.25">
      <c r="B10302" s="627"/>
    </row>
    <row r="10303" spans="2:2" x14ac:dyDescent="0.25">
      <c r="B10303" s="627"/>
    </row>
    <row r="10304" spans="2:2" x14ac:dyDescent="0.25">
      <c r="B10304" s="627"/>
    </row>
    <row r="10305" spans="2:2" x14ac:dyDescent="0.25">
      <c r="B10305" s="627"/>
    </row>
    <row r="10306" spans="2:2" x14ac:dyDescent="0.25">
      <c r="B10306" s="627"/>
    </row>
    <row r="10307" spans="2:2" x14ac:dyDescent="0.25">
      <c r="B10307" s="627"/>
    </row>
    <row r="10308" spans="2:2" x14ac:dyDescent="0.25">
      <c r="B10308" s="627"/>
    </row>
    <row r="10309" spans="2:2" x14ac:dyDescent="0.25">
      <c r="B10309" s="627"/>
    </row>
    <row r="10310" spans="2:2" x14ac:dyDescent="0.25">
      <c r="B10310" s="627"/>
    </row>
    <row r="10311" spans="2:2" x14ac:dyDescent="0.25">
      <c r="B10311" s="627"/>
    </row>
    <row r="10312" spans="2:2" x14ac:dyDescent="0.25">
      <c r="B10312" s="627"/>
    </row>
    <row r="10313" spans="2:2" x14ac:dyDescent="0.25">
      <c r="B10313" s="627"/>
    </row>
    <row r="10314" spans="2:2" x14ac:dyDescent="0.25">
      <c r="B10314" s="627"/>
    </row>
    <row r="10315" spans="2:2" x14ac:dyDescent="0.25">
      <c r="B10315" s="627"/>
    </row>
    <row r="10316" spans="2:2" x14ac:dyDescent="0.25">
      <c r="B10316" s="627"/>
    </row>
    <row r="10317" spans="2:2" x14ac:dyDescent="0.25">
      <c r="B10317" s="627"/>
    </row>
    <row r="10318" spans="2:2" x14ac:dyDescent="0.25">
      <c r="B10318" s="627"/>
    </row>
    <row r="10319" spans="2:2" x14ac:dyDescent="0.25">
      <c r="B10319" s="627"/>
    </row>
    <row r="10320" spans="2:2" x14ac:dyDescent="0.25">
      <c r="B10320" s="627"/>
    </row>
    <row r="10321" spans="2:2" x14ac:dyDescent="0.25">
      <c r="B10321" s="627"/>
    </row>
    <row r="10322" spans="2:2" x14ac:dyDescent="0.25">
      <c r="B10322" s="627"/>
    </row>
    <row r="10323" spans="2:2" x14ac:dyDescent="0.25">
      <c r="B10323" s="627"/>
    </row>
    <row r="10324" spans="2:2" x14ac:dyDescent="0.25">
      <c r="B10324" s="627"/>
    </row>
    <row r="10325" spans="2:2" x14ac:dyDescent="0.25">
      <c r="B10325" s="627"/>
    </row>
    <row r="10326" spans="2:2" x14ac:dyDescent="0.25">
      <c r="B10326" s="627"/>
    </row>
    <row r="10327" spans="2:2" x14ac:dyDescent="0.25">
      <c r="B10327" s="627"/>
    </row>
    <row r="10328" spans="2:2" x14ac:dyDescent="0.25">
      <c r="B10328" s="627"/>
    </row>
    <row r="10329" spans="2:2" x14ac:dyDescent="0.25">
      <c r="B10329" s="627"/>
    </row>
    <row r="10330" spans="2:2" x14ac:dyDescent="0.25">
      <c r="B10330" s="627"/>
    </row>
    <row r="10331" spans="2:2" x14ac:dyDescent="0.25">
      <c r="B10331" s="627"/>
    </row>
    <row r="10332" spans="2:2" x14ac:dyDescent="0.25">
      <c r="B10332" s="627"/>
    </row>
    <row r="10333" spans="2:2" x14ac:dyDescent="0.25">
      <c r="B10333" s="627"/>
    </row>
    <row r="10334" spans="2:2" x14ac:dyDescent="0.25">
      <c r="B10334" s="627"/>
    </row>
    <row r="10335" spans="2:2" x14ac:dyDescent="0.25">
      <c r="B10335" s="627"/>
    </row>
    <row r="10336" spans="2:2" x14ac:dyDescent="0.25">
      <c r="B10336" s="627"/>
    </row>
    <row r="10337" spans="2:2" x14ac:dyDescent="0.25">
      <c r="B10337" s="627"/>
    </row>
    <row r="10338" spans="2:2" x14ac:dyDescent="0.25">
      <c r="B10338" s="627"/>
    </row>
    <row r="10339" spans="2:2" x14ac:dyDescent="0.25">
      <c r="B10339" s="627"/>
    </row>
    <row r="10340" spans="2:2" x14ac:dyDescent="0.25">
      <c r="B10340" s="627"/>
    </row>
    <row r="10341" spans="2:2" x14ac:dyDescent="0.25">
      <c r="B10341" s="627"/>
    </row>
    <row r="10342" spans="2:2" x14ac:dyDescent="0.25">
      <c r="B10342" s="627"/>
    </row>
    <row r="10343" spans="2:2" x14ac:dyDescent="0.25">
      <c r="B10343" s="627"/>
    </row>
    <row r="10344" spans="2:2" x14ac:dyDescent="0.25">
      <c r="B10344" s="627"/>
    </row>
    <row r="10345" spans="2:2" x14ac:dyDescent="0.25">
      <c r="B10345" s="627"/>
    </row>
    <row r="10346" spans="2:2" x14ac:dyDescent="0.25">
      <c r="B10346" s="627"/>
    </row>
    <row r="10347" spans="2:2" x14ac:dyDescent="0.25">
      <c r="B10347" s="627"/>
    </row>
    <row r="10348" spans="2:2" x14ac:dyDescent="0.25">
      <c r="B10348" s="627"/>
    </row>
    <row r="10349" spans="2:2" x14ac:dyDescent="0.25">
      <c r="B10349" s="627"/>
    </row>
    <row r="10350" spans="2:2" x14ac:dyDescent="0.25">
      <c r="B10350" s="627"/>
    </row>
    <row r="10351" spans="2:2" x14ac:dyDescent="0.25">
      <c r="B10351" s="627"/>
    </row>
    <row r="10352" spans="2:2" x14ac:dyDescent="0.25">
      <c r="B10352" s="627"/>
    </row>
    <row r="10353" spans="2:2" x14ac:dyDescent="0.25">
      <c r="B10353" s="627"/>
    </row>
    <row r="10354" spans="2:2" x14ac:dyDescent="0.25">
      <c r="B10354" s="627"/>
    </row>
    <row r="10355" spans="2:2" x14ac:dyDescent="0.25">
      <c r="B10355" s="627"/>
    </row>
    <row r="10356" spans="2:2" x14ac:dyDescent="0.25">
      <c r="B10356" s="627"/>
    </row>
    <row r="10357" spans="2:2" x14ac:dyDescent="0.25">
      <c r="B10357" s="627"/>
    </row>
    <row r="10358" spans="2:2" x14ac:dyDescent="0.25">
      <c r="B10358" s="627"/>
    </row>
    <row r="10359" spans="2:2" x14ac:dyDescent="0.25">
      <c r="B10359" s="627"/>
    </row>
    <row r="10360" spans="2:2" x14ac:dyDescent="0.25">
      <c r="B10360" s="627"/>
    </row>
    <row r="10361" spans="2:2" x14ac:dyDescent="0.25">
      <c r="B10361" s="627"/>
    </row>
    <row r="10362" spans="2:2" x14ac:dyDescent="0.25">
      <c r="B10362" s="627"/>
    </row>
    <row r="10363" spans="2:2" x14ac:dyDescent="0.25">
      <c r="B10363" s="627"/>
    </row>
    <row r="10364" spans="2:2" x14ac:dyDescent="0.25">
      <c r="B10364" s="627"/>
    </row>
    <row r="10365" spans="2:2" x14ac:dyDescent="0.25">
      <c r="B10365" s="627"/>
    </row>
    <row r="10366" spans="2:2" x14ac:dyDescent="0.25">
      <c r="B10366" s="627"/>
    </row>
    <row r="10367" spans="2:2" x14ac:dyDescent="0.25">
      <c r="B10367" s="627"/>
    </row>
    <row r="10368" spans="2:2" x14ac:dyDescent="0.25">
      <c r="B10368" s="627"/>
    </row>
    <row r="10369" spans="2:2" x14ac:dyDescent="0.25">
      <c r="B10369" s="627"/>
    </row>
    <row r="10370" spans="2:2" x14ac:dyDescent="0.25">
      <c r="B10370" s="627"/>
    </row>
    <row r="10371" spans="2:2" x14ac:dyDescent="0.25">
      <c r="B10371" s="627"/>
    </row>
    <row r="10372" spans="2:2" x14ac:dyDescent="0.25">
      <c r="B10372" s="627"/>
    </row>
    <row r="10373" spans="2:2" x14ac:dyDescent="0.25">
      <c r="B10373" s="627"/>
    </row>
    <row r="10374" spans="2:2" x14ac:dyDescent="0.25">
      <c r="B10374" s="627"/>
    </row>
    <row r="10375" spans="2:2" x14ac:dyDescent="0.25">
      <c r="B10375" s="627"/>
    </row>
    <row r="10376" spans="2:2" x14ac:dyDescent="0.25">
      <c r="B10376" s="627"/>
    </row>
    <row r="10377" spans="2:2" x14ac:dyDescent="0.25">
      <c r="B10377" s="627"/>
    </row>
    <row r="10378" spans="2:2" x14ac:dyDescent="0.25">
      <c r="B10378" s="627"/>
    </row>
    <row r="10379" spans="2:2" x14ac:dyDescent="0.25">
      <c r="B10379" s="627"/>
    </row>
    <row r="10380" spans="2:2" x14ac:dyDescent="0.25">
      <c r="B10380" s="627"/>
    </row>
    <row r="10381" spans="2:2" x14ac:dyDescent="0.25">
      <c r="B10381" s="627"/>
    </row>
    <row r="10382" spans="2:2" x14ac:dyDescent="0.25">
      <c r="B10382" s="627"/>
    </row>
    <row r="10383" spans="2:2" x14ac:dyDescent="0.25">
      <c r="B10383" s="627"/>
    </row>
    <row r="10384" spans="2:2" x14ac:dyDescent="0.25">
      <c r="B10384" s="627"/>
    </row>
    <row r="10385" spans="2:2" x14ac:dyDescent="0.25">
      <c r="B10385" s="627"/>
    </row>
    <row r="10386" spans="2:2" x14ac:dyDescent="0.25">
      <c r="B10386" s="627"/>
    </row>
    <row r="10387" spans="2:2" x14ac:dyDescent="0.25">
      <c r="B10387" s="627"/>
    </row>
    <row r="10388" spans="2:2" x14ac:dyDescent="0.25">
      <c r="B10388" s="627"/>
    </row>
    <row r="10389" spans="2:2" x14ac:dyDescent="0.25">
      <c r="B10389" s="627"/>
    </row>
    <row r="10390" spans="2:2" x14ac:dyDescent="0.25">
      <c r="B10390" s="627"/>
    </row>
    <row r="10391" spans="2:2" x14ac:dyDescent="0.25">
      <c r="B10391" s="627"/>
    </row>
    <row r="10392" spans="2:2" x14ac:dyDescent="0.25">
      <c r="B10392" s="627"/>
    </row>
    <row r="10393" spans="2:2" x14ac:dyDescent="0.25">
      <c r="B10393" s="627"/>
    </row>
    <row r="10394" spans="2:2" x14ac:dyDescent="0.25">
      <c r="B10394" s="627"/>
    </row>
    <row r="10395" spans="2:2" x14ac:dyDescent="0.25">
      <c r="B10395" s="627"/>
    </row>
    <row r="10396" spans="2:2" x14ac:dyDescent="0.25">
      <c r="B10396" s="627"/>
    </row>
    <row r="10397" spans="2:2" x14ac:dyDescent="0.25">
      <c r="B10397" s="627"/>
    </row>
    <row r="10398" spans="2:2" x14ac:dyDescent="0.25">
      <c r="B10398" s="627"/>
    </row>
    <row r="10399" spans="2:2" x14ac:dyDescent="0.25">
      <c r="B10399" s="627"/>
    </row>
    <row r="10400" spans="2:2" x14ac:dyDescent="0.25">
      <c r="B10400" s="627"/>
    </row>
    <row r="10401" spans="2:2" x14ac:dyDescent="0.25">
      <c r="B10401" s="627"/>
    </row>
    <row r="10402" spans="2:2" x14ac:dyDescent="0.25">
      <c r="B10402" s="627"/>
    </row>
    <row r="10403" spans="2:2" x14ac:dyDescent="0.25">
      <c r="B10403" s="627"/>
    </row>
    <row r="10404" spans="2:2" x14ac:dyDescent="0.25">
      <c r="B10404" s="627"/>
    </row>
    <row r="10405" spans="2:2" x14ac:dyDescent="0.25">
      <c r="B10405" s="627"/>
    </row>
    <row r="10406" spans="2:2" x14ac:dyDescent="0.25">
      <c r="B10406" s="627"/>
    </row>
    <row r="10407" spans="2:2" x14ac:dyDescent="0.25">
      <c r="B10407" s="627"/>
    </row>
    <row r="10408" spans="2:2" x14ac:dyDescent="0.25">
      <c r="B10408" s="627"/>
    </row>
    <row r="10409" spans="2:2" x14ac:dyDescent="0.25">
      <c r="B10409" s="627"/>
    </row>
    <row r="10410" spans="2:2" x14ac:dyDescent="0.25">
      <c r="B10410" s="627"/>
    </row>
    <row r="10411" spans="2:2" x14ac:dyDescent="0.25">
      <c r="B10411" s="627"/>
    </row>
    <row r="10412" spans="2:2" x14ac:dyDescent="0.25">
      <c r="B10412" s="627"/>
    </row>
    <row r="10413" spans="2:2" x14ac:dyDescent="0.25">
      <c r="B10413" s="627"/>
    </row>
    <row r="10414" spans="2:2" x14ac:dyDescent="0.25">
      <c r="B10414" s="627"/>
    </row>
    <row r="10415" spans="2:2" x14ac:dyDescent="0.25">
      <c r="B10415" s="627"/>
    </row>
    <row r="10416" spans="2:2" x14ac:dyDescent="0.25">
      <c r="B10416" s="627"/>
    </row>
    <row r="10417" spans="2:2" x14ac:dyDescent="0.25">
      <c r="B10417" s="627"/>
    </row>
    <row r="10418" spans="2:2" x14ac:dyDescent="0.25">
      <c r="B10418" s="627"/>
    </row>
    <row r="10419" spans="2:2" x14ac:dyDescent="0.25">
      <c r="B10419" s="627"/>
    </row>
    <row r="10420" spans="2:2" x14ac:dyDescent="0.25">
      <c r="B10420" s="627"/>
    </row>
    <row r="10421" spans="2:2" x14ac:dyDescent="0.25">
      <c r="B10421" s="627"/>
    </row>
    <row r="10422" spans="2:2" x14ac:dyDescent="0.25">
      <c r="B10422" s="627"/>
    </row>
    <row r="10423" spans="2:2" x14ac:dyDescent="0.25">
      <c r="B10423" s="627"/>
    </row>
    <row r="10424" spans="2:2" x14ac:dyDescent="0.25">
      <c r="B10424" s="627"/>
    </row>
    <row r="10425" spans="2:2" x14ac:dyDescent="0.25">
      <c r="B10425" s="627"/>
    </row>
    <row r="10426" spans="2:2" x14ac:dyDescent="0.25">
      <c r="B10426" s="627"/>
    </row>
    <row r="10427" spans="2:2" x14ac:dyDescent="0.25">
      <c r="B10427" s="627"/>
    </row>
    <row r="10428" spans="2:2" x14ac:dyDescent="0.25">
      <c r="B10428" s="627"/>
    </row>
    <row r="10429" spans="2:2" x14ac:dyDescent="0.25">
      <c r="B10429" s="627"/>
    </row>
    <row r="10430" spans="2:2" x14ac:dyDescent="0.25">
      <c r="B10430" s="627"/>
    </row>
    <row r="10431" spans="2:2" x14ac:dyDescent="0.25">
      <c r="B10431" s="627"/>
    </row>
    <row r="10432" spans="2:2" x14ac:dyDescent="0.25">
      <c r="B10432" s="627"/>
    </row>
    <row r="10433" spans="2:2" x14ac:dyDescent="0.25">
      <c r="B10433" s="627"/>
    </row>
    <row r="10434" spans="2:2" x14ac:dyDescent="0.25">
      <c r="B10434" s="627"/>
    </row>
    <row r="10435" spans="2:2" x14ac:dyDescent="0.25">
      <c r="B10435" s="627"/>
    </row>
    <row r="10436" spans="2:2" x14ac:dyDescent="0.25">
      <c r="B10436" s="627"/>
    </row>
    <row r="10437" spans="2:2" x14ac:dyDescent="0.25">
      <c r="B10437" s="627"/>
    </row>
    <row r="10438" spans="2:2" x14ac:dyDescent="0.25">
      <c r="B10438" s="627"/>
    </row>
    <row r="10439" spans="2:2" x14ac:dyDescent="0.25">
      <c r="B10439" s="627"/>
    </row>
    <row r="10440" spans="2:2" x14ac:dyDescent="0.25">
      <c r="B10440" s="627"/>
    </row>
    <row r="10441" spans="2:2" x14ac:dyDescent="0.25">
      <c r="B10441" s="627"/>
    </row>
    <row r="10442" spans="2:2" x14ac:dyDescent="0.25">
      <c r="B10442" s="627"/>
    </row>
    <row r="10443" spans="2:2" x14ac:dyDescent="0.25">
      <c r="B10443" s="627"/>
    </row>
    <row r="10444" spans="2:2" x14ac:dyDescent="0.25">
      <c r="B10444" s="627"/>
    </row>
    <row r="10445" spans="2:2" x14ac:dyDescent="0.25">
      <c r="B10445" s="627"/>
    </row>
    <row r="10446" spans="2:2" x14ac:dyDescent="0.25">
      <c r="B10446" s="627"/>
    </row>
    <row r="10447" spans="2:2" x14ac:dyDescent="0.25">
      <c r="B10447" s="627"/>
    </row>
    <row r="10448" spans="2:2" x14ac:dyDescent="0.25">
      <c r="B10448" s="627"/>
    </row>
    <row r="10449" spans="2:2" x14ac:dyDescent="0.25">
      <c r="B10449" s="627"/>
    </row>
    <row r="10450" spans="2:2" x14ac:dyDescent="0.25">
      <c r="B10450" s="627"/>
    </row>
    <row r="10451" spans="2:2" x14ac:dyDescent="0.25">
      <c r="B10451" s="627"/>
    </row>
    <row r="10452" spans="2:2" x14ac:dyDescent="0.25">
      <c r="B10452" s="627"/>
    </row>
    <row r="10453" spans="2:2" x14ac:dyDescent="0.25">
      <c r="B10453" s="627"/>
    </row>
    <row r="10454" spans="2:2" x14ac:dyDescent="0.25">
      <c r="B10454" s="627"/>
    </row>
    <row r="10455" spans="2:2" x14ac:dyDescent="0.25">
      <c r="B10455" s="627"/>
    </row>
    <row r="10456" spans="2:2" x14ac:dyDescent="0.25">
      <c r="B10456" s="627"/>
    </row>
    <row r="10457" spans="2:2" x14ac:dyDescent="0.25">
      <c r="B10457" s="627"/>
    </row>
    <row r="10458" spans="2:2" x14ac:dyDescent="0.25">
      <c r="B10458" s="627"/>
    </row>
    <row r="10459" spans="2:2" x14ac:dyDescent="0.25">
      <c r="B10459" s="627"/>
    </row>
    <row r="10460" spans="2:2" x14ac:dyDescent="0.25">
      <c r="B10460" s="627"/>
    </row>
    <row r="10461" spans="2:2" x14ac:dyDescent="0.25">
      <c r="B10461" s="627"/>
    </row>
    <row r="10462" spans="2:2" x14ac:dyDescent="0.25">
      <c r="B10462" s="627"/>
    </row>
    <row r="10463" spans="2:2" x14ac:dyDescent="0.25">
      <c r="B10463" s="627"/>
    </row>
    <row r="10464" spans="2:2" x14ac:dyDescent="0.25">
      <c r="B10464" s="627"/>
    </row>
    <row r="10465" spans="2:2" x14ac:dyDescent="0.25">
      <c r="B10465" s="627"/>
    </row>
    <row r="10466" spans="2:2" x14ac:dyDescent="0.25">
      <c r="B10466" s="627"/>
    </row>
    <row r="10467" spans="2:2" x14ac:dyDescent="0.25">
      <c r="B10467" s="627"/>
    </row>
    <row r="10468" spans="2:2" x14ac:dyDescent="0.25">
      <c r="B10468" s="627"/>
    </row>
    <row r="10469" spans="2:2" x14ac:dyDescent="0.25">
      <c r="B10469" s="627"/>
    </row>
    <row r="10470" spans="2:2" x14ac:dyDescent="0.25">
      <c r="B10470" s="627"/>
    </row>
    <row r="10471" spans="2:2" x14ac:dyDescent="0.25">
      <c r="B10471" s="627"/>
    </row>
    <row r="10472" spans="2:2" x14ac:dyDescent="0.25">
      <c r="B10472" s="627"/>
    </row>
    <row r="10473" spans="2:2" x14ac:dyDescent="0.25">
      <c r="B10473" s="627"/>
    </row>
    <row r="10474" spans="2:2" x14ac:dyDescent="0.25">
      <c r="B10474" s="627"/>
    </row>
    <row r="10475" spans="2:2" x14ac:dyDescent="0.25">
      <c r="B10475" s="627"/>
    </row>
    <row r="10476" spans="2:2" x14ac:dyDescent="0.25">
      <c r="B10476" s="627"/>
    </row>
    <row r="10477" spans="2:2" x14ac:dyDescent="0.25">
      <c r="B10477" s="627"/>
    </row>
    <row r="10478" spans="2:2" x14ac:dyDescent="0.25">
      <c r="B10478" s="627"/>
    </row>
    <row r="10479" spans="2:2" x14ac:dyDescent="0.25">
      <c r="B10479" s="627"/>
    </row>
    <row r="10480" spans="2:2" x14ac:dyDescent="0.25">
      <c r="B10480" s="627"/>
    </row>
    <row r="10481" spans="2:2" x14ac:dyDescent="0.25">
      <c r="B10481" s="627"/>
    </row>
    <row r="10482" spans="2:2" x14ac:dyDescent="0.25">
      <c r="B10482" s="627"/>
    </row>
    <row r="10483" spans="2:2" x14ac:dyDescent="0.25">
      <c r="B10483" s="627"/>
    </row>
    <row r="10484" spans="2:2" x14ac:dyDescent="0.25">
      <c r="B10484" s="627"/>
    </row>
    <row r="10485" spans="2:2" x14ac:dyDescent="0.25">
      <c r="B10485" s="627"/>
    </row>
    <row r="10486" spans="2:2" x14ac:dyDescent="0.25">
      <c r="B10486" s="627"/>
    </row>
    <row r="10487" spans="2:2" x14ac:dyDescent="0.25">
      <c r="B10487" s="627"/>
    </row>
    <row r="10488" spans="2:2" x14ac:dyDescent="0.25">
      <c r="B10488" s="627"/>
    </row>
    <row r="10489" spans="2:2" x14ac:dyDescent="0.25">
      <c r="B10489" s="627"/>
    </row>
    <row r="10490" spans="2:2" x14ac:dyDescent="0.25">
      <c r="B10490" s="627"/>
    </row>
    <row r="10491" spans="2:2" x14ac:dyDescent="0.25">
      <c r="B10491" s="627"/>
    </row>
    <row r="10492" spans="2:2" x14ac:dyDescent="0.25">
      <c r="B10492" s="627"/>
    </row>
    <row r="10493" spans="2:2" x14ac:dyDescent="0.25">
      <c r="B10493" s="627"/>
    </row>
    <row r="10494" spans="2:2" x14ac:dyDescent="0.25">
      <c r="B10494" s="627"/>
    </row>
    <row r="10495" spans="2:2" x14ac:dyDescent="0.25">
      <c r="B10495" s="627"/>
    </row>
    <row r="10496" spans="2:2" x14ac:dyDescent="0.25">
      <c r="B10496" s="627"/>
    </row>
    <row r="10497" spans="2:2" x14ac:dyDescent="0.25">
      <c r="B10497" s="627"/>
    </row>
    <row r="10498" spans="2:2" x14ac:dyDescent="0.25">
      <c r="B10498" s="627"/>
    </row>
    <row r="10499" spans="2:2" x14ac:dyDescent="0.25">
      <c r="B10499" s="627"/>
    </row>
    <row r="10500" spans="2:2" x14ac:dyDescent="0.25">
      <c r="B10500" s="627"/>
    </row>
    <row r="10501" spans="2:2" x14ac:dyDescent="0.25">
      <c r="B10501" s="627"/>
    </row>
    <row r="10502" spans="2:2" x14ac:dyDescent="0.25">
      <c r="B10502" s="627"/>
    </row>
    <row r="10503" spans="2:2" x14ac:dyDescent="0.25">
      <c r="B10503" s="627"/>
    </row>
    <row r="10504" spans="2:2" x14ac:dyDescent="0.25">
      <c r="B10504" s="627"/>
    </row>
    <row r="10505" spans="2:2" x14ac:dyDescent="0.25">
      <c r="B10505" s="627"/>
    </row>
    <row r="10506" spans="2:2" x14ac:dyDescent="0.25">
      <c r="B10506" s="627"/>
    </row>
    <row r="10507" spans="2:2" x14ac:dyDescent="0.25">
      <c r="B10507" s="627"/>
    </row>
    <row r="10508" spans="2:2" x14ac:dyDescent="0.25">
      <c r="B10508" s="627"/>
    </row>
    <row r="10509" spans="2:2" x14ac:dyDescent="0.25">
      <c r="B10509" s="627"/>
    </row>
    <row r="10510" spans="2:2" x14ac:dyDescent="0.25">
      <c r="B10510" s="627"/>
    </row>
    <row r="10511" spans="2:2" x14ac:dyDescent="0.25">
      <c r="B10511" s="627"/>
    </row>
    <row r="10512" spans="2:2" x14ac:dyDescent="0.25">
      <c r="B10512" s="627"/>
    </row>
    <row r="10513" spans="2:2" x14ac:dyDescent="0.25">
      <c r="B10513" s="627"/>
    </row>
    <row r="10514" spans="2:2" x14ac:dyDescent="0.25">
      <c r="B10514" s="627"/>
    </row>
    <row r="10515" spans="2:2" x14ac:dyDescent="0.25">
      <c r="B10515" s="627"/>
    </row>
    <row r="10516" spans="2:2" x14ac:dyDescent="0.25">
      <c r="B10516" s="627"/>
    </row>
    <row r="10517" spans="2:2" x14ac:dyDescent="0.25">
      <c r="B10517" s="627"/>
    </row>
    <row r="10518" spans="2:2" x14ac:dyDescent="0.25">
      <c r="B10518" s="627"/>
    </row>
    <row r="10519" spans="2:2" x14ac:dyDescent="0.25">
      <c r="B10519" s="627"/>
    </row>
    <row r="10520" spans="2:2" x14ac:dyDescent="0.25">
      <c r="B10520" s="627"/>
    </row>
    <row r="10521" spans="2:2" x14ac:dyDescent="0.25">
      <c r="B10521" s="627"/>
    </row>
    <row r="10522" spans="2:2" x14ac:dyDescent="0.25">
      <c r="B10522" s="627"/>
    </row>
    <row r="10523" spans="2:2" x14ac:dyDescent="0.25">
      <c r="B10523" s="627"/>
    </row>
    <row r="10524" spans="2:2" x14ac:dyDescent="0.25">
      <c r="B10524" s="627"/>
    </row>
    <row r="10525" spans="2:2" x14ac:dyDescent="0.25">
      <c r="B10525" s="627"/>
    </row>
    <row r="10526" spans="2:2" x14ac:dyDescent="0.25">
      <c r="B10526" s="627"/>
    </row>
    <row r="10527" spans="2:2" x14ac:dyDescent="0.25">
      <c r="B10527" s="627"/>
    </row>
    <row r="10528" spans="2:2" x14ac:dyDescent="0.25">
      <c r="B10528" s="627"/>
    </row>
    <row r="10529" spans="2:2" x14ac:dyDescent="0.25">
      <c r="B10529" s="627"/>
    </row>
    <row r="10530" spans="2:2" x14ac:dyDescent="0.25">
      <c r="B10530" s="627"/>
    </row>
    <row r="10531" spans="2:2" x14ac:dyDescent="0.25">
      <c r="B10531" s="627"/>
    </row>
    <row r="10532" spans="2:2" x14ac:dyDescent="0.25">
      <c r="B10532" s="627"/>
    </row>
    <row r="10533" spans="2:2" x14ac:dyDescent="0.25">
      <c r="B10533" s="627"/>
    </row>
    <row r="10534" spans="2:2" x14ac:dyDescent="0.25">
      <c r="B10534" s="627"/>
    </row>
    <row r="10535" spans="2:2" x14ac:dyDescent="0.25">
      <c r="B10535" s="627"/>
    </row>
    <row r="10536" spans="2:2" x14ac:dyDescent="0.25">
      <c r="B10536" s="627"/>
    </row>
    <row r="10537" spans="2:2" x14ac:dyDescent="0.25">
      <c r="B10537" s="627"/>
    </row>
    <row r="10538" spans="2:2" x14ac:dyDescent="0.25">
      <c r="B10538" s="627"/>
    </row>
    <row r="10539" spans="2:2" x14ac:dyDescent="0.25">
      <c r="B10539" s="627"/>
    </row>
    <row r="10540" spans="2:2" x14ac:dyDescent="0.25">
      <c r="B10540" s="627"/>
    </row>
    <row r="10541" spans="2:2" x14ac:dyDescent="0.25">
      <c r="B10541" s="627"/>
    </row>
    <row r="10542" spans="2:2" x14ac:dyDescent="0.25">
      <c r="B10542" s="627"/>
    </row>
    <row r="10543" spans="2:2" x14ac:dyDescent="0.25">
      <c r="B10543" s="627"/>
    </row>
    <row r="10544" spans="2:2" x14ac:dyDescent="0.25">
      <c r="B10544" s="627"/>
    </row>
    <row r="10545" spans="2:2" x14ac:dyDescent="0.25">
      <c r="B10545" s="627"/>
    </row>
    <row r="10546" spans="2:2" x14ac:dyDescent="0.25">
      <c r="B10546" s="627"/>
    </row>
    <row r="10547" spans="2:2" x14ac:dyDescent="0.25">
      <c r="B10547" s="627"/>
    </row>
    <row r="10548" spans="2:2" x14ac:dyDescent="0.25">
      <c r="B10548" s="627"/>
    </row>
    <row r="10549" spans="2:2" x14ac:dyDescent="0.25">
      <c r="B10549" s="627"/>
    </row>
    <row r="10550" spans="2:2" x14ac:dyDescent="0.25">
      <c r="B10550" s="627"/>
    </row>
    <row r="10551" spans="2:2" x14ac:dyDescent="0.25">
      <c r="B10551" s="627"/>
    </row>
    <row r="10552" spans="2:2" x14ac:dyDescent="0.25">
      <c r="B10552" s="627"/>
    </row>
    <row r="10553" spans="2:2" x14ac:dyDescent="0.25">
      <c r="B10553" s="627"/>
    </row>
    <row r="10554" spans="2:2" x14ac:dyDescent="0.25">
      <c r="B10554" s="627"/>
    </row>
    <row r="10555" spans="2:2" x14ac:dyDescent="0.25">
      <c r="B10555" s="627"/>
    </row>
    <row r="10556" spans="2:2" x14ac:dyDescent="0.25">
      <c r="B10556" s="627"/>
    </row>
    <row r="10557" spans="2:2" x14ac:dyDescent="0.25">
      <c r="B10557" s="627"/>
    </row>
    <row r="10558" spans="2:2" x14ac:dyDescent="0.25">
      <c r="B10558" s="627"/>
    </row>
    <row r="10559" spans="2:2" x14ac:dyDescent="0.25">
      <c r="B10559" s="627"/>
    </row>
    <row r="10560" spans="2:2" x14ac:dyDescent="0.25">
      <c r="B10560" s="627"/>
    </row>
    <row r="10561" spans="2:2" x14ac:dyDescent="0.25">
      <c r="B10561" s="627"/>
    </row>
    <row r="10562" spans="2:2" x14ac:dyDescent="0.25">
      <c r="B10562" s="627"/>
    </row>
    <row r="10563" spans="2:2" x14ac:dyDescent="0.25">
      <c r="B10563" s="627"/>
    </row>
    <row r="10564" spans="2:2" x14ac:dyDescent="0.25">
      <c r="B10564" s="627"/>
    </row>
    <row r="10565" spans="2:2" x14ac:dyDescent="0.25">
      <c r="B10565" s="627"/>
    </row>
    <row r="10566" spans="2:2" x14ac:dyDescent="0.25">
      <c r="B10566" s="627"/>
    </row>
    <row r="10567" spans="2:2" x14ac:dyDescent="0.25">
      <c r="B10567" s="627"/>
    </row>
    <row r="10568" spans="2:2" x14ac:dyDescent="0.25">
      <c r="B10568" s="627"/>
    </row>
    <row r="10569" spans="2:2" x14ac:dyDescent="0.25">
      <c r="B10569" s="627"/>
    </row>
    <row r="10570" spans="2:2" x14ac:dyDescent="0.25">
      <c r="B10570" s="627"/>
    </row>
    <row r="10571" spans="2:2" x14ac:dyDescent="0.25">
      <c r="B10571" s="627"/>
    </row>
    <row r="10572" spans="2:2" x14ac:dyDescent="0.25">
      <c r="B10572" s="627"/>
    </row>
    <row r="10573" spans="2:2" x14ac:dyDescent="0.25">
      <c r="B10573" s="627"/>
    </row>
    <row r="10574" spans="2:2" x14ac:dyDescent="0.25">
      <c r="B10574" s="627"/>
    </row>
    <row r="10575" spans="2:2" x14ac:dyDescent="0.25">
      <c r="B10575" s="627"/>
    </row>
    <row r="10576" spans="2:2" x14ac:dyDescent="0.25">
      <c r="B10576" s="627"/>
    </row>
    <row r="10577" spans="2:2" x14ac:dyDescent="0.25">
      <c r="B10577" s="627"/>
    </row>
    <row r="10578" spans="2:2" x14ac:dyDescent="0.25">
      <c r="B10578" s="627"/>
    </row>
    <row r="10579" spans="2:2" x14ac:dyDescent="0.25">
      <c r="B10579" s="627"/>
    </row>
    <row r="10580" spans="2:2" x14ac:dyDescent="0.25">
      <c r="B10580" s="627"/>
    </row>
    <row r="10581" spans="2:2" x14ac:dyDescent="0.25">
      <c r="B10581" s="627"/>
    </row>
    <row r="10582" spans="2:2" x14ac:dyDescent="0.25">
      <c r="B10582" s="627"/>
    </row>
    <row r="10583" spans="2:2" x14ac:dyDescent="0.25">
      <c r="B10583" s="627"/>
    </row>
    <row r="10584" spans="2:2" x14ac:dyDescent="0.25">
      <c r="B10584" s="627"/>
    </row>
    <row r="10585" spans="2:2" x14ac:dyDescent="0.25">
      <c r="B10585" s="627"/>
    </row>
    <row r="10586" spans="2:2" x14ac:dyDescent="0.25">
      <c r="B10586" s="627"/>
    </row>
    <row r="10587" spans="2:2" x14ac:dyDescent="0.25">
      <c r="B10587" s="627"/>
    </row>
    <row r="10588" spans="2:2" x14ac:dyDescent="0.25">
      <c r="B10588" s="627"/>
    </row>
    <row r="10589" spans="2:2" x14ac:dyDescent="0.25">
      <c r="B10589" s="627"/>
    </row>
    <row r="10590" spans="2:2" x14ac:dyDescent="0.25">
      <c r="B10590" s="627"/>
    </row>
    <row r="10591" spans="2:2" x14ac:dyDescent="0.25">
      <c r="B10591" s="627"/>
    </row>
    <row r="10592" spans="2:2" x14ac:dyDescent="0.25">
      <c r="B10592" s="627"/>
    </row>
    <row r="10593" spans="2:2" x14ac:dyDescent="0.25">
      <c r="B10593" s="627"/>
    </row>
    <row r="10594" spans="2:2" x14ac:dyDescent="0.25">
      <c r="B10594" s="627"/>
    </row>
    <row r="10595" spans="2:2" x14ac:dyDescent="0.25">
      <c r="B10595" s="627"/>
    </row>
    <row r="10596" spans="2:2" x14ac:dyDescent="0.25">
      <c r="B10596" s="627"/>
    </row>
    <row r="10597" spans="2:2" x14ac:dyDescent="0.25">
      <c r="B10597" s="627"/>
    </row>
    <row r="10598" spans="2:2" x14ac:dyDescent="0.25">
      <c r="B10598" s="627"/>
    </row>
    <row r="10599" spans="2:2" x14ac:dyDescent="0.25">
      <c r="B10599" s="627"/>
    </row>
    <row r="10600" spans="2:2" x14ac:dyDescent="0.25">
      <c r="B10600" s="627"/>
    </row>
    <row r="10601" spans="2:2" x14ac:dyDescent="0.25">
      <c r="B10601" s="627"/>
    </row>
    <row r="10602" spans="2:2" x14ac:dyDescent="0.25">
      <c r="B10602" s="627"/>
    </row>
    <row r="10603" spans="2:2" x14ac:dyDescent="0.25">
      <c r="B10603" s="627"/>
    </row>
    <row r="10604" spans="2:2" x14ac:dyDescent="0.25">
      <c r="B10604" s="627"/>
    </row>
    <row r="10605" spans="2:2" x14ac:dyDescent="0.25">
      <c r="B10605" s="627"/>
    </row>
    <row r="10606" spans="2:2" x14ac:dyDescent="0.25">
      <c r="B10606" s="627"/>
    </row>
    <row r="10607" spans="2:2" x14ac:dyDescent="0.25">
      <c r="B10607" s="627"/>
    </row>
    <row r="10608" spans="2:2" x14ac:dyDescent="0.25">
      <c r="B10608" s="627"/>
    </row>
    <row r="10609" spans="2:2" x14ac:dyDescent="0.25">
      <c r="B10609" s="627"/>
    </row>
    <row r="10610" spans="2:2" x14ac:dyDescent="0.25">
      <c r="B10610" s="627"/>
    </row>
    <row r="10611" spans="2:2" x14ac:dyDescent="0.25">
      <c r="B10611" s="627"/>
    </row>
    <row r="10612" spans="2:2" x14ac:dyDescent="0.25">
      <c r="B10612" s="627"/>
    </row>
    <row r="10613" spans="2:2" x14ac:dyDescent="0.25">
      <c r="B10613" s="627"/>
    </row>
    <row r="10614" spans="2:2" x14ac:dyDescent="0.25">
      <c r="B10614" s="627"/>
    </row>
    <row r="10615" spans="2:2" x14ac:dyDescent="0.25">
      <c r="B10615" s="627"/>
    </row>
    <row r="10616" spans="2:2" x14ac:dyDescent="0.25">
      <c r="B10616" s="627"/>
    </row>
    <row r="10617" spans="2:2" x14ac:dyDescent="0.25">
      <c r="B10617" s="627"/>
    </row>
    <row r="10618" spans="2:2" x14ac:dyDescent="0.25">
      <c r="B10618" s="627"/>
    </row>
    <row r="10619" spans="2:2" x14ac:dyDescent="0.25">
      <c r="B10619" s="627"/>
    </row>
    <row r="10620" spans="2:2" x14ac:dyDescent="0.25">
      <c r="B10620" s="627"/>
    </row>
    <row r="10621" spans="2:2" x14ac:dyDescent="0.25">
      <c r="B10621" s="627"/>
    </row>
    <row r="10622" spans="2:2" x14ac:dyDescent="0.25">
      <c r="B10622" s="627"/>
    </row>
    <row r="10623" spans="2:2" x14ac:dyDescent="0.25">
      <c r="B10623" s="627"/>
    </row>
    <row r="10624" spans="2:2" x14ac:dyDescent="0.25">
      <c r="B10624" s="627"/>
    </row>
    <row r="10625" spans="2:2" x14ac:dyDescent="0.25">
      <c r="B10625" s="627"/>
    </row>
    <row r="10626" spans="2:2" x14ac:dyDescent="0.25">
      <c r="B10626" s="627"/>
    </row>
    <row r="10627" spans="2:2" x14ac:dyDescent="0.25">
      <c r="B10627" s="627"/>
    </row>
    <row r="10628" spans="2:2" x14ac:dyDescent="0.25">
      <c r="B10628" s="627"/>
    </row>
    <row r="10629" spans="2:2" x14ac:dyDescent="0.25">
      <c r="B10629" s="627"/>
    </row>
    <row r="10630" spans="2:2" x14ac:dyDescent="0.25">
      <c r="B10630" s="627"/>
    </row>
    <row r="10631" spans="2:2" x14ac:dyDescent="0.25">
      <c r="B10631" s="627"/>
    </row>
    <row r="10632" spans="2:2" x14ac:dyDescent="0.25">
      <c r="B10632" s="627"/>
    </row>
    <row r="10633" spans="2:2" x14ac:dyDescent="0.25">
      <c r="B10633" s="627"/>
    </row>
    <row r="10634" spans="2:2" x14ac:dyDescent="0.25">
      <c r="B10634" s="627"/>
    </row>
    <row r="10635" spans="2:2" x14ac:dyDescent="0.25">
      <c r="B10635" s="627"/>
    </row>
    <row r="10636" spans="2:2" x14ac:dyDescent="0.25">
      <c r="B10636" s="627"/>
    </row>
    <row r="10637" spans="2:2" x14ac:dyDescent="0.25">
      <c r="B10637" s="627"/>
    </row>
    <row r="10638" spans="2:2" x14ac:dyDescent="0.25">
      <c r="B10638" s="627"/>
    </row>
    <row r="10639" spans="2:2" x14ac:dyDescent="0.25">
      <c r="B10639" s="627"/>
    </row>
    <row r="10640" spans="2:2" x14ac:dyDescent="0.25">
      <c r="B10640" s="627"/>
    </row>
    <row r="10641" spans="2:2" x14ac:dyDescent="0.25">
      <c r="B10641" s="627"/>
    </row>
    <row r="10642" spans="2:2" x14ac:dyDescent="0.25">
      <c r="B10642" s="627"/>
    </row>
    <row r="10643" spans="2:2" x14ac:dyDescent="0.25">
      <c r="B10643" s="627"/>
    </row>
    <row r="10644" spans="2:2" x14ac:dyDescent="0.25">
      <c r="B10644" s="627"/>
    </row>
    <row r="10645" spans="2:2" x14ac:dyDescent="0.25">
      <c r="B10645" s="627"/>
    </row>
    <row r="10646" spans="2:2" x14ac:dyDescent="0.25">
      <c r="B10646" s="627"/>
    </row>
    <row r="10647" spans="2:2" x14ac:dyDescent="0.25">
      <c r="B10647" s="627"/>
    </row>
    <row r="10648" spans="2:2" x14ac:dyDescent="0.25">
      <c r="B10648" s="627"/>
    </row>
    <row r="10649" spans="2:2" x14ac:dyDescent="0.25">
      <c r="B10649" s="627"/>
    </row>
    <row r="10650" spans="2:2" x14ac:dyDescent="0.25">
      <c r="B10650" s="627"/>
    </row>
    <row r="10651" spans="2:2" x14ac:dyDescent="0.25">
      <c r="B10651" s="627"/>
    </row>
    <row r="10652" spans="2:2" x14ac:dyDescent="0.25">
      <c r="B10652" s="627"/>
    </row>
    <row r="10653" spans="2:2" x14ac:dyDescent="0.25">
      <c r="B10653" s="627"/>
    </row>
    <row r="10654" spans="2:2" x14ac:dyDescent="0.25">
      <c r="B10654" s="627"/>
    </row>
    <row r="10655" spans="2:2" x14ac:dyDescent="0.25">
      <c r="B10655" s="627"/>
    </row>
    <row r="10656" spans="2:2" x14ac:dyDescent="0.25">
      <c r="B10656" s="627"/>
    </row>
    <row r="10657" spans="2:2" x14ac:dyDescent="0.25">
      <c r="B10657" s="627"/>
    </row>
    <row r="10658" spans="2:2" x14ac:dyDescent="0.25">
      <c r="B10658" s="627"/>
    </row>
    <row r="10659" spans="2:2" x14ac:dyDescent="0.25">
      <c r="B10659" s="627"/>
    </row>
    <row r="10660" spans="2:2" x14ac:dyDescent="0.25">
      <c r="B10660" s="627"/>
    </row>
    <row r="10661" spans="2:2" x14ac:dyDescent="0.25">
      <c r="B10661" s="627"/>
    </row>
    <row r="10662" spans="2:2" x14ac:dyDescent="0.25">
      <c r="B10662" s="627"/>
    </row>
    <row r="10663" spans="2:2" x14ac:dyDescent="0.25">
      <c r="B10663" s="627"/>
    </row>
    <row r="10664" spans="2:2" x14ac:dyDescent="0.25">
      <c r="B10664" s="627"/>
    </row>
    <row r="10665" spans="2:2" x14ac:dyDescent="0.25">
      <c r="B10665" s="627"/>
    </row>
    <row r="10666" spans="2:2" x14ac:dyDescent="0.25">
      <c r="B10666" s="627"/>
    </row>
    <row r="10667" spans="2:2" x14ac:dyDescent="0.25">
      <c r="B10667" s="627"/>
    </row>
    <row r="10668" spans="2:2" x14ac:dyDescent="0.25">
      <c r="B10668" s="627"/>
    </row>
    <row r="10669" spans="2:2" x14ac:dyDescent="0.25">
      <c r="B10669" s="627"/>
    </row>
    <row r="10670" spans="2:2" x14ac:dyDescent="0.25">
      <c r="B10670" s="627"/>
    </row>
    <row r="10671" spans="2:2" x14ac:dyDescent="0.25">
      <c r="B10671" s="627"/>
    </row>
    <row r="10672" spans="2:2" x14ac:dyDescent="0.25">
      <c r="B10672" s="627"/>
    </row>
    <row r="10673" spans="2:2" x14ac:dyDescent="0.25">
      <c r="B10673" s="627"/>
    </row>
    <row r="10674" spans="2:2" x14ac:dyDescent="0.25">
      <c r="B10674" s="627"/>
    </row>
    <row r="10675" spans="2:2" x14ac:dyDescent="0.25">
      <c r="B10675" s="627"/>
    </row>
    <row r="10676" spans="2:2" x14ac:dyDescent="0.25">
      <c r="B10676" s="627"/>
    </row>
    <row r="10677" spans="2:2" x14ac:dyDescent="0.25">
      <c r="B10677" s="627"/>
    </row>
    <row r="10678" spans="2:2" x14ac:dyDescent="0.25">
      <c r="B10678" s="627"/>
    </row>
    <row r="10679" spans="2:2" x14ac:dyDescent="0.25">
      <c r="B10679" s="627"/>
    </row>
    <row r="10680" spans="2:2" x14ac:dyDescent="0.25">
      <c r="B10680" s="627"/>
    </row>
    <row r="10681" spans="2:2" x14ac:dyDescent="0.25">
      <c r="B10681" s="627"/>
    </row>
    <row r="10682" spans="2:2" x14ac:dyDescent="0.25">
      <c r="B10682" s="627"/>
    </row>
    <row r="10683" spans="2:2" x14ac:dyDescent="0.25">
      <c r="B10683" s="627"/>
    </row>
    <row r="10684" spans="2:2" x14ac:dyDescent="0.25">
      <c r="B10684" s="627"/>
    </row>
    <row r="10685" spans="2:2" x14ac:dyDescent="0.25">
      <c r="B10685" s="627"/>
    </row>
    <row r="10686" spans="2:2" x14ac:dyDescent="0.25">
      <c r="B10686" s="627"/>
    </row>
    <row r="10687" spans="2:2" x14ac:dyDescent="0.25">
      <c r="B10687" s="627"/>
    </row>
    <row r="10688" spans="2:2" x14ac:dyDescent="0.25">
      <c r="B10688" s="627"/>
    </row>
    <row r="10689" spans="2:2" x14ac:dyDescent="0.25">
      <c r="B10689" s="627"/>
    </row>
    <row r="10690" spans="2:2" x14ac:dyDescent="0.25">
      <c r="B10690" s="627"/>
    </row>
    <row r="10691" spans="2:2" x14ac:dyDescent="0.25">
      <c r="B10691" s="627"/>
    </row>
    <row r="10692" spans="2:2" x14ac:dyDescent="0.25">
      <c r="B10692" s="627"/>
    </row>
    <row r="10693" spans="2:2" x14ac:dyDescent="0.25">
      <c r="B10693" s="627"/>
    </row>
    <row r="10694" spans="2:2" x14ac:dyDescent="0.25">
      <c r="B10694" s="627"/>
    </row>
    <row r="10695" spans="2:2" x14ac:dyDescent="0.25">
      <c r="B10695" s="627"/>
    </row>
    <row r="10696" spans="2:2" x14ac:dyDescent="0.25">
      <c r="B10696" s="627"/>
    </row>
    <row r="10697" spans="2:2" x14ac:dyDescent="0.25">
      <c r="B10697" s="627"/>
    </row>
    <row r="10698" spans="2:2" x14ac:dyDescent="0.25">
      <c r="B10698" s="627"/>
    </row>
    <row r="10699" spans="2:2" x14ac:dyDescent="0.25">
      <c r="B10699" s="627"/>
    </row>
    <row r="10700" spans="2:2" x14ac:dyDescent="0.25">
      <c r="B10700" s="627"/>
    </row>
    <row r="10701" spans="2:2" x14ac:dyDescent="0.25">
      <c r="B10701" s="627"/>
    </row>
    <row r="10702" spans="2:2" x14ac:dyDescent="0.25">
      <c r="B10702" s="627"/>
    </row>
    <row r="10703" spans="2:2" x14ac:dyDescent="0.25">
      <c r="B10703" s="627"/>
    </row>
    <row r="10704" spans="2:2" x14ac:dyDescent="0.25">
      <c r="B10704" s="627"/>
    </row>
    <row r="10705" spans="2:2" x14ac:dyDescent="0.25">
      <c r="B10705" s="627"/>
    </row>
    <row r="10706" spans="2:2" x14ac:dyDescent="0.25">
      <c r="B10706" s="627"/>
    </row>
    <row r="10707" spans="2:2" x14ac:dyDescent="0.25">
      <c r="B10707" s="627"/>
    </row>
    <row r="10708" spans="2:2" x14ac:dyDescent="0.25">
      <c r="B10708" s="627"/>
    </row>
    <row r="10709" spans="2:2" x14ac:dyDescent="0.25">
      <c r="B10709" s="627"/>
    </row>
    <row r="10710" spans="2:2" x14ac:dyDescent="0.25">
      <c r="B10710" s="627"/>
    </row>
    <row r="10711" spans="2:2" x14ac:dyDescent="0.25">
      <c r="B10711" s="627"/>
    </row>
    <row r="10712" spans="2:2" x14ac:dyDescent="0.25">
      <c r="B10712" s="627"/>
    </row>
    <row r="10713" spans="2:2" x14ac:dyDescent="0.25">
      <c r="B10713" s="627"/>
    </row>
    <row r="10714" spans="2:2" x14ac:dyDescent="0.25">
      <c r="B10714" s="627"/>
    </row>
    <row r="10715" spans="2:2" x14ac:dyDescent="0.25">
      <c r="B10715" s="627"/>
    </row>
    <row r="10716" spans="2:2" x14ac:dyDescent="0.25">
      <c r="B10716" s="627"/>
    </row>
    <row r="10717" spans="2:2" x14ac:dyDescent="0.25">
      <c r="B10717" s="627"/>
    </row>
    <row r="10718" spans="2:2" x14ac:dyDescent="0.25">
      <c r="B10718" s="627"/>
    </row>
    <row r="10719" spans="2:2" x14ac:dyDescent="0.25">
      <c r="B10719" s="627"/>
    </row>
    <row r="10720" spans="2:2" x14ac:dyDescent="0.25">
      <c r="B10720" s="627"/>
    </row>
    <row r="10721" spans="2:2" x14ac:dyDescent="0.25">
      <c r="B10721" s="627"/>
    </row>
    <row r="10722" spans="2:2" x14ac:dyDescent="0.25">
      <c r="B10722" s="627"/>
    </row>
    <row r="10723" spans="2:2" x14ac:dyDescent="0.25">
      <c r="B10723" s="627"/>
    </row>
    <row r="10724" spans="2:2" x14ac:dyDescent="0.25">
      <c r="B10724" s="627"/>
    </row>
    <row r="10725" spans="2:2" x14ac:dyDescent="0.25">
      <c r="B10725" s="627"/>
    </row>
    <row r="10726" spans="2:2" x14ac:dyDescent="0.25">
      <c r="B10726" s="627"/>
    </row>
    <row r="10727" spans="2:2" x14ac:dyDescent="0.25">
      <c r="B10727" s="627"/>
    </row>
    <row r="10728" spans="2:2" x14ac:dyDescent="0.25">
      <c r="B10728" s="627"/>
    </row>
    <row r="10729" spans="2:2" x14ac:dyDescent="0.25">
      <c r="B10729" s="627"/>
    </row>
    <row r="10730" spans="2:2" x14ac:dyDescent="0.25">
      <c r="B10730" s="627"/>
    </row>
    <row r="10731" spans="2:2" x14ac:dyDescent="0.25">
      <c r="B10731" s="627"/>
    </row>
    <row r="10732" spans="2:2" x14ac:dyDescent="0.25">
      <c r="B10732" s="627"/>
    </row>
    <row r="10733" spans="2:2" x14ac:dyDescent="0.25">
      <c r="B10733" s="627"/>
    </row>
    <row r="10734" spans="2:2" x14ac:dyDescent="0.25">
      <c r="B10734" s="627"/>
    </row>
    <row r="10735" spans="2:2" x14ac:dyDescent="0.25">
      <c r="B10735" s="627"/>
    </row>
    <row r="10736" spans="2:2" x14ac:dyDescent="0.25">
      <c r="B10736" s="627"/>
    </row>
    <row r="10737" spans="2:2" x14ac:dyDescent="0.25">
      <c r="B10737" s="627"/>
    </row>
    <row r="10738" spans="2:2" x14ac:dyDescent="0.25">
      <c r="B10738" s="627"/>
    </row>
    <row r="10739" spans="2:2" x14ac:dyDescent="0.25">
      <c r="B10739" s="627"/>
    </row>
    <row r="10740" spans="2:2" x14ac:dyDescent="0.25">
      <c r="B10740" s="627"/>
    </row>
    <row r="10741" spans="2:2" x14ac:dyDescent="0.25">
      <c r="B10741" s="627"/>
    </row>
    <row r="10742" spans="2:2" x14ac:dyDescent="0.25">
      <c r="B10742" s="627"/>
    </row>
    <row r="10743" spans="2:2" x14ac:dyDescent="0.25">
      <c r="B10743" s="627"/>
    </row>
    <row r="10744" spans="2:2" x14ac:dyDescent="0.25">
      <c r="B10744" s="627"/>
    </row>
    <row r="10745" spans="2:2" x14ac:dyDescent="0.25">
      <c r="B10745" s="627"/>
    </row>
    <row r="10746" spans="2:2" x14ac:dyDescent="0.25">
      <c r="B10746" s="627"/>
    </row>
    <row r="10747" spans="2:2" x14ac:dyDescent="0.25">
      <c r="B10747" s="627"/>
    </row>
    <row r="10748" spans="2:2" x14ac:dyDescent="0.25">
      <c r="B10748" s="627"/>
    </row>
    <row r="10749" spans="2:2" x14ac:dyDescent="0.25">
      <c r="B10749" s="627"/>
    </row>
    <row r="10750" spans="2:2" x14ac:dyDescent="0.25">
      <c r="B10750" s="627"/>
    </row>
    <row r="10751" spans="2:2" x14ac:dyDescent="0.25">
      <c r="B10751" s="627"/>
    </row>
    <row r="10752" spans="2:2" x14ac:dyDescent="0.25">
      <c r="B10752" s="627"/>
    </row>
    <row r="10753" spans="2:2" x14ac:dyDescent="0.25">
      <c r="B10753" s="627"/>
    </row>
    <row r="10754" spans="2:2" x14ac:dyDescent="0.25">
      <c r="B10754" s="627"/>
    </row>
    <row r="10755" spans="2:2" x14ac:dyDescent="0.25">
      <c r="B10755" s="627"/>
    </row>
    <row r="10756" spans="2:2" x14ac:dyDescent="0.25">
      <c r="B10756" s="627"/>
    </row>
    <row r="10757" spans="2:2" x14ac:dyDescent="0.25">
      <c r="B10757" s="627"/>
    </row>
    <row r="10758" spans="2:2" x14ac:dyDescent="0.25">
      <c r="B10758" s="627"/>
    </row>
    <row r="10759" spans="2:2" x14ac:dyDescent="0.25">
      <c r="B10759" s="627"/>
    </row>
    <row r="10760" spans="2:2" x14ac:dyDescent="0.25">
      <c r="B10760" s="627"/>
    </row>
    <row r="10761" spans="2:2" x14ac:dyDescent="0.25">
      <c r="B10761" s="627"/>
    </row>
    <row r="10762" spans="2:2" x14ac:dyDescent="0.25">
      <c r="B10762" s="627"/>
    </row>
    <row r="10763" spans="2:2" x14ac:dyDescent="0.25">
      <c r="B10763" s="627"/>
    </row>
    <row r="10764" spans="2:2" x14ac:dyDescent="0.25">
      <c r="B10764" s="627"/>
    </row>
    <row r="10765" spans="2:2" x14ac:dyDescent="0.25">
      <c r="B10765" s="627"/>
    </row>
    <row r="10766" spans="2:2" x14ac:dyDescent="0.25">
      <c r="B10766" s="627"/>
    </row>
    <row r="10767" spans="2:2" x14ac:dyDescent="0.25">
      <c r="B10767" s="627"/>
    </row>
    <row r="10768" spans="2:2" x14ac:dyDescent="0.25">
      <c r="B10768" s="627"/>
    </row>
    <row r="10769" spans="2:2" x14ac:dyDescent="0.25">
      <c r="B10769" s="627"/>
    </row>
    <row r="10770" spans="2:2" x14ac:dyDescent="0.25">
      <c r="B10770" s="627"/>
    </row>
    <row r="10771" spans="2:2" x14ac:dyDescent="0.25">
      <c r="B10771" s="627"/>
    </row>
    <row r="10772" spans="2:2" x14ac:dyDescent="0.25">
      <c r="B10772" s="627"/>
    </row>
    <row r="10773" spans="2:2" x14ac:dyDescent="0.25">
      <c r="B10773" s="627"/>
    </row>
    <row r="10774" spans="2:2" x14ac:dyDescent="0.25">
      <c r="B10774" s="627"/>
    </row>
    <row r="10775" spans="2:2" x14ac:dyDescent="0.25">
      <c r="B10775" s="627"/>
    </row>
    <row r="10776" spans="2:2" x14ac:dyDescent="0.25">
      <c r="B10776" s="627"/>
    </row>
    <row r="10777" spans="2:2" x14ac:dyDescent="0.25">
      <c r="B10777" s="627"/>
    </row>
    <row r="10778" spans="2:2" x14ac:dyDescent="0.25">
      <c r="B10778" s="627"/>
    </row>
    <row r="10779" spans="2:2" x14ac:dyDescent="0.25">
      <c r="B10779" s="627"/>
    </row>
    <row r="10780" spans="2:2" x14ac:dyDescent="0.25">
      <c r="B10780" s="627"/>
    </row>
    <row r="10781" spans="2:2" x14ac:dyDescent="0.25">
      <c r="B10781" s="627"/>
    </row>
    <row r="10782" spans="2:2" x14ac:dyDescent="0.25">
      <c r="B10782" s="627"/>
    </row>
    <row r="10783" spans="2:2" x14ac:dyDescent="0.25">
      <c r="B10783" s="627"/>
    </row>
    <row r="10784" spans="2:2" x14ac:dyDescent="0.25">
      <c r="B10784" s="627"/>
    </row>
    <row r="10785" spans="2:2" x14ac:dyDescent="0.25">
      <c r="B10785" s="627"/>
    </row>
    <row r="10786" spans="2:2" x14ac:dyDescent="0.25">
      <c r="B10786" s="627"/>
    </row>
    <row r="10787" spans="2:2" x14ac:dyDescent="0.25">
      <c r="B10787" s="627"/>
    </row>
    <row r="10788" spans="2:2" x14ac:dyDescent="0.25">
      <c r="B10788" s="627"/>
    </row>
    <row r="10789" spans="2:2" x14ac:dyDescent="0.25">
      <c r="B10789" s="627"/>
    </row>
    <row r="10790" spans="2:2" x14ac:dyDescent="0.25">
      <c r="B10790" s="627"/>
    </row>
    <row r="10791" spans="2:2" x14ac:dyDescent="0.25">
      <c r="B10791" s="627"/>
    </row>
    <row r="10792" spans="2:2" x14ac:dyDescent="0.25">
      <c r="B10792" s="627"/>
    </row>
    <row r="10793" spans="2:2" x14ac:dyDescent="0.25">
      <c r="B10793" s="627"/>
    </row>
    <row r="10794" spans="2:2" x14ac:dyDescent="0.25">
      <c r="B10794" s="627"/>
    </row>
    <row r="10795" spans="2:2" x14ac:dyDescent="0.25">
      <c r="B10795" s="627"/>
    </row>
    <row r="10796" spans="2:2" x14ac:dyDescent="0.25">
      <c r="B10796" s="627"/>
    </row>
    <row r="10797" spans="2:2" x14ac:dyDescent="0.25">
      <c r="B10797" s="627"/>
    </row>
    <row r="10798" spans="2:2" x14ac:dyDescent="0.25">
      <c r="B10798" s="627"/>
    </row>
    <row r="10799" spans="2:2" x14ac:dyDescent="0.25">
      <c r="B10799" s="627"/>
    </row>
    <row r="10800" spans="2:2" x14ac:dyDescent="0.25">
      <c r="B10800" s="627"/>
    </row>
    <row r="10801" spans="2:2" x14ac:dyDescent="0.25">
      <c r="B10801" s="627"/>
    </row>
    <row r="10802" spans="2:2" x14ac:dyDescent="0.25">
      <c r="B10802" s="627"/>
    </row>
    <row r="10803" spans="2:2" x14ac:dyDescent="0.25">
      <c r="B10803" s="627"/>
    </row>
    <row r="10804" spans="2:2" x14ac:dyDescent="0.25">
      <c r="B10804" s="627"/>
    </row>
    <row r="10805" spans="2:2" x14ac:dyDescent="0.25">
      <c r="B10805" s="627"/>
    </row>
    <row r="10806" spans="2:2" x14ac:dyDescent="0.25">
      <c r="B10806" s="627"/>
    </row>
    <row r="10807" spans="2:2" x14ac:dyDescent="0.25">
      <c r="B10807" s="627"/>
    </row>
    <row r="10808" spans="2:2" x14ac:dyDescent="0.25">
      <c r="B10808" s="627"/>
    </row>
    <row r="10809" spans="2:2" x14ac:dyDescent="0.25">
      <c r="B10809" s="627"/>
    </row>
    <row r="10810" spans="2:2" x14ac:dyDescent="0.25">
      <c r="B10810" s="627"/>
    </row>
    <row r="10811" spans="2:2" x14ac:dyDescent="0.25">
      <c r="B10811" s="627"/>
    </row>
    <row r="10812" spans="2:2" x14ac:dyDescent="0.25">
      <c r="B10812" s="627"/>
    </row>
    <row r="10813" spans="2:2" x14ac:dyDescent="0.25">
      <c r="B10813" s="627"/>
    </row>
    <row r="10814" spans="2:2" x14ac:dyDescent="0.25">
      <c r="B10814" s="627"/>
    </row>
    <row r="10815" spans="2:2" x14ac:dyDescent="0.25">
      <c r="B10815" s="627"/>
    </row>
    <row r="10816" spans="2:2" x14ac:dyDescent="0.25">
      <c r="B10816" s="627"/>
    </row>
    <row r="10817" spans="2:2" x14ac:dyDescent="0.25">
      <c r="B10817" s="627"/>
    </row>
    <row r="10818" spans="2:2" x14ac:dyDescent="0.25">
      <c r="B10818" s="627"/>
    </row>
    <row r="10819" spans="2:2" x14ac:dyDescent="0.25">
      <c r="B10819" s="627"/>
    </row>
    <row r="10820" spans="2:2" x14ac:dyDescent="0.25">
      <c r="B10820" s="627"/>
    </row>
    <row r="10821" spans="2:2" x14ac:dyDescent="0.25">
      <c r="B10821" s="627"/>
    </row>
    <row r="10822" spans="2:2" x14ac:dyDescent="0.25">
      <c r="B10822" s="627"/>
    </row>
    <row r="10823" spans="2:2" x14ac:dyDescent="0.25">
      <c r="B10823" s="627"/>
    </row>
    <row r="10824" spans="2:2" x14ac:dyDescent="0.25">
      <c r="B10824" s="627"/>
    </row>
    <row r="10825" spans="2:2" x14ac:dyDescent="0.25">
      <c r="B10825" s="627"/>
    </row>
    <row r="10826" spans="2:2" x14ac:dyDescent="0.25">
      <c r="B10826" s="627"/>
    </row>
    <row r="10827" spans="2:2" x14ac:dyDescent="0.25">
      <c r="B10827" s="627"/>
    </row>
    <row r="10828" spans="2:2" x14ac:dyDescent="0.25">
      <c r="B10828" s="627"/>
    </row>
    <row r="10829" spans="2:2" x14ac:dyDescent="0.25">
      <c r="B10829" s="627"/>
    </row>
    <row r="10830" spans="2:2" x14ac:dyDescent="0.25">
      <c r="B10830" s="627"/>
    </row>
    <row r="10831" spans="2:2" x14ac:dyDescent="0.25">
      <c r="B10831" s="627"/>
    </row>
    <row r="10832" spans="2:2" x14ac:dyDescent="0.25">
      <c r="B10832" s="627"/>
    </row>
    <row r="10833" spans="2:2" x14ac:dyDescent="0.25">
      <c r="B10833" s="627"/>
    </row>
    <row r="10834" spans="2:2" x14ac:dyDescent="0.25">
      <c r="B10834" s="627"/>
    </row>
    <row r="10835" spans="2:2" x14ac:dyDescent="0.25">
      <c r="B10835" s="627"/>
    </row>
    <row r="10836" spans="2:2" x14ac:dyDescent="0.25">
      <c r="B10836" s="627"/>
    </row>
    <row r="10837" spans="2:2" x14ac:dyDescent="0.25">
      <c r="B10837" s="627"/>
    </row>
    <row r="10838" spans="2:2" x14ac:dyDescent="0.25">
      <c r="B10838" s="627"/>
    </row>
    <row r="10839" spans="2:2" x14ac:dyDescent="0.25">
      <c r="B10839" s="627"/>
    </row>
    <row r="10840" spans="2:2" x14ac:dyDescent="0.25">
      <c r="B10840" s="627"/>
    </row>
    <row r="10841" spans="2:2" x14ac:dyDescent="0.25">
      <c r="B10841" s="627"/>
    </row>
    <row r="10842" spans="2:2" x14ac:dyDescent="0.25">
      <c r="B10842" s="627"/>
    </row>
    <row r="10843" spans="2:2" x14ac:dyDescent="0.25">
      <c r="B10843" s="627"/>
    </row>
    <row r="10844" spans="2:2" x14ac:dyDescent="0.25">
      <c r="B10844" s="627"/>
    </row>
    <row r="10845" spans="2:2" x14ac:dyDescent="0.25">
      <c r="B10845" s="627"/>
    </row>
    <row r="10846" spans="2:2" x14ac:dyDescent="0.25">
      <c r="B10846" s="627"/>
    </row>
    <row r="10847" spans="2:2" x14ac:dyDescent="0.25">
      <c r="B10847" s="627"/>
    </row>
    <row r="10848" spans="2:2" x14ac:dyDescent="0.25">
      <c r="B10848" s="627"/>
    </row>
    <row r="10849" spans="2:2" x14ac:dyDescent="0.25">
      <c r="B10849" s="627"/>
    </row>
    <row r="10850" spans="2:2" x14ac:dyDescent="0.25">
      <c r="B10850" s="627"/>
    </row>
    <row r="10851" spans="2:2" x14ac:dyDescent="0.25">
      <c r="B10851" s="627"/>
    </row>
    <row r="10852" spans="2:2" x14ac:dyDescent="0.25">
      <c r="B10852" s="627"/>
    </row>
    <row r="10853" spans="2:2" x14ac:dyDescent="0.25">
      <c r="B10853" s="627"/>
    </row>
    <row r="10854" spans="2:2" x14ac:dyDescent="0.25">
      <c r="B10854" s="627"/>
    </row>
    <row r="10855" spans="2:2" x14ac:dyDescent="0.25">
      <c r="B10855" s="627"/>
    </row>
    <row r="10856" spans="2:2" x14ac:dyDescent="0.25">
      <c r="B10856" s="627"/>
    </row>
    <row r="10857" spans="2:2" x14ac:dyDescent="0.25">
      <c r="B10857" s="627"/>
    </row>
    <row r="10858" spans="2:2" x14ac:dyDescent="0.25">
      <c r="B10858" s="627"/>
    </row>
    <row r="10859" spans="2:2" x14ac:dyDescent="0.25">
      <c r="B10859" s="627"/>
    </row>
    <row r="10860" spans="2:2" x14ac:dyDescent="0.25">
      <c r="B10860" s="627"/>
    </row>
    <row r="10861" spans="2:2" x14ac:dyDescent="0.25">
      <c r="B10861" s="627"/>
    </row>
    <row r="10862" spans="2:2" x14ac:dyDescent="0.25">
      <c r="B10862" s="627"/>
    </row>
    <row r="10863" spans="2:2" x14ac:dyDescent="0.25">
      <c r="B10863" s="627"/>
    </row>
    <row r="10864" spans="2:2" x14ac:dyDescent="0.25">
      <c r="B10864" s="627"/>
    </row>
    <row r="10865" spans="2:2" x14ac:dyDescent="0.25">
      <c r="B10865" s="627"/>
    </row>
    <row r="10866" spans="2:2" x14ac:dyDescent="0.25">
      <c r="B10866" s="627"/>
    </row>
    <row r="10867" spans="2:2" x14ac:dyDescent="0.25">
      <c r="B10867" s="627"/>
    </row>
    <row r="10868" spans="2:2" x14ac:dyDescent="0.25">
      <c r="B10868" s="627"/>
    </row>
    <row r="10869" spans="2:2" x14ac:dyDescent="0.25">
      <c r="B10869" s="627"/>
    </row>
    <row r="10870" spans="2:2" x14ac:dyDescent="0.25">
      <c r="B10870" s="627"/>
    </row>
    <row r="10871" spans="2:2" x14ac:dyDescent="0.25">
      <c r="B10871" s="627"/>
    </row>
    <row r="10872" spans="2:2" x14ac:dyDescent="0.25">
      <c r="B10872" s="627"/>
    </row>
    <row r="10873" spans="2:2" x14ac:dyDescent="0.25">
      <c r="B10873" s="627"/>
    </row>
    <row r="10874" spans="2:2" x14ac:dyDescent="0.25">
      <c r="B10874" s="627"/>
    </row>
    <row r="10875" spans="2:2" x14ac:dyDescent="0.25">
      <c r="B10875" s="627"/>
    </row>
    <row r="10876" spans="2:2" x14ac:dyDescent="0.25">
      <c r="B10876" s="627"/>
    </row>
    <row r="10877" spans="2:2" x14ac:dyDescent="0.25">
      <c r="B10877" s="627"/>
    </row>
    <row r="10878" spans="2:2" x14ac:dyDescent="0.25">
      <c r="B10878" s="627"/>
    </row>
    <row r="10879" spans="2:2" x14ac:dyDescent="0.25">
      <c r="B10879" s="627"/>
    </row>
    <row r="10880" spans="2:2" x14ac:dyDescent="0.25">
      <c r="B10880" s="627"/>
    </row>
    <row r="10881" spans="2:2" x14ac:dyDescent="0.25">
      <c r="B10881" s="627"/>
    </row>
    <row r="10882" spans="2:2" x14ac:dyDescent="0.25">
      <c r="B10882" s="627"/>
    </row>
    <row r="10883" spans="2:2" x14ac:dyDescent="0.25">
      <c r="B10883" s="627"/>
    </row>
    <row r="10884" spans="2:2" x14ac:dyDescent="0.25">
      <c r="B10884" s="627"/>
    </row>
    <row r="10885" spans="2:2" x14ac:dyDescent="0.25">
      <c r="B10885" s="627"/>
    </row>
    <row r="10886" spans="2:2" x14ac:dyDescent="0.25">
      <c r="B10886" s="627"/>
    </row>
    <row r="10887" spans="2:2" x14ac:dyDescent="0.25">
      <c r="B10887" s="627"/>
    </row>
    <row r="10888" spans="2:2" x14ac:dyDescent="0.25">
      <c r="B10888" s="627"/>
    </row>
    <row r="10889" spans="2:2" x14ac:dyDescent="0.25">
      <c r="B10889" s="627"/>
    </row>
    <row r="10890" spans="2:2" x14ac:dyDescent="0.25">
      <c r="B10890" s="627"/>
    </row>
    <row r="10891" spans="2:2" x14ac:dyDescent="0.25">
      <c r="B10891" s="627"/>
    </row>
    <row r="10892" spans="2:2" x14ac:dyDescent="0.25">
      <c r="B10892" s="627"/>
    </row>
    <row r="10893" spans="2:2" x14ac:dyDescent="0.25">
      <c r="B10893" s="627"/>
    </row>
    <row r="10894" spans="2:2" x14ac:dyDescent="0.25">
      <c r="B10894" s="627"/>
    </row>
    <row r="10895" spans="2:2" x14ac:dyDescent="0.25">
      <c r="B10895" s="627"/>
    </row>
    <row r="10896" spans="2:2" x14ac:dyDescent="0.25">
      <c r="B10896" s="627"/>
    </row>
    <row r="10897" spans="2:2" x14ac:dyDescent="0.25">
      <c r="B10897" s="627"/>
    </row>
    <row r="10898" spans="2:2" x14ac:dyDescent="0.25">
      <c r="B10898" s="627"/>
    </row>
    <row r="10899" spans="2:2" x14ac:dyDescent="0.25">
      <c r="B10899" s="627"/>
    </row>
    <row r="10900" spans="2:2" x14ac:dyDescent="0.25">
      <c r="B10900" s="627"/>
    </row>
    <row r="10901" spans="2:2" x14ac:dyDescent="0.25">
      <c r="B10901" s="627"/>
    </row>
    <row r="10902" spans="2:2" x14ac:dyDescent="0.25">
      <c r="B10902" s="627"/>
    </row>
    <row r="10903" spans="2:2" x14ac:dyDescent="0.25">
      <c r="B10903" s="627"/>
    </row>
    <row r="10904" spans="2:2" x14ac:dyDescent="0.25">
      <c r="B10904" s="627"/>
    </row>
    <row r="10905" spans="2:2" x14ac:dyDescent="0.25">
      <c r="B10905" s="627"/>
    </row>
    <row r="10906" spans="2:2" x14ac:dyDescent="0.25">
      <c r="B10906" s="627"/>
    </row>
    <row r="10907" spans="2:2" x14ac:dyDescent="0.25">
      <c r="B10907" s="627"/>
    </row>
    <row r="10908" spans="2:2" x14ac:dyDescent="0.25">
      <c r="B10908" s="627"/>
    </row>
    <row r="10909" spans="2:2" x14ac:dyDescent="0.25">
      <c r="B10909" s="627"/>
    </row>
    <row r="10910" spans="2:2" x14ac:dyDescent="0.25">
      <c r="B10910" s="627"/>
    </row>
    <row r="10911" spans="2:2" x14ac:dyDescent="0.25">
      <c r="B10911" s="627"/>
    </row>
    <row r="10912" spans="2:2" x14ac:dyDescent="0.25">
      <c r="B10912" s="627"/>
    </row>
    <row r="10913" spans="2:2" x14ac:dyDescent="0.25">
      <c r="B10913" s="627"/>
    </row>
    <row r="10914" spans="2:2" x14ac:dyDescent="0.25">
      <c r="B10914" s="627"/>
    </row>
    <row r="10915" spans="2:2" x14ac:dyDescent="0.25">
      <c r="B10915" s="627"/>
    </row>
    <row r="10916" spans="2:2" x14ac:dyDescent="0.25">
      <c r="B10916" s="627"/>
    </row>
    <row r="10917" spans="2:2" x14ac:dyDescent="0.25">
      <c r="B10917" s="627"/>
    </row>
    <row r="10918" spans="2:2" x14ac:dyDescent="0.25">
      <c r="B10918" s="627"/>
    </row>
    <row r="10919" spans="2:2" x14ac:dyDescent="0.25">
      <c r="B10919" s="627"/>
    </row>
    <row r="10920" spans="2:2" x14ac:dyDescent="0.25">
      <c r="B10920" s="627"/>
    </row>
    <row r="10921" spans="2:2" x14ac:dyDescent="0.25">
      <c r="B10921" s="627"/>
    </row>
    <row r="10922" spans="2:2" x14ac:dyDescent="0.25">
      <c r="B10922" s="627"/>
    </row>
    <row r="10923" spans="2:2" x14ac:dyDescent="0.25">
      <c r="B10923" s="627"/>
    </row>
    <row r="10924" spans="2:2" x14ac:dyDescent="0.25">
      <c r="B10924" s="627"/>
    </row>
    <row r="10925" spans="2:2" x14ac:dyDescent="0.25">
      <c r="B10925" s="627"/>
    </row>
    <row r="10926" spans="2:2" x14ac:dyDescent="0.25">
      <c r="B10926" s="627"/>
    </row>
    <row r="10927" spans="2:2" x14ac:dyDescent="0.25">
      <c r="B10927" s="627"/>
    </row>
    <row r="10928" spans="2:2" x14ac:dyDescent="0.25">
      <c r="B10928" s="627"/>
    </row>
    <row r="10929" spans="2:2" x14ac:dyDescent="0.25">
      <c r="B10929" s="627"/>
    </row>
    <row r="10930" spans="2:2" x14ac:dyDescent="0.25">
      <c r="B10930" s="627"/>
    </row>
    <row r="10931" spans="2:2" x14ac:dyDescent="0.25">
      <c r="B10931" s="627"/>
    </row>
    <row r="10932" spans="2:2" x14ac:dyDescent="0.25">
      <c r="B10932" s="627"/>
    </row>
    <row r="10933" spans="2:2" x14ac:dyDescent="0.25">
      <c r="B10933" s="627"/>
    </row>
    <row r="10934" spans="2:2" x14ac:dyDescent="0.25">
      <c r="B10934" s="627"/>
    </row>
    <row r="10935" spans="2:2" x14ac:dyDescent="0.25">
      <c r="B10935" s="627"/>
    </row>
    <row r="10936" spans="2:2" x14ac:dyDescent="0.25">
      <c r="B10936" s="627"/>
    </row>
    <row r="10937" spans="2:2" x14ac:dyDescent="0.25">
      <c r="B10937" s="627"/>
    </row>
    <row r="10938" spans="2:2" x14ac:dyDescent="0.25">
      <c r="B10938" s="627"/>
    </row>
    <row r="10939" spans="2:2" x14ac:dyDescent="0.25">
      <c r="B10939" s="627"/>
    </row>
    <row r="10940" spans="2:2" x14ac:dyDescent="0.25">
      <c r="B10940" s="627"/>
    </row>
    <row r="10941" spans="2:2" x14ac:dyDescent="0.25">
      <c r="B10941" s="627"/>
    </row>
    <row r="10942" spans="2:2" ht="12.75" customHeight="1" x14ac:dyDescent="0.25">
      <c r="B10942" s="627"/>
    </row>
    <row r="10943" spans="2:2" ht="12.75" customHeight="1" x14ac:dyDescent="0.25">
      <c r="B10943" s="627"/>
    </row>
    <row r="10944" spans="2:2" ht="12.75" customHeight="1" x14ac:dyDescent="0.25">
      <c r="B10944" s="627"/>
    </row>
    <row r="10945" spans="2:2" ht="12.75" customHeight="1" x14ac:dyDescent="0.25">
      <c r="B10945" s="627"/>
    </row>
    <row r="10946" spans="2:2" ht="12.75" customHeight="1" x14ac:dyDescent="0.25">
      <c r="B10946" s="627"/>
    </row>
    <row r="10947" spans="2:2" ht="12.75" customHeight="1" x14ac:dyDescent="0.25">
      <c r="B10947" s="627"/>
    </row>
    <row r="10948" spans="2:2" ht="12.75" customHeight="1" x14ac:dyDescent="0.25">
      <c r="B10948" s="627"/>
    </row>
    <row r="10949" spans="2:2" ht="12.75" customHeight="1" x14ac:dyDescent="0.25">
      <c r="B10949" s="627"/>
    </row>
    <row r="10950" spans="2:2" ht="12.75" customHeight="1" x14ac:dyDescent="0.25">
      <c r="B10950" s="627"/>
    </row>
    <row r="10951" spans="2:2" ht="12.75" customHeight="1" x14ac:dyDescent="0.25">
      <c r="B10951" s="627"/>
    </row>
    <row r="10952" spans="2:2" ht="12.75" customHeight="1" x14ac:dyDescent="0.25">
      <c r="B10952" s="627"/>
    </row>
    <row r="10953" spans="2:2" ht="12.75" customHeight="1" x14ac:dyDescent="0.25">
      <c r="B10953" s="627"/>
    </row>
    <row r="10954" spans="2:2" ht="12.75" customHeight="1" x14ac:dyDescent="0.25">
      <c r="B10954" s="627"/>
    </row>
    <row r="10955" spans="2:2" ht="12.75" customHeight="1" x14ac:dyDescent="0.25">
      <c r="B10955" s="627"/>
    </row>
    <row r="10956" spans="2:2" ht="12.75" customHeight="1" x14ac:dyDescent="0.25">
      <c r="B10956" s="627"/>
    </row>
    <row r="10957" spans="2:2" ht="12.75" customHeight="1" x14ac:dyDescent="0.25">
      <c r="B10957" s="627"/>
    </row>
    <row r="10958" spans="2:2" ht="12.75" customHeight="1" x14ac:dyDescent="0.25">
      <c r="B10958" s="627"/>
    </row>
    <row r="10959" spans="2:2" ht="12.75" customHeight="1" x14ac:dyDescent="0.25">
      <c r="B10959" s="627"/>
    </row>
    <row r="10960" spans="2:2" ht="12.75" customHeight="1" x14ac:dyDescent="0.25">
      <c r="B10960" s="627"/>
    </row>
    <row r="10961" spans="2:2" ht="12.75" customHeight="1" x14ac:dyDescent="0.25">
      <c r="B10961" s="627"/>
    </row>
    <row r="10962" spans="2:2" ht="12.75" customHeight="1" x14ac:dyDescent="0.25">
      <c r="B10962" s="627"/>
    </row>
    <row r="10963" spans="2:2" ht="12.75" customHeight="1" x14ac:dyDescent="0.25">
      <c r="B10963" s="627"/>
    </row>
    <row r="10964" spans="2:2" ht="12.75" customHeight="1" x14ac:dyDescent="0.25">
      <c r="B10964" s="627"/>
    </row>
    <row r="10965" spans="2:2" ht="12.75" customHeight="1" x14ac:dyDescent="0.25">
      <c r="B10965" s="627"/>
    </row>
    <row r="10966" spans="2:2" ht="12.75" customHeight="1" x14ac:dyDescent="0.25">
      <c r="B10966" s="627"/>
    </row>
    <row r="10967" spans="2:2" ht="12.75" customHeight="1" x14ac:dyDescent="0.25">
      <c r="B10967" s="627"/>
    </row>
    <row r="10968" spans="2:2" ht="12.75" customHeight="1" x14ac:dyDescent="0.25">
      <c r="B10968" s="627"/>
    </row>
    <row r="10969" spans="2:2" ht="12.75" customHeight="1" x14ac:dyDescent="0.25">
      <c r="B10969" s="627"/>
    </row>
    <row r="10970" spans="2:2" ht="12.75" customHeight="1" x14ac:dyDescent="0.25">
      <c r="B10970" s="627"/>
    </row>
    <row r="10971" spans="2:2" ht="12.75" customHeight="1" x14ac:dyDescent="0.25">
      <c r="B10971" s="627"/>
    </row>
    <row r="10972" spans="2:2" ht="12.75" customHeight="1" x14ac:dyDescent="0.25">
      <c r="B10972" s="627"/>
    </row>
    <row r="10973" spans="2:2" ht="12.75" customHeight="1" x14ac:dyDescent="0.25">
      <c r="B10973" s="627"/>
    </row>
    <row r="10974" spans="2:2" ht="12.75" customHeight="1" x14ac:dyDescent="0.25">
      <c r="B10974" s="627"/>
    </row>
    <row r="10975" spans="2:2" ht="12.75" customHeight="1" x14ac:dyDescent="0.25">
      <c r="B10975" s="627"/>
    </row>
    <row r="10976" spans="2:2" ht="12.75" customHeight="1" x14ac:dyDescent="0.25">
      <c r="B10976" s="627"/>
    </row>
    <row r="10977" spans="2:2" ht="12.75" customHeight="1" x14ac:dyDescent="0.25">
      <c r="B10977" s="627"/>
    </row>
    <row r="10978" spans="2:2" ht="12.75" customHeight="1" x14ac:dyDescent="0.25">
      <c r="B10978" s="627"/>
    </row>
    <row r="10979" spans="2:2" ht="12.75" customHeight="1" x14ac:dyDescent="0.25">
      <c r="B10979" s="627"/>
    </row>
    <row r="10980" spans="2:2" ht="12.75" customHeight="1" x14ac:dyDescent="0.25">
      <c r="B10980" s="627"/>
    </row>
    <row r="10981" spans="2:2" ht="12.75" customHeight="1" x14ac:dyDescent="0.25">
      <c r="B10981" s="627"/>
    </row>
    <row r="10982" spans="2:2" ht="12.75" customHeight="1" x14ac:dyDescent="0.25">
      <c r="B10982" s="627"/>
    </row>
    <row r="10983" spans="2:2" ht="12.75" customHeight="1" x14ac:dyDescent="0.25">
      <c r="B10983" s="627"/>
    </row>
    <row r="10984" spans="2:2" ht="12.75" customHeight="1" x14ac:dyDescent="0.25">
      <c r="B10984" s="627"/>
    </row>
    <row r="10985" spans="2:2" ht="12.75" customHeight="1" x14ac:dyDescent="0.25">
      <c r="B10985" s="627"/>
    </row>
    <row r="10986" spans="2:2" ht="12.75" customHeight="1" x14ac:dyDescent="0.25">
      <c r="B10986" s="627"/>
    </row>
    <row r="10987" spans="2:2" ht="12.75" customHeight="1" x14ac:dyDescent="0.25">
      <c r="B10987" s="627"/>
    </row>
    <row r="10988" spans="2:2" ht="12.75" customHeight="1" x14ac:dyDescent="0.25">
      <c r="B10988" s="627"/>
    </row>
    <row r="10989" spans="2:2" ht="12.75" customHeight="1" x14ac:dyDescent="0.25">
      <c r="B10989" s="627"/>
    </row>
    <row r="10990" spans="2:2" ht="12.75" customHeight="1" x14ac:dyDescent="0.25">
      <c r="B10990" s="627"/>
    </row>
    <row r="10991" spans="2:2" ht="12.75" customHeight="1" x14ac:dyDescent="0.25">
      <c r="B10991" s="627"/>
    </row>
    <row r="10992" spans="2:2" ht="12.75" customHeight="1" x14ac:dyDescent="0.25">
      <c r="B10992" s="627"/>
    </row>
    <row r="10993" spans="2:2" ht="12.75" customHeight="1" x14ac:dyDescent="0.25">
      <c r="B10993" s="627"/>
    </row>
    <row r="10994" spans="2:2" ht="12.75" customHeight="1" x14ac:dyDescent="0.25">
      <c r="B10994" s="627"/>
    </row>
    <row r="10995" spans="2:2" ht="12.75" customHeight="1" x14ac:dyDescent="0.25">
      <c r="B10995" s="627"/>
    </row>
    <row r="10996" spans="2:2" ht="12.75" customHeight="1" x14ac:dyDescent="0.25">
      <c r="B10996" s="627"/>
    </row>
    <row r="10997" spans="2:2" ht="12.75" customHeight="1" x14ac:dyDescent="0.25">
      <c r="B10997" s="627"/>
    </row>
    <row r="10998" spans="2:2" ht="12.75" customHeight="1" x14ac:dyDescent="0.25">
      <c r="B10998" s="627"/>
    </row>
    <row r="10999" spans="2:2" ht="12.75" customHeight="1" x14ac:dyDescent="0.25">
      <c r="B10999" s="627"/>
    </row>
    <row r="11000" spans="2:2" ht="12.75" customHeight="1" x14ac:dyDescent="0.25">
      <c r="B11000" s="627"/>
    </row>
    <row r="11001" spans="2:2" ht="12.75" customHeight="1" x14ac:dyDescent="0.25">
      <c r="B11001" s="627"/>
    </row>
    <row r="11002" spans="2:2" ht="12.75" customHeight="1" x14ac:dyDescent="0.25">
      <c r="B11002" s="627"/>
    </row>
    <row r="11003" spans="2:2" ht="12.75" customHeight="1" x14ac:dyDescent="0.25">
      <c r="B11003" s="627"/>
    </row>
    <row r="11004" spans="2:2" ht="12.75" customHeight="1" x14ac:dyDescent="0.25">
      <c r="B11004" s="627"/>
    </row>
    <row r="11005" spans="2:2" ht="12.75" customHeight="1" x14ac:dyDescent="0.25">
      <c r="B11005" s="627"/>
    </row>
    <row r="11006" spans="2:2" ht="12.75" customHeight="1" x14ac:dyDescent="0.25">
      <c r="B11006" s="627"/>
    </row>
    <row r="11007" spans="2:2" ht="12.75" customHeight="1" x14ac:dyDescent="0.25">
      <c r="B11007" s="627"/>
    </row>
    <row r="11008" spans="2:2" ht="12.75" customHeight="1" x14ac:dyDescent="0.25">
      <c r="B11008" s="627"/>
    </row>
    <row r="11009" spans="2:2" ht="12.75" customHeight="1" x14ac:dyDescent="0.25">
      <c r="B11009" s="627"/>
    </row>
    <row r="11010" spans="2:2" ht="12.75" customHeight="1" x14ac:dyDescent="0.25">
      <c r="B11010" s="627"/>
    </row>
    <row r="11011" spans="2:2" ht="12.75" customHeight="1" x14ac:dyDescent="0.25">
      <c r="B11011" s="627"/>
    </row>
    <row r="11012" spans="2:2" ht="12.75" customHeight="1" x14ac:dyDescent="0.25">
      <c r="B11012" s="627"/>
    </row>
    <row r="11013" spans="2:2" ht="12.75" customHeight="1" x14ac:dyDescent="0.25">
      <c r="B11013" s="627"/>
    </row>
    <row r="11014" spans="2:2" ht="12.75" customHeight="1" x14ac:dyDescent="0.25">
      <c r="B11014" s="627"/>
    </row>
    <row r="11015" spans="2:2" ht="12.75" customHeight="1" x14ac:dyDescent="0.25">
      <c r="B11015" s="627"/>
    </row>
    <row r="11016" spans="2:2" ht="12.75" customHeight="1" x14ac:dyDescent="0.25">
      <c r="B11016" s="627"/>
    </row>
    <row r="11017" spans="2:2" ht="12.75" customHeight="1" x14ac:dyDescent="0.25">
      <c r="B11017" s="627"/>
    </row>
    <row r="11018" spans="2:2" ht="12.75" customHeight="1" x14ac:dyDescent="0.25">
      <c r="B11018" s="627"/>
    </row>
    <row r="11019" spans="2:2" ht="12.75" customHeight="1" x14ac:dyDescent="0.25">
      <c r="B11019" s="627"/>
    </row>
    <row r="11020" spans="2:2" ht="12.75" customHeight="1" x14ac:dyDescent="0.25">
      <c r="B11020" s="627"/>
    </row>
    <row r="11021" spans="2:2" ht="12.75" customHeight="1" x14ac:dyDescent="0.25">
      <c r="B11021" s="627"/>
    </row>
    <row r="11022" spans="2:2" ht="12.75" customHeight="1" x14ac:dyDescent="0.25">
      <c r="B11022" s="627"/>
    </row>
    <row r="11023" spans="2:2" ht="12.75" customHeight="1" x14ac:dyDescent="0.25">
      <c r="B11023" s="627"/>
    </row>
    <row r="11024" spans="2:2" ht="12.75" customHeight="1" x14ac:dyDescent="0.25">
      <c r="B11024" s="627"/>
    </row>
    <row r="11025" spans="2:2" ht="12.75" customHeight="1" x14ac:dyDescent="0.25">
      <c r="B11025" s="627"/>
    </row>
    <row r="11026" spans="2:2" ht="12.75" customHeight="1" x14ac:dyDescent="0.25">
      <c r="B11026" s="627"/>
    </row>
    <row r="11027" spans="2:2" ht="12.75" customHeight="1" x14ac:dyDescent="0.25">
      <c r="B11027" s="627"/>
    </row>
    <row r="11028" spans="2:2" ht="12.75" customHeight="1" x14ac:dyDescent="0.25">
      <c r="B11028" s="627"/>
    </row>
    <row r="11029" spans="2:2" ht="12.75" customHeight="1" x14ac:dyDescent="0.25">
      <c r="B11029" s="627"/>
    </row>
    <row r="11030" spans="2:2" ht="12.75" customHeight="1" x14ac:dyDescent="0.25">
      <c r="B11030" s="627"/>
    </row>
    <row r="11031" spans="2:2" ht="12.75" customHeight="1" x14ac:dyDescent="0.25">
      <c r="B11031" s="627"/>
    </row>
    <row r="11032" spans="2:2" ht="12.75" customHeight="1" x14ac:dyDescent="0.25">
      <c r="B11032" s="627"/>
    </row>
    <row r="11033" spans="2:2" ht="12.75" customHeight="1" x14ac:dyDescent="0.25">
      <c r="B11033" s="627"/>
    </row>
    <row r="11034" spans="2:2" ht="12.75" customHeight="1" x14ac:dyDescent="0.25">
      <c r="B11034" s="627"/>
    </row>
    <row r="11035" spans="2:2" ht="12.75" customHeight="1" x14ac:dyDescent="0.25">
      <c r="B11035" s="627"/>
    </row>
    <row r="11036" spans="2:2" ht="12.75" customHeight="1" x14ac:dyDescent="0.25">
      <c r="B11036" s="627"/>
    </row>
    <row r="11037" spans="2:2" ht="12.75" customHeight="1" x14ac:dyDescent="0.25">
      <c r="B11037" s="627"/>
    </row>
    <row r="11038" spans="2:2" ht="12.75" customHeight="1" x14ac:dyDescent="0.25">
      <c r="B11038" s="627"/>
    </row>
    <row r="11039" spans="2:2" ht="12.75" customHeight="1" x14ac:dyDescent="0.25">
      <c r="B11039" s="627"/>
    </row>
    <row r="11040" spans="2:2" ht="12.75" customHeight="1" x14ac:dyDescent="0.25">
      <c r="B11040" s="627"/>
    </row>
    <row r="11041" spans="2:2" ht="12.75" customHeight="1" x14ac:dyDescent="0.25">
      <c r="B11041" s="627"/>
    </row>
    <row r="11042" spans="2:2" ht="12.75" customHeight="1" x14ac:dyDescent="0.25">
      <c r="B11042" s="627"/>
    </row>
    <row r="11043" spans="2:2" ht="12.75" customHeight="1" x14ac:dyDescent="0.25">
      <c r="B11043" s="627"/>
    </row>
    <row r="11044" spans="2:2" ht="12.75" customHeight="1" x14ac:dyDescent="0.25">
      <c r="B11044" s="627"/>
    </row>
    <row r="11045" spans="2:2" ht="12.75" customHeight="1" x14ac:dyDescent="0.25">
      <c r="B11045" s="627"/>
    </row>
    <row r="11046" spans="2:2" ht="12.75" customHeight="1" x14ac:dyDescent="0.25">
      <c r="B11046" s="627"/>
    </row>
    <row r="11047" spans="2:2" ht="12.75" customHeight="1" x14ac:dyDescent="0.25">
      <c r="B11047" s="627"/>
    </row>
    <row r="11048" spans="2:2" ht="12.75" customHeight="1" x14ac:dyDescent="0.25">
      <c r="B11048" s="627"/>
    </row>
    <row r="11049" spans="2:2" ht="12.75" customHeight="1" x14ac:dyDescent="0.25">
      <c r="B11049" s="627"/>
    </row>
    <row r="11050" spans="2:2" ht="12.75" customHeight="1" x14ac:dyDescent="0.25">
      <c r="B11050" s="627"/>
    </row>
    <row r="11051" spans="2:2" ht="12.75" customHeight="1" x14ac:dyDescent="0.25">
      <c r="B11051" s="627"/>
    </row>
    <row r="11052" spans="2:2" ht="12.75" customHeight="1" x14ac:dyDescent="0.25">
      <c r="B11052" s="627"/>
    </row>
    <row r="11053" spans="2:2" ht="12.75" customHeight="1" x14ac:dyDescent="0.25">
      <c r="B11053" s="627"/>
    </row>
    <row r="11054" spans="2:2" ht="12.75" customHeight="1" x14ac:dyDescent="0.25">
      <c r="B11054" s="627"/>
    </row>
    <row r="11055" spans="2:2" ht="12.75" customHeight="1" x14ac:dyDescent="0.25">
      <c r="B11055" s="627"/>
    </row>
    <row r="11056" spans="2:2" ht="12.75" customHeight="1" x14ac:dyDescent="0.25">
      <c r="B11056" s="627"/>
    </row>
    <row r="11057" spans="2:2" ht="12.75" customHeight="1" x14ac:dyDescent="0.25">
      <c r="B11057" s="627"/>
    </row>
    <row r="11058" spans="2:2" ht="12.75" customHeight="1" x14ac:dyDescent="0.25">
      <c r="B11058" s="627"/>
    </row>
    <row r="11059" spans="2:2" ht="12.75" customHeight="1" x14ac:dyDescent="0.25">
      <c r="B11059" s="627"/>
    </row>
    <row r="11060" spans="2:2" ht="12.75" customHeight="1" x14ac:dyDescent="0.25">
      <c r="B11060" s="627"/>
    </row>
    <row r="11061" spans="2:2" ht="12.75" customHeight="1" x14ac:dyDescent="0.25">
      <c r="B11061" s="627"/>
    </row>
    <row r="11062" spans="2:2" ht="12.75" customHeight="1" x14ac:dyDescent="0.25">
      <c r="B11062" s="627"/>
    </row>
    <row r="11063" spans="2:2" ht="12.75" customHeight="1" x14ac:dyDescent="0.25">
      <c r="B11063" s="627"/>
    </row>
    <row r="11064" spans="2:2" ht="12.75" customHeight="1" x14ac:dyDescent="0.25">
      <c r="B11064" s="627"/>
    </row>
    <row r="11065" spans="2:2" ht="12.75" customHeight="1" x14ac:dyDescent="0.25">
      <c r="B11065" s="627"/>
    </row>
    <row r="11066" spans="2:2" ht="12.75" customHeight="1" x14ac:dyDescent="0.25">
      <c r="B11066" s="627"/>
    </row>
    <row r="11067" spans="2:2" ht="12.75" customHeight="1" x14ac:dyDescent="0.25">
      <c r="B11067" s="627"/>
    </row>
    <row r="11068" spans="2:2" ht="12.75" customHeight="1" x14ac:dyDescent="0.25">
      <c r="B11068" s="627"/>
    </row>
    <row r="11069" spans="2:2" ht="12.75" customHeight="1" x14ac:dyDescent="0.25">
      <c r="B11069" s="627"/>
    </row>
    <row r="11070" spans="2:2" ht="12.75" customHeight="1" x14ac:dyDescent="0.25">
      <c r="B11070" s="627"/>
    </row>
    <row r="11071" spans="2:2" ht="12.75" customHeight="1" x14ac:dyDescent="0.25">
      <c r="B11071" s="627"/>
    </row>
    <row r="11072" spans="2:2" ht="12.75" customHeight="1" x14ac:dyDescent="0.25">
      <c r="B11072" s="627"/>
    </row>
    <row r="11073" spans="2:2" ht="12.75" customHeight="1" x14ac:dyDescent="0.25">
      <c r="B11073" s="627"/>
    </row>
    <row r="11074" spans="2:2" ht="12.75" customHeight="1" x14ac:dyDescent="0.25">
      <c r="B11074" s="627"/>
    </row>
    <row r="11075" spans="2:2" ht="12.75" customHeight="1" x14ac:dyDescent="0.25">
      <c r="B11075" s="627"/>
    </row>
    <row r="11076" spans="2:2" ht="12.75" customHeight="1" x14ac:dyDescent="0.25">
      <c r="B11076" s="627"/>
    </row>
    <row r="11077" spans="2:2" ht="12.75" customHeight="1" x14ac:dyDescent="0.25">
      <c r="B11077" s="627"/>
    </row>
    <row r="11078" spans="2:2" ht="12.75" customHeight="1" x14ac:dyDescent="0.25">
      <c r="B11078" s="627"/>
    </row>
    <row r="11079" spans="2:2" ht="12.75" customHeight="1" x14ac:dyDescent="0.25">
      <c r="B11079" s="627"/>
    </row>
    <row r="11080" spans="2:2" ht="12.75" customHeight="1" x14ac:dyDescent="0.25">
      <c r="B11080" s="627"/>
    </row>
    <row r="11081" spans="2:2" ht="12.75" customHeight="1" x14ac:dyDescent="0.25">
      <c r="B11081" s="627"/>
    </row>
    <row r="11082" spans="2:2" ht="12.75" customHeight="1" x14ac:dyDescent="0.25">
      <c r="B11082" s="627"/>
    </row>
    <row r="11083" spans="2:2" ht="12.75" customHeight="1" x14ac:dyDescent="0.25">
      <c r="B11083" s="627"/>
    </row>
    <row r="11084" spans="2:2" ht="12.75" customHeight="1" x14ac:dyDescent="0.25">
      <c r="B11084" s="627"/>
    </row>
    <row r="11085" spans="2:2" ht="12.75" customHeight="1" x14ac:dyDescent="0.25">
      <c r="B11085" s="627"/>
    </row>
    <row r="11086" spans="2:2" ht="12.75" customHeight="1" x14ac:dyDescent="0.25">
      <c r="B11086" s="627"/>
    </row>
    <row r="11087" spans="2:2" ht="12.75" customHeight="1" x14ac:dyDescent="0.25">
      <c r="B11087" s="627"/>
    </row>
    <row r="11088" spans="2:2" ht="12.75" customHeight="1" x14ac:dyDescent="0.25">
      <c r="B11088" s="627"/>
    </row>
    <row r="11089" spans="2:2" ht="12.75" customHeight="1" x14ac:dyDescent="0.25">
      <c r="B11089" s="627"/>
    </row>
    <row r="11090" spans="2:2" ht="12.75" customHeight="1" x14ac:dyDescent="0.25">
      <c r="B11090" s="627"/>
    </row>
    <row r="11091" spans="2:2" ht="12.75" customHeight="1" x14ac:dyDescent="0.25">
      <c r="B11091" s="627"/>
    </row>
    <row r="11092" spans="2:2" ht="12.75" customHeight="1" x14ac:dyDescent="0.25">
      <c r="B11092" s="627"/>
    </row>
    <row r="11093" spans="2:2" ht="12.75" customHeight="1" x14ac:dyDescent="0.25">
      <c r="B11093" s="627"/>
    </row>
    <row r="11094" spans="2:2" ht="12.75" customHeight="1" x14ac:dyDescent="0.25">
      <c r="B11094" s="627"/>
    </row>
    <row r="11095" spans="2:2" ht="12.75" customHeight="1" x14ac:dyDescent="0.25">
      <c r="B11095" s="627"/>
    </row>
    <row r="11096" spans="2:2" ht="12.75" customHeight="1" x14ac:dyDescent="0.25">
      <c r="B11096" s="627"/>
    </row>
    <row r="11097" spans="2:2" ht="12.75" customHeight="1" x14ac:dyDescent="0.25">
      <c r="B11097" s="627"/>
    </row>
    <row r="11098" spans="2:2" ht="12.75" customHeight="1" x14ac:dyDescent="0.25">
      <c r="B11098" s="627"/>
    </row>
    <row r="11099" spans="2:2" ht="12.75" customHeight="1" x14ac:dyDescent="0.25">
      <c r="B11099" s="627"/>
    </row>
    <row r="11100" spans="2:2" ht="12.75" customHeight="1" x14ac:dyDescent="0.25">
      <c r="B11100" s="627"/>
    </row>
    <row r="11101" spans="2:2" ht="12.75" customHeight="1" x14ac:dyDescent="0.25">
      <c r="B11101" s="627"/>
    </row>
    <row r="11102" spans="2:2" ht="12.75" customHeight="1" x14ac:dyDescent="0.25">
      <c r="B11102" s="627"/>
    </row>
    <row r="11103" spans="2:2" ht="12.75" customHeight="1" x14ac:dyDescent="0.25">
      <c r="B11103" s="627"/>
    </row>
    <row r="11104" spans="2:2" ht="12.75" customHeight="1" x14ac:dyDescent="0.25">
      <c r="B11104" s="627"/>
    </row>
    <row r="11105" spans="2:2" ht="12.75" customHeight="1" x14ac:dyDescent="0.25">
      <c r="B11105" s="627"/>
    </row>
    <row r="11106" spans="2:2" ht="12.75" customHeight="1" x14ac:dyDescent="0.25">
      <c r="B11106" s="627"/>
    </row>
    <row r="11107" spans="2:2" ht="12.75" customHeight="1" x14ac:dyDescent="0.25">
      <c r="B11107" s="627"/>
    </row>
    <row r="11108" spans="2:2" ht="12.75" customHeight="1" x14ac:dyDescent="0.25">
      <c r="B11108" s="627"/>
    </row>
    <row r="11109" spans="2:2" ht="12.75" customHeight="1" x14ac:dyDescent="0.25">
      <c r="B11109" s="627"/>
    </row>
    <row r="11110" spans="2:2" ht="12.75" customHeight="1" x14ac:dyDescent="0.25">
      <c r="B11110" s="627"/>
    </row>
    <row r="11111" spans="2:2" ht="12.75" customHeight="1" x14ac:dyDescent="0.25">
      <c r="B11111" s="627"/>
    </row>
    <row r="11112" spans="2:2" ht="12.75" customHeight="1" x14ac:dyDescent="0.25">
      <c r="B11112" s="627"/>
    </row>
    <row r="11113" spans="2:2" ht="12.75" customHeight="1" x14ac:dyDescent="0.25">
      <c r="B11113" s="627"/>
    </row>
    <row r="11114" spans="2:2" ht="12.75" customHeight="1" x14ac:dyDescent="0.25">
      <c r="B11114" s="627"/>
    </row>
    <row r="11115" spans="2:2" ht="12.75" customHeight="1" x14ac:dyDescent="0.25">
      <c r="B11115" s="627"/>
    </row>
    <row r="11116" spans="2:2" ht="12.75" customHeight="1" x14ac:dyDescent="0.25">
      <c r="B11116" s="627"/>
    </row>
    <row r="11117" spans="2:2" ht="12.75" customHeight="1" x14ac:dyDescent="0.25">
      <c r="B11117" s="627"/>
    </row>
    <row r="11118" spans="2:2" ht="12.75" customHeight="1" x14ac:dyDescent="0.25">
      <c r="B11118" s="627"/>
    </row>
    <row r="11119" spans="2:2" ht="12.75" customHeight="1" x14ac:dyDescent="0.25">
      <c r="B11119" s="627"/>
    </row>
    <row r="11120" spans="2:2" ht="12.75" customHeight="1" x14ac:dyDescent="0.25">
      <c r="B11120" s="627"/>
    </row>
    <row r="11121" spans="2:2" ht="12.75" customHeight="1" x14ac:dyDescent="0.25">
      <c r="B11121" s="627"/>
    </row>
    <row r="11122" spans="2:2" ht="12.75" customHeight="1" x14ac:dyDescent="0.25">
      <c r="B11122" s="627"/>
    </row>
    <row r="11123" spans="2:2" ht="12.75" customHeight="1" x14ac:dyDescent="0.25">
      <c r="B11123" s="627"/>
    </row>
    <row r="11124" spans="2:2" ht="12.75" customHeight="1" x14ac:dyDescent="0.25">
      <c r="B11124" s="627"/>
    </row>
    <row r="11125" spans="2:2" ht="12.75" customHeight="1" x14ac:dyDescent="0.25">
      <c r="B11125" s="627"/>
    </row>
    <row r="11126" spans="2:2" ht="12.75" customHeight="1" x14ac:dyDescent="0.25">
      <c r="B11126" s="627"/>
    </row>
    <row r="11127" spans="2:2" ht="12.75" customHeight="1" x14ac:dyDescent="0.25">
      <c r="B11127" s="627"/>
    </row>
    <row r="11128" spans="2:2" ht="12.75" customHeight="1" x14ac:dyDescent="0.25">
      <c r="B11128" s="627"/>
    </row>
    <row r="11129" spans="2:2" ht="12.75" customHeight="1" x14ac:dyDescent="0.25">
      <c r="B11129" s="627"/>
    </row>
    <row r="11130" spans="2:2" ht="12.75" customHeight="1" x14ac:dyDescent="0.25">
      <c r="B11130" s="627"/>
    </row>
    <row r="11131" spans="2:2" ht="12.75" customHeight="1" x14ac:dyDescent="0.25">
      <c r="B11131" s="627"/>
    </row>
    <row r="11132" spans="2:2" ht="12.75" customHeight="1" x14ac:dyDescent="0.25">
      <c r="B11132" s="627"/>
    </row>
    <row r="11133" spans="2:2" ht="12.75" customHeight="1" x14ac:dyDescent="0.25">
      <c r="B11133" s="627"/>
    </row>
    <row r="11134" spans="2:2" ht="12.75" customHeight="1" x14ac:dyDescent="0.25">
      <c r="B11134" s="627"/>
    </row>
    <row r="11135" spans="2:2" ht="12.75" customHeight="1" x14ac:dyDescent="0.25">
      <c r="B11135" s="627"/>
    </row>
    <row r="11136" spans="2:2" ht="12.75" customHeight="1" x14ac:dyDescent="0.25">
      <c r="B11136" s="627"/>
    </row>
    <row r="11137" spans="2:2" ht="12.75" customHeight="1" x14ac:dyDescent="0.25">
      <c r="B11137" s="627"/>
    </row>
    <row r="11138" spans="2:2" ht="12.75" customHeight="1" x14ac:dyDescent="0.25">
      <c r="B11138" s="627"/>
    </row>
    <row r="11139" spans="2:2" ht="12.75" customHeight="1" x14ac:dyDescent="0.25">
      <c r="B11139" s="627"/>
    </row>
    <row r="11140" spans="2:2" ht="12.75" customHeight="1" x14ac:dyDescent="0.25">
      <c r="B11140" s="627"/>
    </row>
    <row r="11141" spans="2:2" ht="12.75" customHeight="1" x14ac:dyDescent="0.25">
      <c r="B11141" s="627"/>
    </row>
    <row r="11142" spans="2:2" ht="12.75" customHeight="1" x14ac:dyDescent="0.25">
      <c r="B11142" s="627"/>
    </row>
    <row r="11143" spans="2:2" ht="12.75" customHeight="1" x14ac:dyDescent="0.25">
      <c r="B11143" s="627"/>
    </row>
    <row r="11144" spans="2:2" ht="12.75" customHeight="1" x14ac:dyDescent="0.25">
      <c r="B11144" s="627"/>
    </row>
    <row r="11145" spans="2:2" ht="12.75" customHeight="1" x14ac:dyDescent="0.25">
      <c r="B11145" s="627"/>
    </row>
    <row r="11146" spans="2:2" ht="12.75" customHeight="1" x14ac:dyDescent="0.25">
      <c r="B11146" s="627"/>
    </row>
    <row r="11147" spans="2:2" ht="12.75" customHeight="1" x14ac:dyDescent="0.25">
      <c r="B11147" s="627"/>
    </row>
    <row r="11148" spans="2:2" ht="12.75" customHeight="1" x14ac:dyDescent="0.25">
      <c r="B11148" s="627"/>
    </row>
    <row r="11149" spans="2:2" ht="12.75" customHeight="1" x14ac:dyDescent="0.25">
      <c r="B11149" s="627"/>
    </row>
    <row r="11150" spans="2:2" ht="12.75" customHeight="1" x14ac:dyDescent="0.25">
      <c r="B11150" s="627"/>
    </row>
    <row r="11151" spans="2:2" ht="12.75" customHeight="1" x14ac:dyDescent="0.25">
      <c r="B11151" s="627"/>
    </row>
    <row r="11152" spans="2:2" ht="12.75" customHeight="1" x14ac:dyDescent="0.25">
      <c r="B11152" s="627"/>
    </row>
    <row r="11153" spans="2:2" ht="12.75" customHeight="1" x14ac:dyDescent="0.25">
      <c r="B11153" s="627"/>
    </row>
    <row r="11154" spans="2:2" ht="12.75" customHeight="1" x14ac:dyDescent="0.25">
      <c r="B11154" s="627"/>
    </row>
    <row r="11155" spans="2:2" ht="12.75" customHeight="1" x14ac:dyDescent="0.25">
      <c r="B11155" s="627"/>
    </row>
    <row r="11156" spans="2:2" ht="12.75" customHeight="1" x14ac:dyDescent="0.25">
      <c r="B11156" s="627"/>
    </row>
    <row r="11157" spans="2:2" ht="12.75" customHeight="1" x14ac:dyDescent="0.25">
      <c r="B11157" s="627"/>
    </row>
    <row r="11158" spans="2:2" ht="12.75" customHeight="1" x14ac:dyDescent="0.25">
      <c r="B11158" s="627"/>
    </row>
    <row r="11159" spans="2:2" ht="12.75" customHeight="1" x14ac:dyDescent="0.25">
      <c r="B11159" s="627"/>
    </row>
    <row r="11160" spans="2:2" ht="12.75" customHeight="1" x14ac:dyDescent="0.25">
      <c r="B11160" s="627"/>
    </row>
    <row r="11161" spans="2:2" ht="12.75" customHeight="1" x14ac:dyDescent="0.25">
      <c r="B11161" s="627"/>
    </row>
    <row r="11162" spans="2:2" ht="12.75" customHeight="1" x14ac:dyDescent="0.25">
      <c r="B11162" s="627"/>
    </row>
    <row r="11163" spans="2:2" ht="12.75" customHeight="1" x14ac:dyDescent="0.25">
      <c r="B11163" s="627"/>
    </row>
    <row r="11164" spans="2:2" ht="12.75" customHeight="1" x14ac:dyDescent="0.25">
      <c r="B11164" s="627"/>
    </row>
    <row r="11165" spans="2:2" x14ac:dyDescent="0.25">
      <c r="B11165" s="627"/>
    </row>
    <row r="11166" spans="2:2" x14ac:dyDescent="0.25">
      <c r="B11166" s="627"/>
    </row>
    <row r="11167" spans="2:2" x14ac:dyDescent="0.25">
      <c r="B11167" s="627"/>
    </row>
    <row r="11168" spans="2:2" x14ac:dyDescent="0.25">
      <c r="B11168" s="627"/>
    </row>
    <row r="11169" spans="2:2" x14ac:dyDescent="0.25">
      <c r="B11169" s="627"/>
    </row>
    <row r="11170" spans="2:2" x14ac:dyDescent="0.25">
      <c r="B11170" s="627"/>
    </row>
    <row r="11171" spans="2:2" x14ac:dyDescent="0.25">
      <c r="B11171" s="627"/>
    </row>
    <row r="11172" spans="2:2" x14ac:dyDescent="0.25">
      <c r="B11172" s="627"/>
    </row>
    <row r="11173" spans="2:2" x14ac:dyDescent="0.25">
      <c r="B11173" s="627"/>
    </row>
    <row r="11174" spans="2:2" x14ac:dyDescent="0.25">
      <c r="B11174" s="627"/>
    </row>
    <row r="11175" spans="2:2" x14ac:dyDescent="0.25">
      <c r="B11175" s="627"/>
    </row>
    <row r="11176" spans="2:2" x14ac:dyDescent="0.25">
      <c r="B11176" s="627"/>
    </row>
    <row r="11177" spans="2:2" x14ac:dyDescent="0.25">
      <c r="B11177" s="627"/>
    </row>
    <row r="11178" spans="2:2" x14ac:dyDescent="0.25">
      <c r="B11178" s="627"/>
    </row>
    <row r="11179" spans="2:2" x14ac:dyDescent="0.25">
      <c r="B11179" s="627"/>
    </row>
    <row r="11180" spans="2:2" x14ac:dyDescent="0.25">
      <c r="B11180" s="627"/>
    </row>
    <row r="11181" spans="2:2" x14ac:dyDescent="0.25">
      <c r="B11181" s="627"/>
    </row>
    <row r="11182" spans="2:2" x14ac:dyDescent="0.25">
      <c r="B11182" s="627"/>
    </row>
    <row r="11183" spans="2:2" x14ac:dyDescent="0.25">
      <c r="B11183" s="627"/>
    </row>
    <row r="11184" spans="2:2" x14ac:dyDescent="0.25">
      <c r="B11184" s="627"/>
    </row>
    <row r="11185" spans="2:2" x14ac:dyDescent="0.25">
      <c r="B11185" s="627"/>
    </row>
    <row r="11186" spans="2:2" x14ac:dyDescent="0.25">
      <c r="B11186" s="627"/>
    </row>
    <row r="11187" spans="2:2" x14ac:dyDescent="0.25">
      <c r="B11187" s="627"/>
    </row>
    <row r="11188" spans="2:2" x14ac:dyDescent="0.25">
      <c r="B11188" s="627"/>
    </row>
    <row r="11189" spans="2:2" x14ac:dyDescent="0.25">
      <c r="B11189" s="627"/>
    </row>
    <row r="11190" spans="2:2" x14ac:dyDescent="0.25">
      <c r="B11190" s="627"/>
    </row>
    <row r="11191" spans="2:2" x14ac:dyDescent="0.25">
      <c r="B11191" s="627"/>
    </row>
    <row r="11192" spans="2:2" x14ac:dyDescent="0.25">
      <c r="B11192" s="627"/>
    </row>
    <row r="11193" spans="2:2" x14ac:dyDescent="0.25">
      <c r="B11193" s="627"/>
    </row>
    <row r="11194" spans="2:2" x14ac:dyDescent="0.25">
      <c r="B11194" s="627"/>
    </row>
    <row r="11195" spans="2:2" x14ac:dyDescent="0.25">
      <c r="B11195" s="627"/>
    </row>
    <row r="11196" spans="2:2" x14ac:dyDescent="0.25">
      <c r="B11196" s="627"/>
    </row>
    <row r="11197" spans="2:2" x14ac:dyDescent="0.25">
      <c r="B11197" s="627"/>
    </row>
    <row r="11198" spans="2:2" x14ac:dyDescent="0.25">
      <c r="B11198" s="627"/>
    </row>
    <row r="11199" spans="2:2" x14ac:dyDescent="0.25">
      <c r="B11199" s="627"/>
    </row>
    <row r="11200" spans="2:2" x14ac:dyDescent="0.25">
      <c r="B11200" s="627"/>
    </row>
    <row r="11201" spans="2:2" x14ac:dyDescent="0.25">
      <c r="B11201" s="627"/>
    </row>
    <row r="11202" spans="2:2" x14ac:dyDescent="0.25">
      <c r="B11202" s="627"/>
    </row>
    <row r="11203" spans="2:2" x14ac:dyDescent="0.25">
      <c r="B11203" s="627"/>
    </row>
    <row r="11204" spans="2:2" x14ac:dyDescent="0.25">
      <c r="B11204" s="627"/>
    </row>
    <row r="11205" spans="2:2" x14ac:dyDescent="0.25">
      <c r="B11205" s="627"/>
    </row>
    <row r="11206" spans="2:2" x14ac:dyDescent="0.25">
      <c r="B11206" s="627"/>
    </row>
    <row r="11207" spans="2:2" x14ac:dyDescent="0.25">
      <c r="B11207" s="627"/>
    </row>
    <row r="11208" spans="2:2" x14ac:dyDescent="0.25">
      <c r="B11208" s="627"/>
    </row>
    <row r="11209" spans="2:2" x14ac:dyDescent="0.25">
      <c r="B11209" s="627"/>
    </row>
    <row r="11210" spans="2:2" x14ac:dyDescent="0.25">
      <c r="B11210" s="627"/>
    </row>
    <row r="11211" spans="2:2" x14ac:dyDescent="0.25">
      <c r="B11211" s="627"/>
    </row>
    <row r="11212" spans="2:2" x14ac:dyDescent="0.25">
      <c r="B11212" s="627"/>
    </row>
    <row r="11213" spans="2:2" x14ac:dyDescent="0.25">
      <c r="B11213" s="627"/>
    </row>
    <row r="11214" spans="2:2" x14ac:dyDescent="0.25">
      <c r="B11214" s="627"/>
    </row>
    <row r="11215" spans="2:2" x14ac:dyDescent="0.25">
      <c r="B11215" s="627"/>
    </row>
    <row r="11216" spans="2:2" x14ac:dyDescent="0.25">
      <c r="B11216" s="627"/>
    </row>
    <row r="11217" spans="2:2" x14ac:dyDescent="0.25">
      <c r="B11217" s="627"/>
    </row>
    <row r="11218" spans="2:2" x14ac:dyDescent="0.25">
      <c r="B11218" s="627"/>
    </row>
    <row r="11219" spans="2:2" x14ac:dyDescent="0.25">
      <c r="B11219" s="627"/>
    </row>
    <row r="11220" spans="2:2" x14ac:dyDescent="0.25">
      <c r="B11220" s="627"/>
    </row>
    <row r="11221" spans="2:2" x14ac:dyDescent="0.25">
      <c r="B11221" s="627"/>
    </row>
    <row r="11222" spans="2:2" x14ac:dyDescent="0.25">
      <c r="B11222" s="627"/>
    </row>
    <row r="11223" spans="2:2" x14ac:dyDescent="0.25">
      <c r="B11223" s="627"/>
    </row>
    <row r="11224" spans="2:2" x14ac:dyDescent="0.25">
      <c r="B11224" s="627"/>
    </row>
    <row r="11225" spans="2:2" x14ac:dyDescent="0.25">
      <c r="B11225" s="627"/>
    </row>
    <row r="11226" spans="2:2" x14ac:dyDescent="0.25">
      <c r="B11226" s="627"/>
    </row>
    <row r="11227" spans="2:2" x14ac:dyDescent="0.25">
      <c r="B11227" s="627"/>
    </row>
    <row r="11228" spans="2:2" x14ac:dyDescent="0.25">
      <c r="B11228" s="627"/>
    </row>
    <row r="11229" spans="2:2" x14ac:dyDescent="0.25">
      <c r="B11229" s="627"/>
    </row>
    <row r="11230" spans="2:2" x14ac:dyDescent="0.25">
      <c r="B11230" s="627"/>
    </row>
    <row r="11231" spans="2:2" x14ac:dyDescent="0.25">
      <c r="B11231" s="627"/>
    </row>
    <row r="11232" spans="2:2" x14ac:dyDescent="0.25">
      <c r="B11232" s="627"/>
    </row>
    <row r="11233" spans="2:2" x14ac:dyDescent="0.25">
      <c r="B11233" s="627"/>
    </row>
    <row r="11234" spans="2:2" x14ac:dyDescent="0.25">
      <c r="B11234" s="627"/>
    </row>
    <row r="11235" spans="2:2" x14ac:dyDescent="0.25">
      <c r="B11235" s="627"/>
    </row>
    <row r="11236" spans="2:2" x14ac:dyDescent="0.25">
      <c r="B11236" s="627"/>
    </row>
    <row r="11237" spans="2:2" x14ac:dyDescent="0.25">
      <c r="B11237" s="627"/>
    </row>
    <row r="11238" spans="2:2" x14ac:dyDescent="0.25">
      <c r="B11238" s="627"/>
    </row>
    <row r="11239" spans="2:2" x14ac:dyDescent="0.25">
      <c r="B11239" s="627"/>
    </row>
    <row r="11240" spans="2:2" x14ac:dyDescent="0.25">
      <c r="B11240" s="627"/>
    </row>
    <row r="11241" spans="2:2" x14ac:dyDescent="0.25">
      <c r="B11241" s="627"/>
    </row>
    <row r="11242" spans="2:2" x14ac:dyDescent="0.25">
      <c r="B11242" s="627"/>
    </row>
    <row r="11243" spans="2:2" x14ac:dyDescent="0.25">
      <c r="B11243" s="627"/>
    </row>
    <row r="11244" spans="2:2" x14ac:dyDescent="0.25">
      <c r="B11244" s="627"/>
    </row>
    <row r="11245" spans="2:2" x14ac:dyDescent="0.25">
      <c r="B11245" s="627"/>
    </row>
    <row r="11246" spans="2:2" x14ac:dyDescent="0.25">
      <c r="B11246" s="627"/>
    </row>
    <row r="11247" spans="2:2" x14ac:dyDescent="0.25">
      <c r="B11247" s="627"/>
    </row>
    <row r="11248" spans="2:2" x14ac:dyDescent="0.25">
      <c r="B11248" s="627"/>
    </row>
    <row r="11249" spans="2:2" x14ac:dyDescent="0.25">
      <c r="B11249" s="627"/>
    </row>
    <row r="11250" spans="2:2" x14ac:dyDescent="0.25">
      <c r="B11250" s="627"/>
    </row>
    <row r="11251" spans="2:2" x14ac:dyDescent="0.25">
      <c r="B11251" s="627"/>
    </row>
    <row r="11252" spans="2:2" x14ac:dyDescent="0.25">
      <c r="B11252" s="627"/>
    </row>
    <row r="11253" spans="2:2" x14ac:dyDescent="0.25">
      <c r="B11253" s="627"/>
    </row>
    <row r="11254" spans="2:2" x14ac:dyDescent="0.25">
      <c r="B11254" s="627"/>
    </row>
    <row r="11255" spans="2:2" x14ac:dyDescent="0.25">
      <c r="B11255" s="627"/>
    </row>
    <row r="11256" spans="2:2" x14ac:dyDescent="0.25">
      <c r="B11256" s="627"/>
    </row>
    <row r="11257" spans="2:2" x14ac:dyDescent="0.25">
      <c r="B11257" s="627"/>
    </row>
    <row r="11258" spans="2:2" x14ac:dyDescent="0.25">
      <c r="B11258" s="627"/>
    </row>
    <row r="11259" spans="2:2" x14ac:dyDescent="0.25">
      <c r="B11259" s="627"/>
    </row>
    <row r="11260" spans="2:2" x14ac:dyDescent="0.25">
      <c r="B11260" s="627"/>
    </row>
    <row r="11261" spans="2:2" x14ac:dyDescent="0.25">
      <c r="B11261" s="627"/>
    </row>
    <row r="11262" spans="2:2" x14ac:dyDescent="0.25">
      <c r="B11262" s="627"/>
    </row>
    <row r="11263" spans="2:2" x14ac:dyDescent="0.25">
      <c r="B11263" s="627"/>
    </row>
    <row r="11264" spans="2:2" x14ac:dyDescent="0.25">
      <c r="B11264" s="627"/>
    </row>
    <row r="11265" spans="2:2" x14ac:dyDescent="0.25">
      <c r="B11265" s="627"/>
    </row>
    <row r="11266" spans="2:2" x14ac:dyDescent="0.25">
      <c r="B11266" s="627"/>
    </row>
    <row r="11267" spans="2:2" x14ac:dyDescent="0.25">
      <c r="B11267" s="627"/>
    </row>
    <row r="11268" spans="2:2" x14ac:dyDescent="0.25">
      <c r="B11268" s="627"/>
    </row>
    <row r="11269" spans="2:2" x14ac:dyDescent="0.25">
      <c r="B11269" s="627"/>
    </row>
    <row r="11270" spans="2:2" x14ac:dyDescent="0.25">
      <c r="B11270" s="627"/>
    </row>
    <row r="11271" spans="2:2" x14ac:dyDescent="0.25">
      <c r="B11271" s="627"/>
    </row>
    <row r="11272" spans="2:2" x14ac:dyDescent="0.25">
      <c r="B11272" s="627"/>
    </row>
    <row r="11273" spans="2:2" x14ac:dyDescent="0.25">
      <c r="B11273" s="627"/>
    </row>
    <row r="11274" spans="2:2" x14ac:dyDescent="0.25">
      <c r="B11274" s="627"/>
    </row>
    <row r="11275" spans="2:2" x14ac:dyDescent="0.25">
      <c r="B11275" s="627"/>
    </row>
    <row r="11276" spans="2:2" x14ac:dyDescent="0.25">
      <c r="B11276" s="627"/>
    </row>
    <row r="11277" spans="2:2" x14ac:dyDescent="0.25">
      <c r="B11277" s="627"/>
    </row>
    <row r="11278" spans="2:2" x14ac:dyDescent="0.25">
      <c r="B11278" s="627"/>
    </row>
    <row r="11279" spans="2:2" x14ac:dyDescent="0.25">
      <c r="B11279" s="627"/>
    </row>
    <row r="11280" spans="2:2" x14ac:dyDescent="0.25">
      <c r="B11280" s="627"/>
    </row>
    <row r="11281" spans="2:2" x14ac:dyDescent="0.25">
      <c r="B11281" s="627"/>
    </row>
    <row r="11282" spans="2:2" x14ac:dyDescent="0.25">
      <c r="B11282" s="627"/>
    </row>
    <row r="11283" spans="2:2" x14ac:dyDescent="0.25">
      <c r="B11283" s="627"/>
    </row>
    <row r="11284" spans="2:2" x14ac:dyDescent="0.25">
      <c r="B11284" s="627"/>
    </row>
    <row r="11285" spans="2:2" x14ac:dyDescent="0.25">
      <c r="B11285" s="627"/>
    </row>
    <row r="11286" spans="2:2" x14ac:dyDescent="0.25">
      <c r="B11286" s="627"/>
    </row>
    <row r="11287" spans="2:2" x14ac:dyDescent="0.25">
      <c r="B11287" s="627"/>
    </row>
    <row r="11288" spans="2:2" x14ac:dyDescent="0.25">
      <c r="B11288" s="627"/>
    </row>
    <row r="11289" spans="2:2" x14ac:dyDescent="0.25">
      <c r="B11289" s="627"/>
    </row>
    <row r="11290" spans="2:2" x14ac:dyDescent="0.25">
      <c r="B11290" s="627"/>
    </row>
    <row r="11291" spans="2:2" x14ac:dyDescent="0.25">
      <c r="B11291" s="627"/>
    </row>
    <row r="11292" spans="2:2" x14ac:dyDescent="0.25">
      <c r="B11292" s="627"/>
    </row>
    <row r="11293" spans="2:2" x14ac:dyDescent="0.25">
      <c r="B11293" s="627"/>
    </row>
    <row r="11294" spans="2:2" x14ac:dyDescent="0.25">
      <c r="B11294" s="627"/>
    </row>
    <row r="11295" spans="2:2" x14ac:dyDescent="0.25">
      <c r="B11295" s="627"/>
    </row>
    <row r="11296" spans="2:2" x14ac:dyDescent="0.25">
      <c r="B11296" s="627"/>
    </row>
    <row r="11297" spans="2:2" x14ac:dyDescent="0.25">
      <c r="B11297" s="627"/>
    </row>
    <row r="11298" spans="2:2" x14ac:dyDescent="0.25">
      <c r="B11298" s="627"/>
    </row>
    <row r="11299" spans="2:2" x14ac:dyDescent="0.25">
      <c r="B11299" s="627"/>
    </row>
    <row r="11300" spans="2:2" x14ac:dyDescent="0.25">
      <c r="B11300" s="627"/>
    </row>
    <row r="11301" spans="2:2" x14ac:dyDescent="0.25">
      <c r="B11301" s="627"/>
    </row>
    <row r="11302" spans="2:2" x14ac:dyDescent="0.25">
      <c r="B11302" s="627"/>
    </row>
    <row r="11303" spans="2:2" x14ac:dyDescent="0.25">
      <c r="B11303" s="627"/>
    </row>
    <row r="11304" spans="2:2" x14ac:dyDescent="0.25">
      <c r="B11304" s="627"/>
    </row>
    <row r="11305" spans="2:2" x14ac:dyDescent="0.25">
      <c r="B11305" s="627"/>
    </row>
    <row r="11306" spans="2:2" x14ac:dyDescent="0.25">
      <c r="B11306" s="627"/>
    </row>
    <row r="11307" spans="2:2" x14ac:dyDescent="0.25">
      <c r="B11307" s="627"/>
    </row>
    <row r="11308" spans="2:2" x14ac:dyDescent="0.25">
      <c r="B11308" s="627"/>
    </row>
    <row r="11309" spans="2:2" x14ac:dyDescent="0.25">
      <c r="B11309" s="627"/>
    </row>
    <row r="11310" spans="2:2" x14ac:dyDescent="0.25">
      <c r="B11310" s="627"/>
    </row>
    <row r="11311" spans="2:2" x14ac:dyDescent="0.25">
      <c r="B11311" s="627"/>
    </row>
    <row r="11312" spans="2:2" x14ac:dyDescent="0.25">
      <c r="B11312" s="627"/>
    </row>
    <row r="11313" spans="2:2" x14ac:dyDescent="0.25">
      <c r="B11313" s="627"/>
    </row>
    <row r="11314" spans="2:2" x14ac:dyDescent="0.25">
      <c r="B11314" s="627"/>
    </row>
    <row r="11315" spans="2:2" x14ac:dyDescent="0.25">
      <c r="B11315" s="627"/>
    </row>
    <row r="11316" spans="2:2" x14ac:dyDescent="0.25">
      <c r="B11316" s="627"/>
    </row>
    <row r="11317" spans="2:2" x14ac:dyDescent="0.25">
      <c r="B11317" s="627"/>
    </row>
    <row r="11318" spans="2:2" x14ac:dyDescent="0.25">
      <c r="B11318" s="627"/>
    </row>
    <row r="11319" spans="2:2" x14ac:dyDescent="0.25">
      <c r="B11319" s="627"/>
    </row>
    <row r="11320" spans="2:2" x14ac:dyDescent="0.25">
      <c r="B11320" s="627"/>
    </row>
    <row r="11321" spans="2:2" x14ac:dyDescent="0.25">
      <c r="B11321" s="627"/>
    </row>
    <row r="11322" spans="2:2" x14ac:dyDescent="0.25">
      <c r="B11322" s="627"/>
    </row>
    <row r="11323" spans="2:2" x14ac:dyDescent="0.25">
      <c r="B11323" s="627"/>
    </row>
    <row r="11324" spans="2:2" x14ac:dyDescent="0.25">
      <c r="B11324" s="627"/>
    </row>
    <row r="11325" spans="2:2" x14ac:dyDescent="0.25">
      <c r="B11325" s="627"/>
    </row>
    <row r="11326" spans="2:2" x14ac:dyDescent="0.25">
      <c r="B11326" s="627"/>
    </row>
    <row r="11327" spans="2:2" x14ac:dyDescent="0.25">
      <c r="B11327" s="627"/>
    </row>
    <row r="11328" spans="2:2" x14ac:dyDescent="0.25">
      <c r="B11328" s="627"/>
    </row>
    <row r="11329" spans="2:2" x14ac:dyDescent="0.25">
      <c r="B11329" s="627"/>
    </row>
    <row r="11330" spans="2:2" x14ac:dyDescent="0.25">
      <c r="B11330" s="627"/>
    </row>
    <row r="11331" spans="2:2" x14ac:dyDescent="0.25">
      <c r="B11331" s="627"/>
    </row>
    <row r="11332" spans="2:2" x14ac:dyDescent="0.25">
      <c r="B11332" s="627"/>
    </row>
    <row r="11333" spans="2:2" x14ac:dyDescent="0.25">
      <c r="B11333" s="627"/>
    </row>
    <row r="11334" spans="2:2" x14ac:dyDescent="0.25">
      <c r="B11334" s="627"/>
    </row>
    <row r="11335" spans="2:2" x14ac:dyDescent="0.25">
      <c r="B11335" s="627"/>
    </row>
    <row r="11336" spans="2:2" x14ac:dyDescent="0.25">
      <c r="B11336" s="627"/>
    </row>
    <row r="11337" spans="2:2" x14ac:dyDescent="0.25">
      <c r="B11337" s="627"/>
    </row>
    <row r="11338" spans="2:2" x14ac:dyDescent="0.25">
      <c r="B11338" s="627"/>
    </row>
    <row r="11339" spans="2:2" x14ac:dyDescent="0.25">
      <c r="B11339" s="627"/>
    </row>
    <row r="11340" spans="2:2" x14ac:dyDescent="0.25">
      <c r="B11340" s="627"/>
    </row>
    <row r="11341" spans="2:2" x14ac:dyDescent="0.25">
      <c r="B11341" s="627"/>
    </row>
    <row r="11342" spans="2:2" x14ac:dyDescent="0.25">
      <c r="B11342" s="627"/>
    </row>
    <row r="11343" spans="2:2" x14ac:dyDescent="0.25">
      <c r="B11343" s="627"/>
    </row>
    <row r="11344" spans="2:2" x14ac:dyDescent="0.25">
      <c r="B11344" s="627"/>
    </row>
    <row r="11345" spans="2:2" x14ac:dyDescent="0.25">
      <c r="B11345" s="627"/>
    </row>
    <row r="11346" spans="2:2" x14ac:dyDescent="0.25">
      <c r="B11346" s="627"/>
    </row>
    <row r="11347" spans="2:2" x14ac:dyDescent="0.25">
      <c r="B11347" s="627"/>
    </row>
    <row r="11348" spans="2:2" x14ac:dyDescent="0.25">
      <c r="B11348" s="627"/>
    </row>
    <row r="11349" spans="2:2" x14ac:dyDescent="0.25">
      <c r="B11349" s="627"/>
    </row>
    <row r="11350" spans="2:2" x14ac:dyDescent="0.25">
      <c r="B11350" s="627"/>
    </row>
    <row r="11351" spans="2:2" x14ac:dyDescent="0.25">
      <c r="B11351" s="627"/>
    </row>
    <row r="11352" spans="2:2" x14ac:dyDescent="0.25">
      <c r="B11352" s="627"/>
    </row>
    <row r="11353" spans="2:2" x14ac:dyDescent="0.25">
      <c r="B11353" s="627"/>
    </row>
    <row r="11354" spans="2:2" x14ac:dyDescent="0.25">
      <c r="B11354" s="627"/>
    </row>
    <row r="11355" spans="2:2" x14ac:dyDescent="0.25">
      <c r="B11355" s="627"/>
    </row>
    <row r="11356" spans="2:2" x14ac:dyDescent="0.25">
      <c r="B11356" s="627"/>
    </row>
    <row r="11357" spans="2:2" x14ac:dyDescent="0.25">
      <c r="B11357" s="627"/>
    </row>
    <row r="11358" spans="2:2" x14ac:dyDescent="0.25">
      <c r="B11358" s="627"/>
    </row>
    <row r="11359" spans="2:2" x14ac:dyDescent="0.25">
      <c r="B11359" s="627"/>
    </row>
    <row r="11360" spans="2:2" x14ac:dyDescent="0.25">
      <c r="B11360" s="627"/>
    </row>
    <row r="11361" spans="2:2" x14ac:dyDescent="0.25">
      <c r="B11361" s="627"/>
    </row>
    <row r="11362" spans="2:2" x14ac:dyDescent="0.25">
      <c r="B11362" s="627"/>
    </row>
    <row r="11363" spans="2:2" x14ac:dyDescent="0.25">
      <c r="B11363" s="627"/>
    </row>
    <row r="11364" spans="2:2" x14ac:dyDescent="0.25">
      <c r="B11364" s="627"/>
    </row>
    <row r="11365" spans="2:2" x14ac:dyDescent="0.25">
      <c r="B11365" s="627"/>
    </row>
    <row r="11366" spans="2:2" x14ac:dyDescent="0.25">
      <c r="B11366" s="627"/>
    </row>
    <row r="11367" spans="2:2" x14ac:dyDescent="0.25">
      <c r="B11367" s="627"/>
    </row>
    <row r="11368" spans="2:2" x14ac:dyDescent="0.25">
      <c r="B11368" s="627"/>
    </row>
    <row r="11369" spans="2:2" x14ac:dyDescent="0.25">
      <c r="B11369" s="627"/>
    </row>
    <row r="11370" spans="2:2" x14ac:dyDescent="0.25">
      <c r="B11370" s="627"/>
    </row>
    <row r="11371" spans="2:2" x14ac:dyDescent="0.25">
      <c r="B11371" s="627"/>
    </row>
    <row r="11372" spans="2:2" x14ac:dyDescent="0.25">
      <c r="B11372" s="627"/>
    </row>
    <row r="11373" spans="2:2" x14ac:dyDescent="0.25">
      <c r="B11373" s="627"/>
    </row>
    <row r="11374" spans="2:2" x14ac:dyDescent="0.25">
      <c r="B11374" s="627"/>
    </row>
    <row r="11375" spans="2:2" x14ac:dyDescent="0.25">
      <c r="B11375" s="627"/>
    </row>
    <row r="11376" spans="2:2" x14ac:dyDescent="0.25">
      <c r="B11376" s="627"/>
    </row>
    <row r="11377" spans="2:2" x14ac:dyDescent="0.25">
      <c r="B11377" s="627"/>
    </row>
    <row r="11378" spans="2:2" x14ac:dyDescent="0.25">
      <c r="B11378" s="627"/>
    </row>
    <row r="11379" spans="2:2" x14ac:dyDescent="0.25">
      <c r="B11379" s="627"/>
    </row>
    <row r="11380" spans="2:2" x14ac:dyDescent="0.25">
      <c r="B11380" s="627"/>
    </row>
    <row r="11381" spans="2:2" x14ac:dyDescent="0.25">
      <c r="B11381" s="627"/>
    </row>
    <row r="11382" spans="2:2" x14ac:dyDescent="0.25">
      <c r="B11382" s="627"/>
    </row>
    <row r="11383" spans="2:2" x14ac:dyDescent="0.25">
      <c r="B11383" s="627"/>
    </row>
    <row r="11384" spans="2:2" x14ac:dyDescent="0.25">
      <c r="B11384" s="627"/>
    </row>
    <row r="11385" spans="2:2" x14ac:dyDescent="0.25">
      <c r="B11385" s="627"/>
    </row>
    <row r="11386" spans="2:2" x14ac:dyDescent="0.25">
      <c r="B11386" s="627"/>
    </row>
    <row r="11387" spans="2:2" x14ac:dyDescent="0.25">
      <c r="B11387" s="627"/>
    </row>
    <row r="11388" spans="2:2" x14ac:dyDescent="0.25">
      <c r="B11388" s="627"/>
    </row>
    <row r="11389" spans="2:2" x14ac:dyDescent="0.25">
      <c r="B11389" s="627"/>
    </row>
    <row r="11390" spans="2:2" x14ac:dyDescent="0.25">
      <c r="B11390" s="627"/>
    </row>
    <row r="11391" spans="2:2" x14ac:dyDescent="0.25">
      <c r="B11391" s="627"/>
    </row>
    <row r="11392" spans="2:2" x14ac:dyDescent="0.25">
      <c r="B11392" s="627"/>
    </row>
    <row r="11393" spans="2:2" x14ac:dyDescent="0.25">
      <c r="B11393" s="627"/>
    </row>
    <row r="11394" spans="2:2" x14ac:dyDescent="0.25">
      <c r="B11394" s="627"/>
    </row>
    <row r="11395" spans="2:2" x14ac:dyDescent="0.25">
      <c r="B11395" s="627"/>
    </row>
    <row r="11396" spans="2:2" x14ac:dyDescent="0.25">
      <c r="B11396" s="627"/>
    </row>
    <row r="11397" spans="2:2" x14ac:dyDescent="0.25">
      <c r="B11397" s="627"/>
    </row>
    <row r="11398" spans="2:2" x14ac:dyDescent="0.25">
      <c r="B11398" s="627"/>
    </row>
    <row r="11399" spans="2:2" x14ac:dyDescent="0.25">
      <c r="B11399" s="627"/>
    </row>
    <row r="11400" spans="2:2" x14ac:dyDescent="0.25">
      <c r="B11400" s="627"/>
    </row>
    <row r="11401" spans="2:2" x14ac:dyDescent="0.25">
      <c r="B11401" s="627"/>
    </row>
    <row r="11402" spans="2:2" x14ac:dyDescent="0.25">
      <c r="B11402" s="627"/>
    </row>
    <row r="11403" spans="2:2" x14ac:dyDescent="0.25">
      <c r="B11403" s="627"/>
    </row>
    <row r="11404" spans="2:2" x14ac:dyDescent="0.25">
      <c r="B11404" s="627"/>
    </row>
    <row r="11405" spans="2:2" x14ac:dyDescent="0.25">
      <c r="B11405" s="627"/>
    </row>
    <row r="11406" spans="2:2" x14ac:dyDescent="0.25">
      <c r="B11406" s="627"/>
    </row>
    <row r="11407" spans="2:2" x14ac:dyDescent="0.25">
      <c r="B11407" s="627"/>
    </row>
    <row r="11408" spans="2:2" x14ac:dyDescent="0.25">
      <c r="B11408" s="627"/>
    </row>
    <row r="11409" spans="2:2" x14ac:dyDescent="0.25">
      <c r="B11409" s="627"/>
    </row>
    <row r="11410" spans="2:2" x14ac:dyDescent="0.25">
      <c r="B11410" s="627"/>
    </row>
    <row r="11411" spans="2:2" x14ac:dyDescent="0.25">
      <c r="B11411" s="627"/>
    </row>
    <row r="11412" spans="2:2" x14ac:dyDescent="0.25">
      <c r="B11412" s="627"/>
    </row>
    <row r="11413" spans="2:2" x14ac:dyDescent="0.25">
      <c r="B11413" s="627"/>
    </row>
    <row r="11414" spans="2:2" x14ac:dyDescent="0.25">
      <c r="B11414" s="627"/>
    </row>
    <row r="11415" spans="2:2" x14ac:dyDescent="0.25">
      <c r="B11415" s="627"/>
    </row>
    <row r="11416" spans="2:2" x14ac:dyDescent="0.25">
      <c r="B11416" s="627"/>
    </row>
    <row r="11417" spans="2:2" x14ac:dyDescent="0.25">
      <c r="B11417" s="627"/>
    </row>
    <row r="11418" spans="2:2" x14ac:dyDescent="0.25">
      <c r="B11418" s="627"/>
    </row>
    <row r="11419" spans="2:2" x14ac:dyDescent="0.25">
      <c r="B11419" s="627"/>
    </row>
    <row r="11420" spans="2:2" x14ac:dyDescent="0.25">
      <c r="B11420" s="627"/>
    </row>
    <row r="11421" spans="2:2" x14ac:dyDescent="0.25">
      <c r="B11421" s="627"/>
    </row>
    <row r="11422" spans="2:2" x14ac:dyDescent="0.25">
      <c r="B11422" s="627"/>
    </row>
    <row r="11423" spans="2:2" x14ac:dyDescent="0.25">
      <c r="B11423" s="627"/>
    </row>
    <row r="11424" spans="2:2" x14ac:dyDescent="0.25">
      <c r="B11424" s="627"/>
    </row>
    <row r="11425" spans="2:2" x14ac:dyDescent="0.25">
      <c r="B11425" s="627"/>
    </row>
    <row r="11426" spans="2:2" x14ac:dyDescent="0.25">
      <c r="B11426" s="627"/>
    </row>
    <row r="11427" spans="2:2" x14ac:dyDescent="0.25">
      <c r="B11427" s="627"/>
    </row>
    <row r="11428" spans="2:2" x14ac:dyDescent="0.25">
      <c r="B11428" s="627"/>
    </row>
    <row r="11429" spans="2:2" x14ac:dyDescent="0.25">
      <c r="B11429" s="627"/>
    </row>
    <row r="11430" spans="2:2" x14ac:dyDescent="0.25">
      <c r="B11430" s="627"/>
    </row>
    <row r="11431" spans="2:2" x14ac:dyDescent="0.25">
      <c r="B11431" s="627"/>
    </row>
    <row r="11432" spans="2:2" x14ac:dyDescent="0.25">
      <c r="B11432" s="627"/>
    </row>
    <row r="11433" spans="2:2" x14ac:dyDescent="0.25">
      <c r="B11433" s="627"/>
    </row>
    <row r="11434" spans="2:2" x14ac:dyDescent="0.25">
      <c r="B11434" s="627"/>
    </row>
    <row r="11435" spans="2:2" x14ac:dyDescent="0.25">
      <c r="B11435" s="627"/>
    </row>
    <row r="11436" spans="2:2" x14ac:dyDescent="0.25">
      <c r="B11436" s="627"/>
    </row>
    <row r="11437" spans="2:2" x14ac:dyDescent="0.25">
      <c r="B11437" s="627"/>
    </row>
    <row r="11438" spans="2:2" x14ac:dyDescent="0.25">
      <c r="B11438" s="627"/>
    </row>
    <row r="11439" spans="2:2" x14ac:dyDescent="0.25">
      <c r="B11439" s="627"/>
    </row>
    <row r="11440" spans="2:2" x14ac:dyDescent="0.25">
      <c r="B11440" s="627"/>
    </row>
    <row r="11441" spans="2:2" x14ac:dyDescent="0.25">
      <c r="B11441" s="627"/>
    </row>
    <row r="11442" spans="2:2" x14ac:dyDescent="0.25">
      <c r="B11442" s="627"/>
    </row>
    <row r="11443" spans="2:2" x14ac:dyDescent="0.25">
      <c r="B11443" s="627"/>
    </row>
    <row r="11444" spans="2:2" x14ac:dyDescent="0.25">
      <c r="B11444" s="627"/>
    </row>
    <row r="11445" spans="2:2" x14ac:dyDescent="0.25">
      <c r="B11445" s="627"/>
    </row>
    <row r="11446" spans="2:2" x14ac:dyDescent="0.25">
      <c r="B11446" s="627"/>
    </row>
    <row r="11447" spans="2:2" x14ac:dyDescent="0.25">
      <c r="B11447" s="627"/>
    </row>
    <row r="11448" spans="2:2" x14ac:dyDescent="0.25">
      <c r="B11448" s="627"/>
    </row>
    <row r="11449" spans="2:2" x14ac:dyDescent="0.25">
      <c r="B11449" s="627"/>
    </row>
    <row r="11450" spans="2:2" x14ac:dyDescent="0.25">
      <c r="B11450" s="627"/>
    </row>
    <row r="11451" spans="2:2" x14ac:dyDescent="0.25">
      <c r="B11451" s="627"/>
    </row>
    <row r="11452" spans="2:2" x14ac:dyDescent="0.25">
      <c r="B11452" s="627"/>
    </row>
    <row r="11453" spans="2:2" x14ac:dyDescent="0.25">
      <c r="B11453" s="627"/>
    </row>
    <row r="11454" spans="2:2" x14ac:dyDescent="0.25">
      <c r="B11454" s="627"/>
    </row>
    <row r="11455" spans="2:2" x14ac:dyDescent="0.25">
      <c r="B11455" s="627"/>
    </row>
    <row r="11456" spans="2:2" x14ac:dyDescent="0.25">
      <c r="B11456" s="627"/>
    </row>
    <row r="11457" spans="2:2" x14ac:dyDescent="0.25">
      <c r="B11457" s="627"/>
    </row>
    <row r="11458" spans="2:2" x14ac:dyDescent="0.25">
      <c r="B11458" s="627"/>
    </row>
    <row r="11459" spans="2:2" x14ac:dyDescent="0.25">
      <c r="B11459" s="627"/>
    </row>
    <row r="11460" spans="2:2" x14ac:dyDescent="0.25">
      <c r="B11460" s="627"/>
    </row>
    <row r="11461" spans="2:2" x14ac:dyDescent="0.25">
      <c r="B11461" s="627"/>
    </row>
    <row r="11462" spans="2:2" x14ac:dyDescent="0.25">
      <c r="B11462" s="627"/>
    </row>
    <row r="11463" spans="2:2" x14ac:dyDescent="0.25">
      <c r="B11463" s="627"/>
    </row>
    <row r="11464" spans="2:2" x14ac:dyDescent="0.25">
      <c r="B11464" s="627"/>
    </row>
    <row r="11465" spans="2:2" x14ac:dyDescent="0.25">
      <c r="B11465" s="627"/>
    </row>
    <row r="11466" spans="2:2" x14ac:dyDescent="0.25">
      <c r="B11466" s="627"/>
    </row>
    <row r="11467" spans="2:2" x14ac:dyDescent="0.25">
      <c r="B11467" s="627"/>
    </row>
    <row r="11468" spans="2:2" x14ac:dyDescent="0.25">
      <c r="B11468" s="627"/>
    </row>
    <row r="11469" spans="2:2" x14ac:dyDescent="0.25">
      <c r="B11469" s="627"/>
    </row>
    <row r="11470" spans="2:2" x14ac:dyDescent="0.25">
      <c r="B11470" s="627"/>
    </row>
    <row r="11471" spans="2:2" x14ac:dyDescent="0.25">
      <c r="B11471" s="627"/>
    </row>
    <row r="11472" spans="2:2" x14ac:dyDescent="0.25">
      <c r="B11472" s="627"/>
    </row>
    <row r="11473" spans="2:2" x14ac:dyDescent="0.25">
      <c r="B11473" s="627"/>
    </row>
    <row r="11474" spans="2:2" x14ac:dyDescent="0.25">
      <c r="B11474" s="627"/>
    </row>
    <row r="11475" spans="2:2" x14ac:dyDescent="0.25">
      <c r="B11475" s="627"/>
    </row>
    <row r="11476" spans="2:2" x14ac:dyDescent="0.25">
      <c r="B11476" s="627"/>
    </row>
    <row r="11477" spans="2:2" x14ac:dyDescent="0.25">
      <c r="B11477" s="627"/>
    </row>
    <row r="11478" spans="2:2" x14ac:dyDescent="0.25">
      <c r="B11478" s="627"/>
    </row>
    <row r="11479" spans="2:2" x14ac:dyDescent="0.25">
      <c r="B11479" s="627"/>
    </row>
    <row r="11480" spans="2:2" x14ac:dyDescent="0.25">
      <c r="B11480" s="627"/>
    </row>
    <row r="11481" spans="2:2" x14ac:dyDescent="0.25">
      <c r="B11481" s="627"/>
    </row>
    <row r="11482" spans="2:2" x14ac:dyDescent="0.25">
      <c r="B11482" s="627"/>
    </row>
    <row r="11483" spans="2:2" x14ac:dyDescent="0.25">
      <c r="B11483" s="627"/>
    </row>
    <row r="11484" spans="2:2" x14ac:dyDescent="0.25">
      <c r="B11484" s="627"/>
    </row>
    <row r="11485" spans="2:2" x14ac:dyDescent="0.25">
      <c r="B11485" s="627"/>
    </row>
    <row r="11486" spans="2:2" x14ac:dyDescent="0.25">
      <c r="B11486" s="627"/>
    </row>
    <row r="11487" spans="2:2" x14ac:dyDescent="0.25">
      <c r="B11487" s="627"/>
    </row>
    <row r="11488" spans="2:2" x14ac:dyDescent="0.25">
      <c r="B11488" s="627"/>
    </row>
    <row r="11489" spans="2:2" x14ac:dyDescent="0.25">
      <c r="B11489" s="627"/>
    </row>
    <row r="11490" spans="2:2" x14ac:dyDescent="0.25">
      <c r="B11490" s="627"/>
    </row>
    <row r="11491" spans="2:2" x14ac:dyDescent="0.25">
      <c r="B11491" s="627"/>
    </row>
    <row r="11492" spans="2:2" x14ac:dyDescent="0.25">
      <c r="B11492" s="627"/>
    </row>
    <row r="11493" spans="2:2" x14ac:dyDescent="0.25">
      <c r="B11493" s="627"/>
    </row>
    <row r="11494" spans="2:2" x14ac:dyDescent="0.25">
      <c r="B11494" s="627"/>
    </row>
    <row r="11495" spans="2:2" x14ac:dyDescent="0.25">
      <c r="B11495" s="627"/>
    </row>
    <row r="11496" spans="2:2" x14ac:dyDescent="0.25">
      <c r="B11496" s="627"/>
    </row>
    <row r="11497" spans="2:2" x14ac:dyDescent="0.25">
      <c r="B11497" s="627"/>
    </row>
    <row r="11498" spans="2:2" x14ac:dyDescent="0.25">
      <c r="B11498" s="627"/>
    </row>
    <row r="11499" spans="2:2" x14ac:dyDescent="0.25">
      <c r="B11499" s="627"/>
    </row>
    <row r="11500" spans="2:2" x14ac:dyDescent="0.25">
      <c r="B11500" s="627"/>
    </row>
    <row r="11501" spans="2:2" x14ac:dyDescent="0.25">
      <c r="B11501" s="627"/>
    </row>
    <row r="11502" spans="2:2" x14ac:dyDescent="0.25">
      <c r="B11502" s="627"/>
    </row>
    <row r="11503" spans="2:2" x14ac:dyDescent="0.25">
      <c r="B11503" s="627"/>
    </row>
    <row r="11504" spans="2:2" x14ac:dyDescent="0.25">
      <c r="B11504" s="627"/>
    </row>
    <row r="11505" spans="2:2" x14ac:dyDescent="0.25">
      <c r="B11505" s="627"/>
    </row>
    <row r="11506" spans="2:2" x14ac:dyDescent="0.25">
      <c r="B11506" s="627"/>
    </row>
    <row r="11507" spans="2:2" x14ac:dyDescent="0.25">
      <c r="B11507" s="627"/>
    </row>
    <row r="11508" spans="2:2" x14ac:dyDescent="0.25">
      <c r="B11508" s="627"/>
    </row>
    <row r="11509" spans="2:2" x14ac:dyDescent="0.25">
      <c r="B11509" s="627"/>
    </row>
    <row r="11510" spans="2:2" x14ac:dyDescent="0.25">
      <c r="B11510" s="627"/>
    </row>
    <row r="11511" spans="2:2" x14ac:dyDescent="0.25">
      <c r="B11511" s="627"/>
    </row>
    <row r="11512" spans="2:2" x14ac:dyDescent="0.25">
      <c r="B11512" s="627"/>
    </row>
    <row r="11513" spans="2:2" x14ac:dyDescent="0.25">
      <c r="B11513" s="627"/>
    </row>
    <row r="11514" spans="2:2" x14ac:dyDescent="0.25">
      <c r="B11514" s="627"/>
    </row>
    <row r="11515" spans="2:2" x14ac:dyDescent="0.25">
      <c r="B11515" s="627"/>
    </row>
    <row r="11516" spans="2:2" x14ac:dyDescent="0.25">
      <c r="B11516" s="627"/>
    </row>
    <row r="11517" spans="2:2" x14ac:dyDescent="0.25">
      <c r="B11517" s="627"/>
    </row>
    <row r="11518" spans="2:2" x14ac:dyDescent="0.25">
      <c r="B11518" s="627"/>
    </row>
    <row r="11519" spans="2:2" x14ac:dyDescent="0.25">
      <c r="B11519" s="627"/>
    </row>
    <row r="11520" spans="2:2" x14ac:dyDescent="0.25">
      <c r="B11520" s="627"/>
    </row>
    <row r="11521" spans="2:2" x14ac:dyDescent="0.25">
      <c r="B11521" s="627"/>
    </row>
    <row r="11522" spans="2:2" x14ac:dyDescent="0.25">
      <c r="B11522" s="627"/>
    </row>
    <row r="11523" spans="2:2" x14ac:dyDescent="0.25">
      <c r="B11523" s="627"/>
    </row>
    <row r="11524" spans="2:2" x14ac:dyDescent="0.25">
      <c r="B11524" s="627"/>
    </row>
    <row r="11525" spans="2:2" x14ac:dyDescent="0.25">
      <c r="B11525" s="627"/>
    </row>
    <row r="11526" spans="2:2" x14ac:dyDescent="0.25">
      <c r="B11526" s="627"/>
    </row>
    <row r="11527" spans="2:2" x14ac:dyDescent="0.25">
      <c r="B11527" s="627"/>
    </row>
    <row r="11528" spans="2:2" x14ac:dyDescent="0.25">
      <c r="B11528" s="627"/>
    </row>
    <row r="11529" spans="2:2" x14ac:dyDescent="0.25">
      <c r="B11529" s="627"/>
    </row>
    <row r="11530" spans="2:2" x14ac:dyDescent="0.25">
      <c r="B11530" s="627"/>
    </row>
    <row r="11531" spans="2:2" x14ac:dyDescent="0.25">
      <c r="B11531" s="627"/>
    </row>
    <row r="11532" spans="2:2" x14ac:dyDescent="0.25">
      <c r="B11532" s="627"/>
    </row>
    <row r="11533" spans="2:2" x14ac:dyDescent="0.25">
      <c r="B11533" s="627"/>
    </row>
    <row r="11534" spans="2:2" x14ac:dyDescent="0.25">
      <c r="B11534" s="627"/>
    </row>
    <row r="11535" spans="2:2" x14ac:dyDescent="0.25">
      <c r="B11535" s="627"/>
    </row>
    <row r="11536" spans="2:2" x14ac:dyDescent="0.25">
      <c r="B11536" s="627"/>
    </row>
    <row r="11537" spans="2:2" x14ac:dyDescent="0.25">
      <c r="B11537" s="627"/>
    </row>
    <row r="11538" spans="2:2" x14ac:dyDescent="0.25">
      <c r="B11538" s="627"/>
    </row>
    <row r="11539" spans="2:2" x14ac:dyDescent="0.25">
      <c r="B11539" s="627"/>
    </row>
    <row r="11540" spans="2:2" x14ac:dyDescent="0.25">
      <c r="B11540" s="627"/>
    </row>
    <row r="11541" spans="2:2" x14ac:dyDescent="0.25">
      <c r="B11541" s="627"/>
    </row>
    <row r="11542" spans="2:2" x14ac:dyDescent="0.25">
      <c r="B11542" s="627"/>
    </row>
    <row r="11543" spans="2:2" x14ac:dyDescent="0.25">
      <c r="B11543" s="627"/>
    </row>
    <row r="11544" spans="2:2" x14ac:dyDescent="0.25">
      <c r="B11544" s="627"/>
    </row>
    <row r="11545" spans="2:2" x14ac:dyDescent="0.25">
      <c r="B11545" s="627"/>
    </row>
    <row r="11546" spans="2:2" x14ac:dyDescent="0.25">
      <c r="B11546" s="627"/>
    </row>
    <row r="11547" spans="2:2" x14ac:dyDescent="0.25">
      <c r="B11547" s="627"/>
    </row>
    <row r="11548" spans="2:2" x14ac:dyDescent="0.25">
      <c r="B11548" s="627"/>
    </row>
    <row r="11549" spans="2:2" x14ac:dyDescent="0.25">
      <c r="B11549" s="627"/>
    </row>
    <row r="11550" spans="2:2" x14ac:dyDescent="0.25">
      <c r="B11550" s="627"/>
    </row>
    <row r="11551" spans="2:2" x14ac:dyDescent="0.25">
      <c r="B11551" s="627"/>
    </row>
    <row r="11552" spans="2:2" x14ac:dyDescent="0.25">
      <c r="B11552" s="627"/>
    </row>
    <row r="11553" spans="2:2" x14ac:dyDescent="0.25">
      <c r="B11553" s="627"/>
    </row>
    <row r="11554" spans="2:2" x14ac:dyDescent="0.25">
      <c r="B11554" s="627"/>
    </row>
    <row r="11555" spans="2:2" x14ac:dyDescent="0.25">
      <c r="B11555" s="627"/>
    </row>
    <row r="11556" spans="2:2" x14ac:dyDescent="0.25">
      <c r="B11556" s="627"/>
    </row>
    <row r="11557" spans="2:2" x14ac:dyDescent="0.25">
      <c r="B11557" s="627"/>
    </row>
    <row r="11558" spans="2:2" x14ac:dyDescent="0.25">
      <c r="B11558" s="627"/>
    </row>
    <row r="11559" spans="2:2" x14ac:dyDescent="0.25">
      <c r="B11559" s="627"/>
    </row>
    <row r="11560" spans="2:2" x14ac:dyDescent="0.25">
      <c r="B11560" s="627"/>
    </row>
    <row r="11561" spans="2:2" x14ac:dyDescent="0.25">
      <c r="B11561" s="627"/>
    </row>
    <row r="11562" spans="2:2" x14ac:dyDescent="0.25">
      <c r="B11562" s="627"/>
    </row>
    <row r="11563" spans="2:2" x14ac:dyDescent="0.25">
      <c r="B11563" s="627"/>
    </row>
    <row r="11564" spans="2:2" x14ac:dyDescent="0.25">
      <c r="B11564" s="627"/>
    </row>
    <row r="11565" spans="2:2" x14ac:dyDescent="0.25">
      <c r="B11565" s="627"/>
    </row>
    <row r="11566" spans="2:2" x14ac:dyDescent="0.25">
      <c r="B11566" s="627"/>
    </row>
    <row r="11567" spans="2:2" x14ac:dyDescent="0.25">
      <c r="B11567" s="627"/>
    </row>
    <row r="11568" spans="2:2" x14ac:dyDescent="0.25">
      <c r="B11568" s="627"/>
    </row>
    <row r="11569" spans="2:2" x14ac:dyDescent="0.25">
      <c r="B11569" s="627"/>
    </row>
    <row r="11570" spans="2:2" x14ac:dyDescent="0.25">
      <c r="B11570" s="627"/>
    </row>
    <row r="11571" spans="2:2" x14ac:dyDescent="0.25">
      <c r="B11571" s="627"/>
    </row>
    <row r="11572" spans="2:2" x14ac:dyDescent="0.25">
      <c r="B11572" s="627"/>
    </row>
    <row r="11573" spans="2:2" x14ac:dyDescent="0.25">
      <c r="B11573" s="627"/>
    </row>
    <row r="11574" spans="2:2" x14ac:dyDescent="0.25">
      <c r="B11574" s="627"/>
    </row>
    <row r="11575" spans="2:2" x14ac:dyDescent="0.25">
      <c r="B11575" s="627"/>
    </row>
    <row r="11576" spans="2:2" x14ac:dyDescent="0.25">
      <c r="B11576" s="627"/>
    </row>
    <row r="11577" spans="2:2" x14ac:dyDescent="0.25">
      <c r="B11577" s="627"/>
    </row>
    <row r="11578" spans="2:2" x14ac:dyDescent="0.25">
      <c r="B11578" s="627"/>
    </row>
    <row r="11579" spans="2:2" x14ac:dyDescent="0.25">
      <c r="B11579" s="627"/>
    </row>
    <row r="11580" spans="2:2" x14ac:dyDescent="0.25">
      <c r="B11580" s="627"/>
    </row>
    <row r="11581" spans="2:2" x14ac:dyDescent="0.25">
      <c r="B11581" s="627"/>
    </row>
    <row r="11582" spans="2:2" x14ac:dyDescent="0.25">
      <c r="B11582" s="627"/>
    </row>
    <row r="11583" spans="2:2" x14ac:dyDescent="0.25">
      <c r="B11583" s="627"/>
    </row>
    <row r="11584" spans="2:2" x14ac:dyDescent="0.25">
      <c r="B11584" s="627"/>
    </row>
    <row r="11585" spans="2:2" x14ac:dyDescent="0.25">
      <c r="B11585" s="627"/>
    </row>
    <row r="11586" spans="2:2" x14ac:dyDescent="0.25">
      <c r="B11586" s="627"/>
    </row>
    <row r="11587" spans="2:2" x14ac:dyDescent="0.25">
      <c r="B11587" s="627"/>
    </row>
    <row r="11588" spans="2:2" x14ac:dyDescent="0.25">
      <c r="B11588" s="627"/>
    </row>
    <row r="11589" spans="2:2" x14ac:dyDescent="0.25">
      <c r="B11589" s="627"/>
    </row>
    <row r="11590" spans="2:2" x14ac:dyDescent="0.25">
      <c r="B11590" s="627"/>
    </row>
    <row r="11591" spans="2:2" x14ac:dyDescent="0.25">
      <c r="B11591" s="627"/>
    </row>
    <row r="11592" spans="2:2" x14ac:dyDescent="0.25">
      <c r="B11592" s="627"/>
    </row>
    <row r="11593" spans="2:2" x14ac:dyDescent="0.25">
      <c r="B11593" s="627"/>
    </row>
    <row r="11594" spans="2:2" x14ac:dyDescent="0.25">
      <c r="B11594" s="627"/>
    </row>
    <row r="11595" spans="2:2" x14ac:dyDescent="0.25">
      <c r="B11595" s="627"/>
    </row>
    <row r="11596" spans="2:2" x14ac:dyDescent="0.25">
      <c r="B11596" s="627"/>
    </row>
    <row r="11597" spans="2:2" x14ac:dyDescent="0.25">
      <c r="B11597" s="627"/>
    </row>
    <row r="11598" spans="2:2" x14ac:dyDescent="0.25">
      <c r="B11598" s="627"/>
    </row>
    <row r="11599" spans="2:2" x14ac:dyDescent="0.25">
      <c r="B11599" s="627"/>
    </row>
    <row r="11600" spans="2:2" x14ac:dyDescent="0.25">
      <c r="B11600" s="627"/>
    </row>
    <row r="11601" spans="2:2" x14ac:dyDescent="0.25">
      <c r="B11601" s="627"/>
    </row>
    <row r="11602" spans="2:2" x14ac:dyDescent="0.25">
      <c r="B11602" s="627"/>
    </row>
    <row r="11603" spans="2:2" x14ac:dyDescent="0.25">
      <c r="B11603" s="627"/>
    </row>
    <row r="11604" spans="2:2" x14ac:dyDescent="0.25">
      <c r="B11604" s="627"/>
    </row>
    <row r="11605" spans="2:2" x14ac:dyDescent="0.25">
      <c r="B11605" s="627"/>
    </row>
    <row r="11606" spans="2:2" x14ac:dyDescent="0.25">
      <c r="B11606" s="627"/>
    </row>
    <row r="11607" spans="2:2" x14ac:dyDescent="0.25">
      <c r="B11607" s="627"/>
    </row>
    <row r="11608" spans="2:2" x14ac:dyDescent="0.25">
      <c r="B11608" s="627"/>
    </row>
    <row r="11609" spans="2:2" x14ac:dyDescent="0.25">
      <c r="B11609" s="627"/>
    </row>
    <row r="11610" spans="2:2" x14ac:dyDescent="0.25">
      <c r="B11610" s="627"/>
    </row>
    <row r="11611" spans="2:2" x14ac:dyDescent="0.25">
      <c r="B11611" s="627"/>
    </row>
    <row r="11612" spans="2:2" x14ac:dyDescent="0.25">
      <c r="B11612" s="627"/>
    </row>
    <row r="11613" spans="2:2" x14ac:dyDescent="0.25">
      <c r="B11613" s="627"/>
    </row>
    <row r="11614" spans="2:2" x14ac:dyDescent="0.25">
      <c r="B11614" s="627"/>
    </row>
    <row r="11615" spans="2:2" x14ac:dyDescent="0.25">
      <c r="B11615" s="627"/>
    </row>
    <row r="11616" spans="2:2" x14ac:dyDescent="0.25">
      <c r="B11616" s="627"/>
    </row>
    <row r="11617" spans="2:2" x14ac:dyDescent="0.25">
      <c r="B11617" s="627"/>
    </row>
    <row r="11618" spans="2:2" x14ac:dyDescent="0.25">
      <c r="B11618" s="627"/>
    </row>
    <row r="11619" spans="2:2" x14ac:dyDescent="0.25">
      <c r="B11619" s="627"/>
    </row>
    <row r="11620" spans="2:2" x14ac:dyDescent="0.25">
      <c r="B11620" s="627"/>
    </row>
    <row r="11621" spans="2:2" x14ac:dyDescent="0.25">
      <c r="B11621" s="627"/>
    </row>
    <row r="11622" spans="2:2" x14ac:dyDescent="0.25">
      <c r="B11622" s="627"/>
    </row>
    <row r="11623" spans="2:2" x14ac:dyDescent="0.25">
      <c r="B11623" s="627"/>
    </row>
    <row r="11624" spans="2:2" x14ac:dyDescent="0.25">
      <c r="B11624" s="627"/>
    </row>
    <row r="11625" spans="2:2" x14ac:dyDescent="0.25">
      <c r="B11625" s="627"/>
    </row>
    <row r="11626" spans="2:2" x14ac:dyDescent="0.25">
      <c r="B11626" s="627"/>
    </row>
    <row r="11627" spans="2:2" x14ac:dyDescent="0.25">
      <c r="B11627" s="627"/>
    </row>
    <row r="11628" spans="2:2" x14ac:dyDescent="0.25">
      <c r="B11628" s="627"/>
    </row>
    <row r="11629" spans="2:2" x14ac:dyDescent="0.25">
      <c r="B11629" s="627"/>
    </row>
    <row r="11630" spans="2:2" x14ac:dyDescent="0.25">
      <c r="B11630" s="627"/>
    </row>
    <row r="11631" spans="2:2" x14ac:dyDescent="0.25">
      <c r="B11631" s="627"/>
    </row>
    <row r="11632" spans="2:2" x14ac:dyDescent="0.25">
      <c r="B11632" s="627"/>
    </row>
    <row r="11633" spans="2:2" x14ac:dyDescent="0.25">
      <c r="B11633" s="627"/>
    </row>
    <row r="11634" spans="2:2" x14ac:dyDescent="0.25">
      <c r="B11634" s="627"/>
    </row>
    <row r="11635" spans="2:2" x14ac:dyDescent="0.25">
      <c r="B11635" s="627"/>
    </row>
    <row r="11636" spans="2:2" x14ac:dyDescent="0.25">
      <c r="B11636" s="627"/>
    </row>
    <row r="11637" spans="2:2" x14ac:dyDescent="0.25">
      <c r="B11637" s="627"/>
    </row>
    <row r="11638" spans="2:2" x14ac:dyDescent="0.25">
      <c r="B11638" s="627"/>
    </row>
    <row r="11639" spans="2:2" x14ac:dyDescent="0.25">
      <c r="B11639" s="627"/>
    </row>
    <row r="11640" spans="2:2" x14ac:dyDescent="0.25">
      <c r="B11640" s="627"/>
    </row>
    <row r="11641" spans="2:2" x14ac:dyDescent="0.25">
      <c r="B11641" s="627"/>
    </row>
    <row r="11642" spans="2:2" x14ac:dyDescent="0.25">
      <c r="B11642" s="627"/>
    </row>
    <row r="11643" spans="2:2" x14ac:dyDescent="0.25">
      <c r="B11643" s="627"/>
    </row>
    <row r="11644" spans="2:2" x14ac:dyDescent="0.25">
      <c r="B11644" s="627"/>
    </row>
    <row r="11645" spans="2:2" x14ac:dyDescent="0.25">
      <c r="B11645" s="627"/>
    </row>
    <row r="11646" spans="2:2" x14ac:dyDescent="0.25">
      <c r="B11646" s="627"/>
    </row>
    <row r="11647" spans="2:2" x14ac:dyDescent="0.25">
      <c r="B11647" s="627"/>
    </row>
    <row r="11648" spans="2:2" x14ac:dyDescent="0.25">
      <c r="B11648" s="627"/>
    </row>
    <row r="11649" spans="2:2" x14ac:dyDescent="0.25">
      <c r="B11649" s="627"/>
    </row>
    <row r="11650" spans="2:2" x14ac:dyDescent="0.25">
      <c r="B11650" s="627"/>
    </row>
    <row r="11651" spans="2:2" x14ac:dyDescent="0.25">
      <c r="B11651" s="627"/>
    </row>
    <row r="11652" spans="2:2" x14ac:dyDescent="0.25">
      <c r="B11652" s="627"/>
    </row>
    <row r="11653" spans="2:2" x14ac:dyDescent="0.25">
      <c r="B11653" s="627"/>
    </row>
    <row r="11654" spans="2:2" x14ac:dyDescent="0.25">
      <c r="B11654" s="627"/>
    </row>
    <row r="11655" spans="2:2" x14ac:dyDescent="0.25">
      <c r="B11655" s="627"/>
    </row>
    <row r="11656" spans="2:2" x14ac:dyDescent="0.25">
      <c r="B11656" s="627"/>
    </row>
    <row r="11657" spans="2:2" x14ac:dyDescent="0.25">
      <c r="B11657" s="627"/>
    </row>
    <row r="11658" spans="2:2" x14ac:dyDescent="0.25">
      <c r="B11658" s="627"/>
    </row>
    <row r="11659" spans="2:2" x14ac:dyDescent="0.25">
      <c r="B11659" s="627"/>
    </row>
    <row r="11660" spans="2:2" x14ac:dyDescent="0.25">
      <c r="B11660" s="627"/>
    </row>
    <row r="11661" spans="2:2" x14ac:dyDescent="0.25">
      <c r="B11661" s="627"/>
    </row>
    <row r="11662" spans="2:2" x14ac:dyDescent="0.25">
      <c r="B11662" s="627"/>
    </row>
    <row r="11663" spans="2:2" x14ac:dyDescent="0.25">
      <c r="B11663" s="627"/>
    </row>
    <row r="11664" spans="2:2" x14ac:dyDescent="0.25">
      <c r="B11664" s="627"/>
    </row>
    <row r="11665" spans="2:2" x14ac:dyDescent="0.25">
      <c r="B11665" s="627"/>
    </row>
    <row r="11666" spans="2:2" x14ac:dyDescent="0.25">
      <c r="B11666" s="627"/>
    </row>
    <row r="11667" spans="2:2" x14ac:dyDescent="0.25">
      <c r="B11667" s="627"/>
    </row>
    <row r="11668" spans="2:2" x14ac:dyDescent="0.25">
      <c r="B11668" s="627"/>
    </row>
    <row r="11669" spans="2:2" x14ac:dyDescent="0.25">
      <c r="B11669" s="627"/>
    </row>
    <row r="11670" spans="2:2" x14ac:dyDescent="0.25">
      <c r="B11670" s="627"/>
    </row>
    <row r="11671" spans="2:2" x14ac:dyDescent="0.25">
      <c r="B11671" s="627"/>
    </row>
    <row r="11672" spans="2:2" x14ac:dyDescent="0.25">
      <c r="B11672" s="627"/>
    </row>
    <row r="11673" spans="2:2" x14ac:dyDescent="0.25">
      <c r="B11673" s="627"/>
    </row>
    <row r="11674" spans="2:2" x14ac:dyDescent="0.25">
      <c r="B11674" s="627"/>
    </row>
    <row r="11675" spans="2:2" x14ac:dyDescent="0.25">
      <c r="B11675" s="627"/>
    </row>
    <row r="11676" spans="2:2" x14ac:dyDescent="0.25">
      <c r="B11676" s="627"/>
    </row>
    <row r="11677" spans="2:2" x14ac:dyDescent="0.25">
      <c r="B11677" s="627"/>
    </row>
    <row r="11678" spans="2:2" x14ac:dyDescent="0.25">
      <c r="B11678" s="627"/>
    </row>
    <row r="11679" spans="2:2" x14ac:dyDescent="0.25">
      <c r="B11679" s="627"/>
    </row>
    <row r="11680" spans="2:2" x14ac:dyDescent="0.25">
      <c r="B11680" s="627"/>
    </row>
    <row r="11681" spans="2:2" x14ac:dyDescent="0.25">
      <c r="B11681" s="627"/>
    </row>
    <row r="11682" spans="2:2" x14ac:dyDescent="0.25">
      <c r="B11682" s="627"/>
    </row>
    <row r="11683" spans="2:2" x14ac:dyDescent="0.25">
      <c r="B11683" s="627"/>
    </row>
    <row r="11684" spans="2:2" x14ac:dyDescent="0.25">
      <c r="B11684" s="627"/>
    </row>
    <row r="11685" spans="2:2" x14ac:dyDescent="0.25">
      <c r="B11685" s="627"/>
    </row>
    <row r="11686" spans="2:2" x14ac:dyDescent="0.25">
      <c r="B11686" s="627"/>
    </row>
    <row r="11687" spans="2:2" x14ac:dyDescent="0.25">
      <c r="B11687" s="627"/>
    </row>
    <row r="11688" spans="2:2" x14ac:dyDescent="0.25">
      <c r="B11688" s="627"/>
    </row>
    <row r="11689" spans="2:2" x14ac:dyDescent="0.25">
      <c r="B11689" s="627"/>
    </row>
    <row r="11690" spans="2:2" x14ac:dyDescent="0.25">
      <c r="B11690" s="627"/>
    </row>
    <row r="11691" spans="2:2" x14ac:dyDescent="0.25">
      <c r="B11691" s="627"/>
    </row>
    <row r="11692" spans="2:2" x14ac:dyDescent="0.25">
      <c r="B11692" s="627"/>
    </row>
    <row r="11693" spans="2:2" x14ac:dyDescent="0.25">
      <c r="B11693" s="627"/>
    </row>
    <row r="11694" spans="2:2" x14ac:dyDescent="0.25">
      <c r="B11694" s="627"/>
    </row>
    <row r="11695" spans="2:2" x14ac:dyDescent="0.25">
      <c r="B11695" s="627"/>
    </row>
    <row r="11696" spans="2:2" x14ac:dyDescent="0.25">
      <c r="B11696" s="627"/>
    </row>
    <row r="11697" spans="2:2" x14ac:dyDescent="0.25">
      <c r="B11697" s="627"/>
    </row>
    <row r="11698" spans="2:2" x14ac:dyDescent="0.25">
      <c r="B11698" s="627"/>
    </row>
    <row r="11699" spans="2:2" x14ac:dyDescent="0.25">
      <c r="B11699" s="627"/>
    </row>
    <row r="11700" spans="2:2" x14ac:dyDescent="0.25">
      <c r="B11700" s="627"/>
    </row>
    <row r="11701" spans="2:2" x14ac:dyDescent="0.25">
      <c r="B11701" s="627"/>
    </row>
    <row r="11702" spans="2:2" x14ac:dyDescent="0.25">
      <c r="B11702" s="627"/>
    </row>
    <row r="11703" spans="2:2" x14ac:dyDescent="0.25">
      <c r="B11703" s="627"/>
    </row>
    <row r="11704" spans="2:2" x14ac:dyDescent="0.25">
      <c r="B11704" s="627"/>
    </row>
    <row r="11705" spans="2:2" x14ac:dyDescent="0.25">
      <c r="B11705" s="627"/>
    </row>
    <row r="11706" spans="2:2" x14ac:dyDescent="0.25">
      <c r="B11706" s="627"/>
    </row>
    <row r="11707" spans="2:2" x14ac:dyDescent="0.25">
      <c r="B11707" s="627"/>
    </row>
    <row r="11708" spans="2:2" x14ac:dyDescent="0.25">
      <c r="B11708" s="627"/>
    </row>
    <row r="11709" spans="2:2" x14ac:dyDescent="0.25">
      <c r="B11709" s="627"/>
    </row>
    <row r="11710" spans="2:2" x14ac:dyDescent="0.25">
      <c r="B11710" s="627"/>
    </row>
    <row r="11711" spans="2:2" x14ac:dyDescent="0.25">
      <c r="B11711" s="627"/>
    </row>
    <row r="11712" spans="2:2" x14ac:dyDescent="0.25">
      <c r="B11712" s="627"/>
    </row>
    <row r="11713" spans="2:2" x14ac:dyDescent="0.25">
      <c r="B11713" s="627"/>
    </row>
    <row r="11714" spans="2:2" x14ac:dyDescent="0.25">
      <c r="B11714" s="627"/>
    </row>
    <row r="11715" spans="2:2" x14ac:dyDescent="0.25">
      <c r="B11715" s="627"/>
    </row>
    <row r="11716" spans="2:2" x14ac:dyDescent="0.25">
      <c r="B11716" s="627"/>
    </row>
    <row r="11717" spans="2:2" x14ac:dyDescent="0.25">
      <c r="B11717" s="627"/>
    </row>
    <row r="11718" spans="2:2" x14ac:dyDescent="0.25">
      <c r="B11718" s="627"/>
    </row>
    <row r="11719" spans="2:2" x14ac:dyDescent="0.25">
      <c r="B11719" s="627"/>
    </row>
    <row r="11720" spans="2:2" x14ac:dyDescent="0.25">
      <c r="B11720" s="627"/>
    </row>
    <row r="11721" spans="2:2" x14ac:dyDescent="0.25">
      <c r="B11721" s="627"/>
    </row>
    <row r="11722" spans="2:2" x14ac:dyDescent="0.25">
      <c r="B11722" s="627"/>
    </row>
    <row r="11723" spans="2:2" x14ac:dyDescent="0.25">
      <c r="B11723" s="627"/>
    </row>
    <row r="11724" spans="2:2" x14ac:dyDescent="0.25">
      <c r="B11724" s="627"/>
    </row>
    <row r="11725" spans="2:2" x14ac:dyDescent="0.25">
      <c r="B11725" s="627"/>
    </row>
    <row r="11726" spans="2:2" x14ac:dyDescent="0.25">
      <c r="B11726" s="627"/>
    </row>
    <row r="11727" spans="2:2" x14ac:dyDescent="0.25">
      <c r="B11727" s="627"/>
    </row>
    <row r="11728" spans="2:2" x14ac:dyDescent="0.25">
      <c r="B11728" s="627"/>
    </row>
    <row r="11729" spans="2:2" x14ac:dyDescent="0.25">
      <c r="B11729" s="627"/>
    </row>
    <row r="11730" spans="2:2" x14ac:dyDescent="0.25">
      <c r="B11730" s="627"/>
    </row>
    <row r="11731" spans="2:2" x14ac:dyDescent="0.25">
      <c r="B11731" s="627"/>
    </row>
    <row r="11732" spans="2:2" x14ac:dyDescent="0.25">
      <c r="B11732" s="627"/>
    </row>
    <row r="11733" spans="2:2" x14ac:dyDescent="0.25">
      <c r="B11733" s="627"/>
    </row>
    <row r="11734" spans="2:2" x14ac:dyDescent="0.25">
      <c r="B11734" s="627"/>
    </row>
    <row r="11735" spans="2:2" x14ac:dyDescent="0.25">
      <c r="B11735" s="627"/>
    </row>
    <row r="11736" spans="2:2" x14ac:dyDescent="0.25">
      <c r="B11736" s="627"/>
    </row>
    <row r="11737" spans="2:2" x14ac:dyDescent="0.25">
      <c r="B11737" s="627"/>
    </row>
    <row r="11738" spans="2:2" x14ac:dyDescent="0.25">
      <c r="B11738" s="627"/>
    </row>
    <row r="11739" spans="2:2" x14ac:dyDescent="0.25">
      <c r="B11739" s="627"/>
    </row>
    <row r="11740" spans="2:2" x14ac:dyDescent="0.25">
      <c r="B11740" s="627"/>
    </row>
    <row r="11741" spans="2:2" x14ac:dyDescent="0.25">
      <c r="B11741" s="627"/>
    </row>
    <row r="11742" spans="2:2" x14ac:dyDescent="0.25">
      <c r="B11742" s="627"/>
    </row>
    <row r="11743" spans="2:2" x14ac:dyDescent="0.25">
      <c r="B11743" s="627"/>
    </row>
    <row r="11744" spans="2:2" x14ac:dyDescent="0.25">
      <c r="B11744" s="627"/>
    </row>
    <row r="11745" spans="2:2" x14ac:dyDescent="0.25">
      <c r="B11745" s="627"/>
    </row>
    <row r="11746" spans="2:2" x14ac:dyDescent="0.25">
      <c r="B11746" s="627"/>
    </row>
    <row r="11747" spans="2:2" x14ac:dyDescent="0.25">
      <c r="B11747" s="627"/>
    </row>
    <row r="11748" spans="2:2" x14ac:dyDescent="0.25">
      <c r="B11748" s="627"/>
    </row>
    <row r="11749" spans="2:2" x14ac:dyDescent="0.25">
      <c r="B11749" s="627"/>
    </row>
    <row r="11750" spans="2:2" x14ac:dyDescent="0.25">
      <c r="B11750" s="627"/>
    </row>
    <row r="11751" spans="2:2" x14ac:dyDescent="0.25">
      <c r="B11751" s="627"/>
    </row>
    <row r="11752" spans="2:2" x14ac:dyDescent="0.25">
      <c r="B11752" s="627"/>
    </row>
    <row r="11753" spans="2:2" x14ac:dyDescent="0.25">
      <c r="B11753" s="627"/>
    </row>
    <row r="11754" spans="2:2" x14ac:dyDescent="0.25">
      <c r="B11754" s="627"/>
    </row>
    <row r="11755" spans="2:2" x14ac:dyDescent="0.25">
      <c r="B11755" s="627"/>
    </row>
    <row r="11756" spans="2:2" x14ac:dyDescent="0.25">
      <c r="B11756" s="627"/>
    </row>
    <row r="11757" spans="2:2" x14ac:dyDescent="0.25">
      <c r="B11757" s="627"/>
    </row>
    <row r="11758" spans="2:2" x14ac:dyDescent="0.25">
      <c r="B11758" s="627"/>
    </row>
    <row r="11759" spans="2:2" x14ac:dyDescent="0.25">
      <c r="B11759" s="627"/>
    </row>
    <row r="11760" spans="2:2" x14ac:dyDescent="0.25">
      <c r="B11760" s="627"/>
    </row>
    <row r="11761" spans="2:2" x14ac:dyDescent="0.25">
      <c r="B11761" s="627"/>
    </row>
    <row r="11762" spans="2:2" x14ac:dyDescent="0.25">
      <c r="B11762" s="627"/>
    </row>
    <row r="11763" spans="2:2" x14ac:dyDescent="0.25">
      <c r="B11763" s="627"/>
    </row>
    <row r="11764" spans="2:2" x14ac:dyDescent="0.25">
      <c r="B11764" s="627"/>
    </row>
    <row r="11765" spans="2:2" x14ac:dyDescent="0.25">
      <c r="B11765" s="627"/>
    </row>
    <row r="11766" spans="2:2" x14ac:dyDescent="0.25">
      <c r="B11766" s="627"/>
    </row>
    <row r="11767" spans="2:2" x14ac:dyDescent="0.25">
      <c r="B11767" s="627"/>
    </row>
    <row r="11768" spans="2:2" x14ac:dyDescent="0.25">
      <c r="B11768" s="627"/>
    </row>
    <row r="11769" spans="2:2" x14ac:dyDescent="0.25">
      <c r="B11769" s="627"/>
    </row>
    <row r="11770" spans="2:2" x14ac:dyDescent="0.25">
      <c r="B11770" s="627"/>
    </row>
    <row r="11771" spans="2:2" x14ac:dyDescent="0.25">
      <c r="B11771" s="627"/>
    </row>
    <row r="11772" spans="2:2" x14ac:dyDescent="0.25">
      <c r="B11772" s="627"/>
    </row>
    <row r="11773" spans="2:2" x14ac:dyDescent="0.25">
      <c r="B11773" s="627"/>
    </row>
    <row r="11774" spans="2:2" x14ac:dyDescent="0.25">
      <c r="B11774" s="627"/>
    </row>
    <row r="11775" spans="2:2" x14ac:dyDescent="0.25">
      <c r="B11775" s="627"/>
    </row>
    <row r="11776" spans="2:2" x14ac:dyDescent="0.25">
      <c r="B11776" s="627"/>
    </row>
    <row r="11777" spans="2:2" x14ac:dyDescent="0.25">
      <c r="B11777" s="627"/>
    </row>
    <row r="11778" spans="2:2" x14ac:dyDescent="0.25">
      <c r="B11778" s="627"/>
    </row>
    <row r="11779" spans="2:2" x14ac:dyDescent="0.25">
      <c r="B11779" s="627"/>
    </row>
    <row r="11780" spans="2:2" x14ac:dyDescent="0.25">
      <c r="B11780" s="627"/>
    </row>
    <row r="11781" spans="2:2" x14ac:dyDescent="0.25">
      <c r="B11781" s="627"/>
    </row>
    <row r="11782" spans="2:2" x14ac:dyDescent="0.25">
      <c r="B11782" s="627"/>
    </row>
    <row r="11783" spans="2:2" x14ac:dyDescent="0.25">
      <c r="B11783" s="627"/>
    </row>
    <row r="11784" spans="2:2" x14ac:dyDescent="0.25">
      <c r="B11784" s="627"/>
    </row>
    <row r="11785" spans="2:2" x14ac:dyDescent="0.25">
      <c r="B11785" s="627"/>
    </row>
    <row r="11786" spans="2:2" x14ac:dyDescent="0.25">
      <c r="B11786" s="627"/>
    </row>
    <row r="11787" spans="2:2" x14ac:dyDescent="0.25">
      <c r="B11787" s="627"/>
    </row>
    <row r="11788" spans="2:2" x14ac:dyDescent="0.25">
      <c r="B11788" s="627"/>
    </row>
    <row r="11789" spans="2:2" x14ac:dyDescent="0.25">
      <c r="B11789" s="627"/>
    </row>
    <row r="11790" spans="2:2" x14ac:dyDescent="0.25">
      <c r="B11790" s="627"/>
    </row>
    <row r="11791" spans="2:2" x14ac:dyDescent="0.25">
      <c r="B11791" s="627"/>
    </row>
    <row r="11792" spans="2:2" x14ac:dyDescent="0.25">
      <c r="B11792" s="627"/>
    </row>
    <row r="11793" spans="2:2" x14ac:dyDescent="0.25">
      <c r="B11793" s="627"/>
    </row>
    <row r="11794" spans="2:2" x14ac:dyDescent="0.25">
      <c r="B11794" s="627"/>
    </row>
    <row r="11795" spans="2:2" x14ac:dyDescent="0.25">
      <c r="B11795" s="627"/>
    </row>
    <row r="11796" spans="2:2" x14ac:dyDescent="0.25">
      <c r="B11796" s="627"/>
    </row>
    <row r="11797" spans="2:2" x14ac:dyDescent="0.25">
      <c r="B11797" s="627"/>
    </row>
    <row r="11798" spans="2:2" x14ac:dyDescent="0.25">
      <c r="B11798" s="627"/>
    </row>
    <row r="11799" spans="2:2" x14ac:dyDescent="0.25">
      <c r="B11799" s="627"/>
    </row>
    <row r="11800" spans="2:2" x14ac:dyDescent="0.25">
      <c r="B11800" s="627"/>
    </row>
    <row r="11801" spans="2:2" x14ac:dyDescent="0.25">
      <c r="B11801" s="627"/>
    </row>
    <row r="11802" spans="2:2" x14ac:dyDescent="0.25">
      <c r="B11802" s="627"/>
    </row>
    <row r="11803" spans="2:2" x14ac:dyDescent="0.25">
      <c r="B11803" s="627"/>
    </row>
    <row r="11804" spans="2:2" x14ac:dyDescent="0.25">
      <c r="B11804" s="627"/>
    </row>
    <row r="11805" spans="2:2" x14ac:dyDescent="0.25">
      <c r="B11805" s="627"/>
    </row>
    <row r="11806" spans="2:2" x14ac:dyDescent="0.25">
      <c r="B11806" s="627"/>
    </row>
    <row r="11807" spans="2:2" x14ac:dyDescent="0.25">
      <c r="B11807" s="627"/>
    </row>
    <row r="11808" spans="2:2" x14ac:dyDescent="0.25">
      <c r="B11808" s="627"/>
    </row>
    <row r="11809" spans="2:2" x14ac:dyDescent="0.25">
      <c r="B11809" s="627"/>
    </row>
    <row r="11810" spans="2:2" x14ac:dyDescent="0.25">
      <c r="B11810" s="627"/>
    </row>
    <row r="11811" spans="2:2" x14ac:dyDescent="0.25">
      <c r="B11811" s="627"/>
    </row>
    <row r="11812" spans="2:2" x14ac:dyDescent="0.25">
      <c r="B11812" s="627"/>
    </row>
    <row r="11813" spans="2:2" x14ac:dyDescent="0.25">
      <c r="B11813" s="627"/>
    </row>
    <row r="11814" spans="2:2" x14ac:dyDescent="0.25">
      <c r="B11814" s="627"/>
    </row>
    <row r="11815" spans="2:2" x14ac:dyDescent="0.25">
      <c r="B11815" s="627"/>
    </row>
    <row r="11816" spans="2:2" x14ac:dyDescent="0.25">
      <c r="B11816" s="627"/>
    </row>
    <row r="11817" spans="2:2" x14ac:dyDescent="0.25">
      <c r="B11817" s="627"/>
    </row>
    <row r="11818" spans="2:2" x14ac:dyDescent="0.25">
      <c r="B11818" s="627"/>
    </row>
    <row r="11819" spans="2:2" x14ac:dyDescent="0.25">
      <c r="B11819" s="627"/>
    </row>
    <row r="11820" spans="2:2" x14ac:dyDescent="0.25">
      <c r="B11820" s="627"/>
    </row>
    <row r="11821" spans="2:2" x14ac:dyDescent="0.25">
      <c r="B11821" s="627"/>
    </row>
    <row r="11822" spans="2:2" x14ac:dyDescent="0.25">
      <c r="B11822" s="627"/>
    </row>
    <row r="11823" spans="2:2" x14ac:dyDescent="0.25">
      <c r="B11823" s="627"/>
    </row>
    <row r="11824" spans="2:2" x14ac:dyDescent="0.25">
      <c r="B11824" s="627"/>
    </row>
    <row r="11825" spans="2:2" x14ac:dyDescent="0.25">
      <c r="B11825" s="627"/>
    </row>
    <row r="11826" spans="2:2" x14ac:dyDescent="0.25">
      <c r="B11826" s="627"/>
    </row>
    <row r="11827" spans="2:2" x14ac:dyDescent="0.25">
      <c r="B11827" s="627"/>
    </row>
    <row r="11828" spans="2:2" x14ac:dyDescent="0.25">
      <c r="B11828" s="627"/>
    </row>
    <row r="11829" spans="2:2" x14ac:dyDescent="0.25">
      <c r="B11829" s="627"/>
    </row>
    <row r="11830" spans="2:2" x14ac:dyDescent="0.25">
      <c r="B11830" s="627"/>
    </row>
    <row r="11831" spans="2:2" x14ac:dyDescent="0.25">
      <c r="B11831" s="627"/>
    </row>
    <row r="11832" spans="2:2" x14ac:dyDescent="0.25">
      <c r="B11832" s="627"/>
    </row>
    <row r="11833" spans="2:2" x14ac:dyDescent="0.25">
      <c r="B11833" s="627"/>
    </row>
    <row r="11834" spans="2:2" x14ac:dyDescent="0.25">
      <c r="B11834" s="627"/>
    </row>
    <row r="11835" spans="2:2" x14ac:dyDescent="0.25">
      <c r="B11835" s="627"/>
    </row>
    <row r="11836" spans="2:2" x14ac:dyDescent="0.25">
      <c r="B11836" s="627"/>
    </row>
    <row r="11837" spans="2:2" x14ac:dyDescent="0.25">
      <c r="B11837" s="627"/>
    </row>
    <row r="11838" spans="2:2" x14ac:dyDescent="0.25">
      <c r="B11838" s="627"/>
    </row>
    <row r="11839" spans="2:2" x14ac:dyDescent="0.25">
      <c r="B11839" s="627"/>
    </row>
    <row r="11840" spans="2:2" x14ac:dyDescent="0.25">
      <c r="B11840" s="627"/>
    </row>
    <row r="11841" spans="2:2" x14ac:dyDescent="0.25">
      <c r="B11841" s="627"/>
    </row>
    <row r="11842" spans="2:2" x14ac:dyDescent="0.25">
      <c r="B11842" s="627"/>
    </row>
    <row r="11843" spans="2:2" x14ac:dyDescent="0.25">
      <c r="B11843" s="627"/>
    </row>
    <row r="11844" spans="2:2" x14ac:dyDescent="0.25">
      <c r="B11844" s="627"/>
    </row>
    <row r="11845" spans="2:2" x14ac:dyDescent="0.25">
      <c r="B11845" s="627"/>
    </row>
    <row r="11846" spans="2:2" x14ac:dyDescent="0.25">
      <c r="B11846" s="627"/>
    </row>
    <row r="11847" spans="2:2" x14ac:dyDescent="0.25">
      <c r="B11847" s="627"/>
    </row>
    <row r="11848" spans="2:2" x14ac:dyDescent="0.25">
      <c r="B11848" s="627"/>
    </row>
    <row r="11849" spans="2:2" x14ac:dyDescent="0.25">
      <c r="B11849" s="627"/>
    </row>
    <row r="11850" spans="2:2" x14ac:dyDescent="0.25">
      <c r="B11850" s="627"/>
    </row>
    <row r="11851" spans="2:2" x14ac:dyDescent="0.25">
      <c r="B11851" s="627"/>
    </row>
    <row r="11852" spans="2:2" x14ac:dyDescent="0.25">
      <c r="B11852" s="627"/>
    </row>
    <row r="11853" spans="2:2" x14ac:dyDescent="0.25">
      <c r="B11853" s="627"/>
    </row>
    <row r="11854" spans="2:2" x14ac:dyDescent="0.25">
      <c r="B11854" s="627"/>
    </row>
    <row r="11855" spans="2:2" x14ac:dyDescent="0.25">
      <c r="B11855" s="627"/>
    </row>
    <row r="11856" spans="2:2" x14ac:dyDescent="0.25">
      <c r="B11856" s="627"/>
    </row>
    <row r="11857" spans="2:2" x14ac:dyDescent="0.25">
      <c r="B11857" s="627"/>
    </row>
    <row r="11858" spans="2:2" x14ac:dyDescent="0.25">
      <c r="B11858" s="627"/>
    </row>
    <row r="11859" spans="2:2" x14ac:dyDescent="0.25">
      <c r="B11859" s="627"/>
    </row>
    <row r="11860" spans="2:2" x14ac:dyDescent="0.25">
      <c r="B11860" s="627"/>
    </row>
    <row r="11861" spans="2:2" x14ac:dyDescent="0.25">
      <c r="B11861" s="627"/>
    </row>
    <row r="11862" spans="2:2" x14ac:dyDescent="0.25">
      <c r="B11862" s="627"/>
    </row>
    <row r="11863" spans="2:2" x14ac:dyDescent="0.25">
      <c r="B11863" s="627"/>
    </row>
    <row r="11864" spans="2:2" x14ac:dyDescent="0.25">
      <c r="B11864" s="627"/>
    </row>
    <row r="11865" spans="2:2" x14ac:dyDescent="0.25">
      <c r="B11865" s="627"/>
    </row>
    <row r="11866" spans="2:2" x14ac:dyDescent="0.25">
      <c r="B11866" s="627"/>
    </row>
    <row r="11867" spans="2:2" x14ac:dyDescent="0.25">
      <c r="B11867" s="627"/>
    </row>
    <row r="11868" spans="2:2" x14ac:dyDescent="0.25">
      <c r="B11868" s="627"/>
    </row>
    <row r="11869" spans="2:2" x14ac:dyDescent="0.25">
      <c r="B11869" s="627"/>
    </row>
    <row r="11870" spans="2:2" x14ac:dyDescent="0.25">
      <c r="B11870" s="627"/>
    </row>
    <row r="11871" spans="2:2" x14ac:dyDescent="0.25">
      <c r="B11871" s="627"/>
    </row>
    <row r="11872" spans="2:2" x14ac:dyDescent="0.25">
      <c r="B11872" s="627"/>
    </row>
    <row r="11873" spans="2:2" x14ac:dyDescent="0.25">
      <c r="B11873" s="627"/>
    </row>
    <row r="11874" spans="2:2" x14ac:dyDescent="0.25">
      <c r="B11874" s="627"/>
    </row>
    <row r="11875" spans="2:2" x14ac:dyDescent="0.25">
      <c r="B11875" s="627"/>
    </row>
    <row r="11876" spans="2:2" x14ac:dyDescent="0.25">
      <c r="B11876" s="627"/>
    </row>
    <row r="11877" spans="2:2" x14ac:dyDescent="0.25">
      <c r="B11877" s="627"/>
    </row>
    <row r="11878" spans="2:2" x14ac:dyDescent="0.25">
      <c r="B11878" s="627"/>
    </row>
    <row r="11879" spans="2:2" x14ac:dyDescent="0.25">
      <c r="B11879" s="627"/>
    </row>
    <row r="11880" spans="2:2" x14ac:dyDescent="0.25">
      <c r="B11880" s="627"/>
    </row>
    <row r="11881" spans="2:2" x14ac:dyDescent="0.25">
      <c r="B11881" s="627"/>
    </row>
    <row r="11882" spans="2:2" x14ac:dyDescent="0.25">
      <c r="B11882" s="627"/>
    </row>
    <row r="11883" spans="2:2" x14ac:dyDescent="0.25">
      <c r="B11883" s="627"/>
    </row>
    <row r="11884" spans="2:2" x14ac:dyDescent="0.25">
      <c r="B11884" s="627"/>
    </row>
    <row r="11885" spans="2:2" x14ac:dyDescent="0.25">
      <c r="B11885" s="627"/>
    </row>
    <row r="11886" spans="2:2" x14ac:dyDescent="0.25">
      <c r="B11886" s="627"/>
    </row>
    <row r="11887" spans="2:2" x14ac:dyDescent="0.25">
      <c r="B11887" s="627"/>
    </row>
    <row r="11888" spans="2:2" x14ac:dyDescent="0.25">
      <c r="B11888" s="627"/>
    </row>
    <row r="11889" spans="2:2" x14ac:dyDescent="0.25">
      <c r="B11889" s="627"/>
    </row>
    <row r="11890" spans="2:2" x14ac:dyDescent="0.25">
      <c r="B11890" s="627"/>
    </row>
    <row r="11891" spans="2:2" x14ac:dyDescent="0.25">
      <c r="B11891" s="627"/>
    </row>
    <row r="11892" spans="2:2" x14ac:dyDescent="0.25">
      <c r="B11892" s="627"/>
    </row>
    <row r="11893" spans="2:2" x14ac:dyDescent="0.25">
      <c r="B11893" s="627"/>
    </row>
    <row r="11894" spans="2:2" x14ac:dyDescent="0.25">
      <c r="B11894" s="627"/>
    </row>
    <row r="11895" spans="2:2" x14ac:dyDescent="0.25">
      <c r="B11895" s="627"/>
    </row>
    <row r="11896" spans="2:2" x14ac:dyDescent="0.25">
      <c r="B11896" s="627"/>
    </row>
    <row r="11897" spans="2:2" x14ac:dyDescent="0.25">
      <c r="B11897" s="627"/>
    </row>
    <row r="11898" spans="2:2" x14ac:dyDescent="0.25">
      <c r="B11898" s="627"/>
    </row>
    <row r="11899" spans="2:2" x14ac:dyDescent="0.25">
      <c r="B11899" s="627"/>
    </row>
    <row r="11900" spans="2:2" x14ac:dyDescent="0.25">
      <c r="B11900" s="627"/>
    </row>
    <row r="11901" spans="2:2" x14ac:dyDescent="0.25">
      <c r="B11901" s="627"/>
    </row>
    <row r="11902" spans="2:2" x14ac:dyDescent="0.25">
      <c r="B11902" s="627"/>
    </row>
    <row r="11903" spans="2:2" x14ac:dyDescent="0.25">
      <c r="B11903" s="627"/>
    </row>
    <row r="11904" spans="2:2" x14ac:dyDescent="0.25">
      <c r="B11904" s="627"/>
    </row>
    <row r="11905" spans="2:2" x14ac:dyDescent="0.25">
      <c r="B11905" s="627"/>
    </row>
    <row r="11906" spans="2:2" x14ac:dyDescent="0.25">
      <c r="B11906" s="627"/>
    </row>
    <row r="11907" spans="2:2" x14ac:dyDescent="0.25">
      <c r="B11907" s="627"/>
    </row>
    <row r="11908" spans="2:2" x14ac:dyDescent="0.25">
      <c r="B11908" s="627"/>
    </row>
    <row r="11909" spans="2:2" x14ac:dyDescent="0.25">
      <c r="B11909" s="627"/>
    </row>
    <row r="11910" spans="2:2" x14ac:dyDescent="0.25">
      <c r="B11910" s="627"/>
    </row>
    <row r="11911" spans="2:2" x14ac:dyDescent="0.25">
      <c r="B11911" s="627"/>
    </row>
    <row r="11912" spans="2:2" x14ac:dyDescent="0.25">
      <c r="B11912" s="627"/>
    </row>
    <row r="11913" spans="2:2" x14ac:dyDescent="0.25">
      <c r="B11913" s="627"/>
    </row>
    <row r="11914" spans="2:2" x14ac:dyDescent="0.25">
      <c r="B11914" s="627"/>
    </row>
    <row r="11915" spans="2:2" x14ac:dyDescent="0.25">
      <c r="B11915" s="627"/>
    </row>
    <row r="11916" spans="2:2" x14ac:dyDescent="0.25">
      <c r="B11916" s="627"/>
    </row>
    <row r="11917" spans="2:2" x14ac:dyDescent="0.25">
      <c r="B11917" s="627"/>
    </row>
    <row r="11918" spans="2:2" x14ac:dyDescent="0.25">
      <c r="B11918" s="627"/>
    </row>
    <row r="11919" spans="2:2" x14ac:dyDescent="0.25">
      <c r="B11919" s="627"/>
    </row>
    <row r="11920" spans="2:2" x14ac:dyDescent="0.25">
      <c r="B11920" s="627"/>
    </row>
    <row r="11921" spans="2:2" x14ac:dyDescent="0.25">
      <c r="B11921" s="627"/>
    </row>
    <row r="11922" spans="2:2" x14ac:dyDescent="0.25">
      <c r="B11922" s="627"/>
    </row>
    <row r="11923" spans="2:2" x14ac:dyDescent="0.25">
      <c r="B11923" s="627"/>
    </row>
    <row r="11924" spans="2:2" x14ac:dyDescent="0.25">
      <c r="B11924" s="627"/>
    </row>
    <row r="11925" spans="2:2" x14ac:dyDescent="0.25">
      <c r="B11925" s="627"/>
    </row>
    <row r="11926" spans="2:2" x14ac:dyDescent="0.25">
      <c r="B11926" s="627"/>
    </row>
    <row r="11927" spans="2:2" x14ac:dyDescent="0.25">
      <c r="B11927" s="627"/>
    </row>
    <row r="11928" spans="2:2" x14ac:dyDescent="0.25">
      <c r="B11928" s="627"/>
    </row>
    <row r="11929" spans="2:2" x14ac:dyDescent="0.25">
      <c r="B11929" s="627"/>
    </row>
    <row r="11930" spans="2:2" x14ac:dyDescent="0.25">
      <c r="B11930" s="627"/>
    </row>
    <row r="11931" spans="2:2" x14ac:dyDescent="0.25">
      <c r="B11931" s="627"/>
    </row>
    <row r="11932" spans="2:2" x14ac:dyDescent="0.25">
      <c r="B11932" s="627"/>
    </row>
    <row r="11933" spans="2:2" x14ac:dyDescent="0.25">
      <c r="B11933" s="627"/>
    </row>
    <row r="11934" spans="2:2" x14ac:dyDescent="0.25">
      <c r="B11934" s="627"/>
    </row>
    <row r="11935" spans="2:2" x14ac:dyDescent="0.25">
      <c r="B11935" s="627"/>
    </row>
    <row r="11936" spans="2:2" x14ac:dyDescent="0.25">
      <c r="B11936" s="627"/>
    </row>
    <row r="11937" spans="2:2" x14ac:dyDescent="0.25">
      <c r="B11937" s="627"/>
    </row>
    <row r="11938" spans="2:2" x14ac:dyDescent="0.25">
      <c r="B11938" s="627"/>
    </row>
    <row r="11939" spans="2:2" x14ac:dyDescent="0.25">
      <c r="B11939" s="627"/>
    </row>
    <row r="11940" spans="2:2" x14ac:dyDescent="0.25">
      <c r="B11940" s="627"/>
    </row>
    <row r="11941" spans="2:2" x14ac:dyDescent="0.25">
      <c r="B11941" s="627"/>
    </row>
    <row r="11942" spans="2:2" x14ac:dyDescent="0.25">
      <c r="B11942" s="627"/>
    </row>
    <row r="11943" spans="2:2" x14ac:dyDescent="0.25">
      <c r="B11943" s="627"/>
    </row>
    <row r="11944" spans="2:2" x14ac:dyDescent="0.25">
      <c r="B11944" s="627"/>
    </row>
    <row r="11945" spans="2:2" x14ac:dyDescent="0.25">
      <c r="B11945" s="627"/>
    </row>
    <row r="11946" spans="2:2" x14ac:dyDescent="0.25">
      <c r="B11946" s="627"/>
    </row>
    <row r="11947" spans="2:2" x14ac:dyDescent="0.25">
      <c r="B11947" s="627"/>
    </row>
    <row r="11948" spans="2:2" x14ac:dyDescent="0.25">
      <c r="B11948" s="627"/>
    </row>
    <row r="11949" spans="2:2" x14ac:dyDescent="0.25">
      <c r="B11949" s="627"/>
    </row>
    <row r="11950" spans="2:2" x14ac:dyDescent="0.25">
      <c r="B11950" s="627"/>
    </row>
    <row r="11951" spans="2:2" x14ac:dyDescent="0.25">
      <c r="B11951" s="627"/>
    </row>
    <row r="11952" spans="2:2" x14ac:dyDescent="0.25">
      <c r="B11952" s="627"/>
    </row>
    <row r="11953" spans="2:2" x14ac:dyDescent="0.25">
      <c r="B11953" s="627"/>
    </row>
    <row r="11954" spans="2:2" x14ac:dyDescent="0.25">
      <c r="B11954" s="627"/>
    </row>
    <row r="11955" spans="2:2" x14ac:dyDescent="0.25">
      <c r="B11955" s="627"/>
    </row>
    <row r="11956" spans="2:2" x14ac:dyDescent="0.25">
      <c r="B11956" s="627"/>
    </row>
    <row r="11957" spans="2:2" x14ac:dyDescent="0.25">
      <c r="B11957" s="627"/>
    </row>
    <row r="11958" spans="2:2" x14ac:dyDescent="0.25">
      <c r="B11958" s="627"/>
    </row>
    <row r="11959" spans="2:2" x14ac:dyDescent="0.25">
      <c r="B11959" s="627"/>
    </row>
    <row r="11960" spans="2:2" x14ac:dyDescent="0.25">
      <c r="B11960" s="627"/>
    </row>
    <row r="11961" spans="2:2" x14ac:dyDescent="0.25">
      <c r="B11961" s="627"/>
    </row>
    <row r="11962" spans="2:2" x14ac:dyDescent="0.25">
      <c r="B11962" s="627"/>
    </row>
    <row r="11963" spans="2:2" x14ac:dyDescent="0.25">
      <c r="B11963" s="627"/>
    </row>
    <row r="11964" spans="2:2" x14ac:dyDescent="0.25">
      <c r="B11964" s="627"/>
    </row>
    <row r="11965" spans="2:2" x14ac:dyDescent="0.25">
      <c r="B11965" s="627"/>
    </row>
    <row r="11966" spans="2:2" x14ac:dyDescent="0.25">
      <c r="B11966" s="627"/>
    </row>
    <row r="11967" spans="2:2" x14ac:dyDescent="0.25">
      <c r="B11967" s="627"/>
    </row>
    <row r="11968" spans="2:2" x14ac:dyDescent="0.25">
      <c r="B11968" s="627"/>
    </row>
    <row r="11969" spans="2:2" x14ac:dyDescent="0.25">
      <c r="B11969" s="627"/>
    </row>
    <row r="11970" spans="2:2" x14ac:dyDescent="0.25">
      <c r="B11970" s="627"/>
    </row>
    <row r="11971" spans="2:2" x14ac:dyDescent="0.25">
      <c r="B11971" s="627"/>
    </row>
    <row r="11972" spans="2:2" x14ac:dyDescent="0.25">
      <c r="B11972" s="627"/>
    </row>
    <row r="11973" spans="2:2" x14ac:dyDescent="0.25">
      <c r="B11973" s="627"/>
    </row>
    <row r="11974" spans="2:2" x14ac:dyDescent="0.25">
      <c r="B11974" s="627"/>
    </row>
    <row r="11975" spans="2:2" x14ac:dyDescent="0.25">
      <c r="B11975" s="627"/>
    </row>
    <row r="11976" spans="2:2" x14ac:dyDescent="0.25">
      <c r="B11976" s="627"/>
    </row>
    <row r="11977" spans="2:2" x14ac:dyDescent="0.25">
      <c r="B11977" s="627"/>
    </row>
    <row r="11978" spans="2:2" x14ac:dyDescent="0.25">
      <c r="B11978" s="627"/>
    </row>
    <row r="11979" spans="2:2" x14ac:dyDescent="0.25">
      <c r="B11979" s="627"/>
    </row>
    <row r="11980" spans="2:2" x14ac:dyDescent="0.25">
      <c r="B11980" s="627"/>
    </row>
    <row r="11981" spans="2:2" x14ac:dyDescent="0.25">
      <c r="B11981" s="627"/>
    </row>
    <row r="11982" spans="2:2" x14ac:dyDescent="0.25">
      <c r="B11982" s="627"/>
    </row>
    <row r="11983" spans="2:2" x14ac:dyDescent="0.25">
      <c r="B11983" s="627"/>
    </row>
    <row r="11984" spans="2:2" x14ac:dyDescent="0.25">
      <c r="B11984" s="627"/>
    </row>
    <row r="11985" spans="2:2" x14ac:dyDescent="0.25">
      <c r="B11985" s="627"/>
    </row>
    <row r="11986" spans="2:2" x14ac:dyDescent="0.25">
      <c r="B11986" s="627"/>
    </row>
    <row r="11987" spans="2:2" x14ac:dyDescent="0.25">
      <c r="B11987" s="627"/>
    </row>
    <row r="11988" spans="2:2" x14ac:dyDescent="0.25">
      <c r="B11988" s="627"/>
    </row>
    <row r="11989" spans="2:2" x14ac:dyDescent="0.25">
      <c r="B11989" s="627"/>
    </row>
    <row r="11990" spans="2:2" x14ac:dyDescent="0.25">
      <c r="B11990" s="627"/>
    </row>
    <row r="11991" spans="2:2" x14ac:dyDescent="0.25">
      <c r="B11991" s="627"/>
    </row>
    <row r="11992" spans="2:2" x14ac:dyDescent="0.25">
      <c r="B11992" s="627"/>
    </row>
    <row r="11993" spans="2:2" x14ac:dyDescent="0.25">
      <c r="B11993" s="627"/>
    </row>
    <row r="11994" spans="2:2" x14ac:dyDescent="0.25">
      <c r="B11994" s="627"/>
    </row>
    <row r="11995" spans="2:2" x14ac:dyDescent="0.25">
      <c r="B11995" s="627"/>
    </row>
    <row r="11996" spans="2:2" x14ac:dyDescent="0.25">
      <c r="B11996" s="627"/>
    </row>
    <row r="11997" spans="2:2" x14ac:dyDescent="0.25">
      <c r="B11997" s="627"/>
    </row>
    <row r="11998" spans="2:2" x14ac:dyDescent="0.25">
      <c r="B11998" s="627"/>
    </row>
    <row r="11999" spans="2:2" x14ac:dyDescent="0.25">
      <c r="B11999" s="627"/>
    </row>
    <row r="12000" spans="2:2" x14ac:dyDescent="0.25">
      <c r="B12000" s="627"/>
    </row>
    <row r="12001" spans="2:2" x14ac:dyDescent="0.25">
      <c r="B12001" s="627"/>
    </row>
    <row r="12002" spans="2:2" x14ac:dyDescent="0.25">
      <c r="B12002" s="627"/>
    </row>
    <row r="12003" spans="2:2" x14ac:dyDescent="0.25">
      <c r="B12003" s="627"/>
    </row>
    <row r="12004" spans="2:2" x14ac:dyDescent="0.25">
      <c r="B12004" s="627"/>
    </row>
    <row r="12005" spans="2:2" x14ac:dyDescent="0.25">
      <c r="B12005" s="627"/>
    </row>
    <row r="12006" spans="2:2" x14ac:dyDescent="0.25">
      <c r="B12006" s="627"/>
    </row>
    <row r="12007" spans="2:2" x14ac:dyDescent="0.25">
      <c r="B12007" s="627"/>
    </row>
    <row r="12008" spans="2:2" x14ac:dyDescent="0.25">
      <c r="B12008" s="627"/>
    </row>
    <row r="12009" spans="2:2" x14ac:dyDescent="0.25">
      <c r="B12009" s="627"/>
    </row>
    <row r="12010" spans="2:2" x14ac:dyDescent="0.25">
      <c r="B12010" s="627"/>
    </row>
    <row r="12011" spans="2:2" x14ac:dyDescent="0.25">
      <c r="B12011" s="627"/>
    </row>
    <row r="12012" spans="2:2" x14ac:dyDescent="0.25">
      <c r="B12012" s="627"/>
    </row>
    <row r="12013" spans="2:2" x14ac:dyDescent="0.25">
      <c r="B12013" s="627"/>
    </row>
    <row r="12014" spans="2:2" x14ac:dyDescent="0.25">
      <c r="B12014" s="627"/>
    </row>
    <row r="12015" spans="2:2" x14ac:dyDescent="0.25">
      <c r="B12015" s="627"/>
    </row>
    <row r="12016" spans="2:2" x14ac:dyDescent="0.25">
      <c r="B12016" s="627"/>
    </row>
    <row r="12017" spans="2:2" x14ac:dyDescent="0.25">
      <c r="B12017" s="627"/>
    </row>
    <row r="12018" spans="2:2" x14ac:dyDescent="0.25">
      <c r="B12018" s="627"/>
    </row>
    <row r="12019" spans="2:2" x14ac:dyDescent="0.25">
      <c r="B12019" s="627"/>
    </row>
    <row r="12020" spans="2:2" x14ac:dyDescent="0.25">
      <c r="B12020" s="627"/>
    </row>
    <row r="12021" spans="2:2" x14ac:dyDescent="0.25">
      <c r="B12021" s="627"/>
    </row>
    <row r="12022" spans="2:2" x14ac:dyDescent="0.25">
      <c r="B12022" s="627"/>
    </row>
    <row r="12023" spans="2:2" x14ac:dyDescent="0.25">
      <c r="B12023" s="627"/>
    </row>
    <row r="12024" spans="2:2" x14ac:dyDescent="0.25">
      <c r="B12024" s="627"/>
    </row>
    <row r="12025" spans="2:2" x14ac:dyDescent="0.25">
      <c r="B12025" s="627"/>
    </row>
    <row r="12026" spans="2:2" x14ac:dyDescent="0.25">
      <c r="B12026" s="627"/>
    </row>
    <row r="12027" spans="2:2" x14ac:dyDescent="0.25">
      <c r="B12027" s="627"/>
    </row>
    <row r="12028" spans="2:2" x14ac:dyDescent="0.25">
      <c r="B12028" s="627"/>
    </row>
    <row r="12029" spans="2:2" x14ac:dyDescent="0.25">
      <c r="B12029" s="627"/>
    </row>
    <row r="12030" spans="2:2" x14ac:dyDescent="0.25">
      <c r="B12030" s="627"/>
    </row>
    <row r="12031" spans="2:2" x14ac:dyDescent="0.25">
      <c r="B12031" s="627"/>
    </row>
    <row r="12032" spans="2:2" x14ac:dyDescent="0.25">
      <c r="B12032" s="627"/>
    </row>
    <row r="12033" spans="2:2" x14ac:dyDescent="0.25">
      <c r="B12033" s="627"/>
    </row>
    <row r="12034" spans="2:2" x14ac:dyDescent="0.25">
      <c r="B12034" s="627"/>
    </row>
    <row r="12035" spans="2:2" x14ac:dyDescent="0.25">
      <c r="B12035" s="627"/>
    </row>
    <row r="12036" spans="2:2" x14ac:dyDescent="0.25">
      <c r="B12036" s="627"/>
    </row>
    <row r="12037" spans="2:2" x14ac:dyDescent="0.25">
      <c r="B12037" s="627"/>
    </row>
    <row r="12038" spans="2:2" x14ac:dyDescent="0.25">
      <c r="B12038" s="627"/>
    </row>
    <row r="12039" spans="2:2" x14ac:dyDescent="0.25">
      <c r="B12039" s="627"/>
    </row>
    <row r="12040" spans="2:2" x14ac:dyDescent="0.25">
      <c r="B12040" s="627"/>
    </row>
    <row r="12041" spans="2:2" x14ac:dyDescent="0.25">
      <c r="B12041" s="627"/>
    </row>
    <row r="12042" spans="2:2" x14ac:dyDescent="0.25">
      <c r="B12042" s="627"/>
    </row>
    <row r="12043" spans="2:2" x14ac:dyDescent="0.25">
      <c r="B12043" s="627"/>
    </row>
    <row r="12044" spans="2:2" x14ac:dyDescent="0.25">
      <c r="B12044" s="627"/>
    </row>
    <row r="12045" spans="2:2" x14ac:dyDescent="0.25">
      <c r="B12045" s="627"/>
    </row>
    <row r="12046" spans="2:2" x14ac:dyDescent="0.25">
      <c r="B12046" s="627"/>
    </row>
    <row r="12047" spans="2:2" x14ac:dyDescent="0.25">
      <c r="B12047" s="627"/>
    </row>
    <row r="12048" spans="2:2" x14ac:dyDescent="0.25">
      <c r="B12048" s="627"/>
    </row>
    <row r="12049" spans="2:2" x14ac:dyDescent="0.25">
      <c r="B12049" s="627"/>
    </row>
    <row r="12050" spans="2:2" x14ac:dyDescent="0.25">
      <c r="B12050" s="627"/>
    </row>
    <row r="12051" spans="2:2" x14ac:dyDescent="0.25">
      <c r="B12051" s="627"/>
    </row>
    <row r="12052" spans="2:2" x14ac:dyDescent="0.25">
      <c r="B12052" s="627"/>
    </row>
    <row r="12053" spans="2:2" x14ac:dyDescent="0.25">
      <c r="B12053" s="627"/>
    </row>
    <row r="12054" spans="2:2" x14ac:dyDescent="0.25">
      <c r="B12054" s="627"/>
    </row>
    <row r="12055" spans="2:2" x14ac:dyDescent="0.25">
      <c r="B12055" s="627"/>
    </row>
    <row r="12056" spans="2:2" x14ac:dyDescent="0.25">
      <c r="B12056" s="627"/>
    </row>
    <row r="12057" spans="2:2" x14ac:dyDescent="0.25">
      <c r="B12057" s="627"/>
    </row>
    <row r="12058" spans="2:2" x14ac:dyDescent="0.25">
      <c r="B12058" s="627"/>
    </row>
    <row r="12059" spans="2:2" x14ac:dyDescent="0.25">
      <c r="B12059" s="627"/>
    </row>
    <row r="12060" spans="2:2" x14ac:dyDescent="0.25">
      <c r="B12060" s="627"/>
    </row>
    <row r="12061" spans="2:2" x14ac:dyDescent="0.25">
      <c r="B12061" s="627"/>
    </row>
    <row r="12062" spans="2:2" x14ac:dyDescent="0.25">
      <c r="B12062" s="627"/>
    </row>
    <row r="12063" spans="2:2" x14ac:dyDescent="0.25">
      <c r="B12063" s="627"/>
    </row>
    <row r="12064" spans="2:2" x14ac:dyDescent="0.25">
      <c r="B12064" s="627"/>
    </row>
    <row r="12065" spans="2:2" x14ac:dyDescent="0.25">
      <c r="B12065" s="627"/>
    </row>
    <row r="12066" spans="2:2" x14ac:dyDescent="0.25">
      <c r="B12066" s="627"/>
    </row>
    <row r="12067" spans="2:2" x14ac:dyDescent="0.25">
      <c r="B12067" s="627"/>
    </row>
    <row r="12068" spans="2:2" x14ac:dyDescent="0.25">
      <c r="B12068" s="627"/>
    </row>
    <row r="12069" spans="2:2" x14ac:dyDescent="0.25">
      <c r="B12069" s="627"/>
    </row>
    <row r="12070" spans="2:2" x14ac:dyDescent="0.25">
      <c r="B12070" s="627"/>
    </row>
    <row r="12071" spans="2:2" x14ac:dyDescent="0.25">
      <c r="B12071" s="627"/>
    </row>
    <row r="12072" spans="2:2" x14ac:dyDescent="0.25">
      <c r="B12072" s="627"/>
    </row>
    <row r="12073" spans="2:2" x14ac:dyDescent="0.25">
      <c r="B12073" s="627"/>
    </row>
    <row r="12074" spans="2:2" x14ac:dyDescent="0.25">
      <c r="B12074" s="627"/>
    </row>
    <row r="12075" spans="2:2" x14ac:dyDescent="0.25">
      <c r="B12075" s="627"/>
    </row>
    <row r="12076" spans="2:2" x14ac:dyDescent="0.25">
      <c r="B12076" s="627"/>
    </row>
    <row r="12077" spans="2:2" x14ac:dyDescent="0.25">
      <c r="B12077" s="627"/>
    </row>
    <row r="12078" spans="2:2" x14ac:dyDescent="0.25">
      <c r="B12078" s="627"/>
    </row>
    <row r="12079" spans="2:2" x14ac:dyDescent="0.25">
      <c r="B12079" s="627"/>
    </row>
    <row r="12080" spans="2:2" x14ac:dyDescent="0.25">
      <c r="B12080" s="627"/>
    </row>
    <row r="12081" spans="2:2" x14ac:dyDescent="0.25">
      <c r="B12081" s="627"/>
    </row>
    <row r="12082" spans="2:2" x14ac:dyDescent="0.25">
      <c r="B12082" s="627"/>
    </row>
    <row r="12083" spans="2:2" x14ac:dyDescent="0.25">
      <c r="B12083" s="627"/>
    </row>
    <row r="12084" spans="2:2" x14ac:dyDescent="0.25">
      <c r="B12084" s="627"/>
    </row>
    <row r="12085" spans="2:2" x14ac:dyDescent="0.25">
      <c r="B12085" s="627"/>
    </row>
    <row r="12086" spans="2:2" x14ac:dyDescent="0.25">
      <c r="B12086" s="627"/>
    </row>
    <row r="12087" spans="2:2" x14ac:dyDescent="0.25">
      <c r="B12087" s="627"/>
    </row>
    <row r="12088" spans="2:2" x14ac:dyDescent="0.25">
      <c r="B12088" s="627"/>
    </row>
    <row r="12089" spans="2:2" x14ac:dyDescent="0.25">
      <c r="B12089" s="627"/>
    </row>
    <row r="12090" spans="2:2" x14ac:dyDescent="0.25">
      <c r="B12090" s="627"/>
    </row>
    <row r="12091" spans="2:2" x14ac:dyDescent="0.25">
      <c r="B12091" s="627"/>
    </row>
    <row r="12092" spans="2:2" x14ac:dyDescent="0.25">
      <c r="B12092" s="627"/>
    </row>
    <row r="12093" spans="2:2" x14ac:dyDescent="0.25">
      <c r="B12093" s="627"/>
    </row>
    <row r="12094" spans="2:2" x14ac:dyDescent="0.25">
      <c r="B12094" s="627"/>
    </row>
    <row r="12095" spans="2:2" x14ac:dyDescent="0.25">
      <c r="B12095" s="627"/>
    </row>
    <row r="12096" spans="2:2" x14ac:dyDescent="0.25">
      <c r="B12096" s="627"/>
    </row>
    <row r="12097" spans="2:2" x14ac:dyDescent="0.25">
      <c r="B12097" s="627"/>
    </row>
    <row r="12098" spans="2:2" x14ac:dyDescent="0.25">
      <c r="B12098" s="627"/>
    </row>
    <row r="12099" spans="2:2" x14ac:dyDescent="0.25">
      <c r="B12099" s="627"/>
    </row>
    <row r="12100" spans="2:2" x14ac:dyDescent="0.25">
      <c r="B12100" s="627"/>
    </row>
    <row r="12101" spans="2:2" x14ac:dyDescent="0.25">
      <c r="B12101" s="627"/>
    </row>
    <row r="12102" spans="2:2" x14ac:dyDescent="0.25">
      <c r="B12102" s="627"/>
    </row>
    <row r="12103" spans="2:2" x14ac:dyDescent="0.25">
      <c r="B12103" s="627"/>
    </row>
    <row r="12104" spans="2:2" x14ac:dyDescent="0.25">
      <c r="B12104" s="627"/>
    </row>
    <row r="12105" spans="2:2" x14ac:dyDescent="0.25">
      <c r="B12105" s="627"/>
    </row>
    <row r="12106" spans="2:2" x14ac:dyDescent="0.25">
      <c r="B12106" s="627"/>
    </row>
    <row r="12107" spans="2:2" x14ac:dyDescent="0.25">
      <c r="B12107" s="627"/>
    </row>
    <row r="12108" spans="2:2" x14ac:dyDescent="0.25">
      <c r="B12108" s="627"/>
    </row>
    <row r="12109" spans="2:2" x14ac:dyDescent="0.25">
      <c r="B12109" s="627"/>
    </row>
    <row r="12110" spans="2:2" x14ac:dyDescent="0.25">
      <c r="B12110" s="627"/>
    </row>
    <row r="12111" spans="2:2" x14ac:dyDescent="0.25">
      <c r="B12111" s="627"/>
    </row>
    <row r="12112" spans="2:2" x14ac:dyDescent="0.25">
      <c r="B12112" s="627"/>
    </row>
    <row r="12113" spans="2:2" x14ac:dyDescent="0.25">
      <c r="B12113" s="627"/>
    </row>
    <row r="12114" spans="2:2" x14ac:dyDescent="0.25">
      <c r="B12114" s="627"/>
    </row>
    <row r="12115" spans="2:2" x14ac:dyDescent="0.25">
      <c r="B12115" s="627"/>
    </row>
    <row r="12116" spans="2:2" x14ac:dyDescent="0.25">
      <c r="B12116" s="627"/>
    </row>
    <row r="12117" spans="2:2" x14ac:dyDescent="0.25">
      <c r="B12117" s="627"/>
    </row>
    <row r="12118" spans="2:2" x14ac:dyDescent="0.25">
      <c r="B12118" s="627"/>
    </row>
    <row r="12119" spans="2:2" x14ac:dyDescent="0.25">
      <c r="B12119" s="627"/>
    </row>
    <row r="12120" spans="2:2" x14ac:dyDescent="0.25">
      <c r="B12120" s="627"/>
    </row>
    <row r="12121" spans="2:2" x14ac:dyDescent="0.25">
      <c r="B12121" s="627"/>
    </row>
    <row r="12122" spans="2:2" x14ac:dyDescent="0.25">
      <c r="B12122" s="627"/>
    </row>
    <row r="12123" spans="2:2" x14ac:dyDescent="0.25">
      <c r="B12123" s="627"/>
    </row>
    <row r="12124" spans="2:2" x14ac:dyDescent="0.25">
      <c r="B12124" s="627"/>
    </row>
    <row r="12125" spans="2:2" x14ac:dyDescent="0.25">
      <c r="B12125" s="627"/>
    </row>
    <row r="12126" spans="2:2" x14ac:dyDescent="0.25">
      <c r="B12126" s="627"/>
    </row>
    <row r="12127" spans="2:2" x14ac:dyDescent="0.25">
      <c r="B12127" s="627"/>
    </row>
    <row r="12128" spans="2:2" x14ac:dyDescent="0.25">
      <c r="B12128" s="627"/>
    </row>
    <row r="12129" spans="2:2" x14ac:dyDescent="0.25">
      <c r="B12129" s="627"/>
    </row>
    <row r="12130" spans="2:2" x14ac:dyDescent="0.25">
      <c r="B12130" s="627"/>
    </row>
    <row r="12131" spans="2:2" x14ac:dyDescent="0.25">
      <c r="B12131" s="627"/>
    </row>
    <row r="12132" spans="2:2" x14ac:dyDescent="0.25">
      <c r="B12132" s="627"/>
    </row>
    <row r="12133" spans="2:2" x14ac:dyDescent="0.25">
      <c r="B12133" s="627"/>
    </row>
    <row r="12134" spans="2:2" x14ac:dyDescent="0.25">
      <c r="B12134" s="627"/>
    </row>
    <row r="12135" spans="2:2" x14ac:dyDescent="0.25">
      <c r="B12135" s="627"/>
    </row>
    <row r="12136" spans="2:2" x14ac:dyDescent="0.25">
      <c r="B12136" s="627"/>
    </row>
    <row r="12137" spans="2:2" x14ac:dyDescent="0.25">
      <c r="B12137" s="627"/>
    </row>
    <row r="12138" spans="2:2" x14ac:dyDescent="0.25">
      <c r="B12138" s="627"/>
    </row>
    <row r="12139" spans="2:2" x14ac:dyDescent="0.25">
      <c r="B12139" s="627"/>
    </row>
    <row r="12140" spans="2:2" x14ac:dyDescent="0.25">
      <c r="B12140" s="627"/>
    </row>
    <row r="12141" spans="2:2" x14ac:dyDescent="0.25">
      <c r="B12141" s="627"/>
    </row>
    <row r="12142" spans="2:2" x14ac:dyDescent="0.25">
      <c r="B12142" s="627"/>
    </row>
    <row r="12143" spans="2:2" x14ac:dyDescent="0.25">
      <c r="B12143" s="627"/>
    </row>
    <row r="12144" spans="2:2" x14ac:dyDescent="0.25">
      <c r="B12144" s="627"/>
    </row>
    <row r="12145" spans="2:2" x14ac:dyDescent="0.25">
      <c r="B12145" s="627"/>
    </row>
    <row r="12146" spans="2:2" x14ac:dyDescent="0.25">
      <c r="B12146" s="627"/>
    </row>
    <row r="12147" spans="2:2" x14ac:dyDescent="0.25">
      <c r="B12147" s="627"/>
    </row>
    <row r="12148" spans="2:2" x14ac:dyDescent="0.25">
      <c r="B12148" s="627"/>
    </row>
    <row r="12149" spans="2:2" x14ac:dyDescent="0.25">
      <c r="B12149" s="627"/>
    </row>
    <row r="12150" spans="2:2" x14ac:dyDescent="0.25">
      <c r="B12150" s="627"/>
    </row>
    <row r="12151" spans="2:2" x14ac:dyDescent="0.25">
      <c r="B12151" s="627"/>
    </row>
    <row r="12152" spans="2:2" x14ac:dyDescent="0.25">
      <c r="B12152" s="627"/>
    </row>
    <row r="12153" spans="2:2" x14ac:dyDescent="0.25">
      <c r="B12153" s="627"/>
    </row>
    <row r="12154" spans="2:2" x14ac:dyDescent="0.25">
      <c r="B12154" s="627"/>
    </row>
    <row r="12155" spans="2:2" x14ac:dyDescent="0.25">
      <c r="B12155" s="627"/>
    </row>
    <row r="12156" spans="2:2" x14ac:dyDescent="0.25">
      <c r="B12156" s="627"/>
    </row>
    <row r="12157" spans="2:2" x14ac:dyDescent="0.25">
      <c r="B12157" s="627"/>
    </row>
    <row r="12158" spans="2:2" x14ac:dyDescent="0.25">
      <c r="B12158" s="627"/>
    </row>
    <row r="12159" spans="2:2" x14ac:dyDescent="0.25">
      <c r="B12159" s="627"/>
    </row>
    <row r="12160" spans="2:2" x14ac:dyDescent="0.25">
      <c r="B12160" s="627"/>
    </row>
    <row r="12161" spans="2:2" x14ac:dyDescent="0.25">
      <c r="B12161" s="627"/>
    </row>
    <row r="12162" spans="2:2" x14ac:dyDescent="0.25">
      <c r="B12162" s="627"/>
    </row>
    <row r="12163" spans="2:2" x14ac:dyDescent="0.25">
      <c r="B12163" s="627"/>
    </row>
    <row r="12164" spans="2:2" x14ac:dyDescent="0.25">
      <c r="B12164" s="627"/>
    </row>
    <row r="12165" spans="2:2" x14ac:dyDescent="0.25">
      <c r="B12165" s="627"/>
    </row>
    <row r="12166" spans="2:2" x14ac:dyDescent="0.25">
      <c r="B12166" s="627"/>
    </row>
    <row r="12167" spans="2:2" x14ac:dyDescent="0.25">
      <c r="B12167" s="627"/>
    </row>
    <row r="12168" spans="2:2" x14ac:dyDescent="0.25">
      <c r="B12168" s="627"/>
    </row>
    <row r="12169" spans="2:2" x14ac:dyDescent="0.25">
      <c r="B12169" s="627"/>
    </row>
    <row r="12170" spans="2:2" x14ac:dyDescent="0.25">
      <c r="B12170" s="627"/>
    </row>
    <row r="12171" spans="2:2" x14ac:dyDescent="0.25">
      <c r="B12171" s="627"/>
    </row>
    <row r="12172" spans="2:2" x14ac:dyDescent="0.25">
      <c r="B12172" s="627"/>
    </row>
    <row r="12173" spans="2:2" x14ac:dyDescent="0.25">
      <c r="B12173" s="627"/>
    </row>
    <row r="12174" spans="2:2" x14ac:dyDescent="0.25">
      <c r="B12174" s="627"/>
    </row>
    <row r="12175" spans="2:2" x14ac:dyDescent="0.25">
      <c r="B12175" s="627"/>
    </row>
    <row r="12176" spans="2:2" x14ac:dyDescent="0.25">
      <c r="B12176" s="627"/>
    </row>
    <row r="12177" spans="2:2" x14ac:dyDescent="0.25">
      <c r="B12177" s="627"/>
    </row>
    <row r="12178" spans="2:2" x14ac:dyDescent="0.25">
      <c r="B12178" s="627"/>
    </row>
    <row r="12179" spans="2:2" x14ac:dyDescent="0.25">
      <c r="B12179" s="627"/>
    </row>
    <row r="12180" spans="2:2" x14ac:dyDescent="0.25">
      <c r="B12180" s="627"/>
    </row>
    <row r="12181" spans="2:2" x14ac:dyDescent="0.25">
      <c r="B12181" s="627"/>
    </row>
    <row r="12182" spans="2:2" x14ac:dyDescent="0.25">
      <c r="B12182" s="627"/>
    </row>
    <row r="12183" spans="2:2" x14ac:dyDescent="0.25">
      <c r="B12183" s="627"/>
    </row>
    <row r="12184" spans="2:2" x14ac:dyDescent="0.25">
      <c r="B12184" s="627"/>
    </row>
    <row r="12185" spans="2:2" x14ac:dyDescent="0.25">
      <c r="B12185" s="627"/>
    </row>
    <row r="12186" spans="2:2" x14ac:dyDescent="0.25">
      <c r="B12186" s="627"/>
    </row>
    <row r="12187" spans="2:2" x14ac:dyDescent="0.25">
      <c r="B12187" s="627"/>
    </row>
    <row r="12188" spans="2:2" x14ac:dyDescent="0.25">
      <c r="B12188" s="627"/>
    </row>
    <row r="12189" spans="2:2" x14ac:dyDescent="0.25">
      <c r="B12189" s="627"/>
    </row>
    <row r="12190" spans="2:2" x14ac:dyDescent="0.25">
      <c r="B12190" s="627"/>
    </row>
    <row r="12191" spans="2:2" x14ac:dyDescent="0.25">
      <c r="B12191" s="627"/>
    </row>
    <row r="12192" spans="2:2" x14ac:dyDescent="0.25">
      <c r="B12192" s="627"/>
    </row>
    <row r="12193" spans="2:2" x14ac:dyDescent="0.25">
      <c r="B12193" s="627"/>
    </row>
    <row r="12194" spans="2:2" x14ac:dyDescent="0.25">
      <c r="B12194" s="627"/>
    </row>
    <row r="12195" spans="2:2" x14ac:dyDescent="0.25">
      <c r="B12195" s="627"/>
    </row>
    <row r="12196" spans="2:2" x14ac:dyDescent="0.25">
      <c r="B12196" s="627"/>
    </row>
    <row r="12197" spans="2:2" x14ac:dyDescent="0.25">
      <c r="B12197" s="627"/>
    </row>
    <row r="12198" spans="2:2" x14ac:dyDescent="0.25">
      <c r="B12198" s="627"/>
    </row>
    <row r="12199" spans="2:2" x14ac:dyDescent="0.25">
      <c r="B12199" s="627"/>
    </row>
    <row r="12200" spans="2:2" x14ac:dyDescent="0.25">
      <c r="B12200" s="627"/>
    </row>
    <row r="12201" spans="2:2" x14ac:dyDescent="0.25">
      <c r="B12201" s="627"/>
    </row>
    <row r="12202" spans="2:2" x14ac:dyDescent="0.25">
      <c r="B12202" s="627"/>
    </row>
    <row r="12203" spans="2:2" x14ac:dyDescent="0.25">
      <c r="B12203" s="627"/>
    </row>
    <row r="12204" spans="2:2" x14ac:dyDescent="0.25">
      <c r="B12204" s="627"/>
    </row>
    <row r="12205" spans="2:2" x14ac:dyDescent="0.25">
      <c r="B12205" s="627"/>
    </row>
    <row r="12206" spans="2:2" x14ac:dyDescent="0.25">
      <c r="B12206" s="627"/>
    </row>
    <row r="12207" spans="2:2" x14ac:dyDescent="0.25">
      <c r="B12207" s="627"/>
    </row>
    <row r="12208" spans="2:2" x14ac:dyDescent="0.25">
      <c r="B12208" s="627"/>
    </row>
    <row r="12209" spans="2:2" x14ac:dyDescent="0.25">
      <c r="B12209" s="627"/>
    </row>
    <row r="12210" spans="2:2" x14ac:dyDescent="0.25">
      <c r="B12210" s="627"/>
    </row>
    <row r="12211" spans="2:2" x14ac:dyDescent="0.25">
      <c r="B12211" s="627"/>
    </row>
    <row r="12212" spans="2:2" x14ac:dyDescent="0.25">
      <c r="B12212" s="627"/>
    </row>
    <row r="12213" spans="2:2" x14ac:dyDescent="0.25">
      <c r="B12213" s="627"/>
    </row>
    <row r="12214" spans="2:2" x14ac:dyDescent="0.25">
      <c r="B12214" s="627"/>
    </row>
    <row r="12215" spans="2:2" x14ac:dyDescent="0.25">
      <c r="B12215" s="627"/>
    </row>
    <row r="12216" spans="2:2" x14ac:dyDescent="0.25">
      <c r="B12216" s="627"/>
    </row>
    <row r="12217" spans="2:2" x14ac:dyDescent="0.25">
      <c r="B12217" s="627"/>
    </row>
    <row r="12218" spans="2:2" x14ac:dyDescent="0.25">
      <c r="B12218" s="627"/>
    </row>
    <row r="12219" spans="2:2" x14ac:dyDescent="0.25">
      <c r="B12219" s="627"/>
    </row>
    <row r="12220" spans="2:2" x14ac:dyDescent="0.25">
      <c r="B12220" s="627"/>
    </row>
    <row r="12221" spans="2:2" x14ac:dyDescent="0.25">
      <c r="B12221" s="627"/>
    </row>
    <row r="12222" spans="2:2" x14ac:dyDescent="0.25">
      <c r="B12222" s="627"/>
    </row>
    <row r="12223" spans="2:2" x14ac:dyDescent="0.25">
      <c r="B12223" s="627"/>
    </row>
    <row r="12224" spans="2:2" x14ac:dyDescent="0.25">
      <c r="B12224" s="627"/>
    </row>
    <row r="12225" spans="2:2" x14ac:dyDescent="0.25">
      <c r="B12225" s="627"/>
    </row>
    <row r="12226" spans="2:2" x14ac:dyDescent="0.25">
      <c r="B12226" s="627"/>
    </row>
    <row r="12227" spans="2:2" x14ac:dyDescent="0.25">
      <c r="B12227" s="627"/>
    </row>
    <row r="12228" spans="2:2" x14ac:dyDescent="0.25">
      <c r="B12228" s="627"/>
    </row>
    <row r="12229" spans="2:2" x14ac:dyDescent="0.25">
      <c r="B12229" s="627"/>
    </row>
    <row r="12230" spans="2:2" x14ac:dyDescent="0.25">
      <c r="B12230" s="627"/>
    </row>
    <row r="12231" spans="2:2" x14ac:dyDescent="0.25">
      <c r="B12231" s="627"/>
    </row>
    <row r="12232" spans="2:2" x14ac:dyDescent="0.25">
      <c r="B12232" s="627"/>
    </row>
    <row r="12233" spans="2:2" x14ac:dyDescent="0.25">
      <c r="B12233" s="627"/>
    </row>
    <row r="12234" spans="2:2" x14ac:dyDescent="0.25">
      <c r="B12234" s="627"/>
    </row>
    <row r="12235" spans="2:2" x14ac:dyDescent="0.25">
      <c r="B12235" s="627"/>
    </row>
    <row r="12236" spans="2:2" x14ac:dyDescent="0.25">
      <c r="B12236" s="627"/>
    </row>
    <row r="12237" spans="2:2" x14ac:dyDescent="0.25">
      <c r="B12237" s="627"/>
    </row>
    <row r="12238" spans="2:2" x14ac:dyDescent="0.25">
      <c r="B12238" s="627"/>
    </row>
    <row r="12239" spans="2:2" x14ac:dyDescent="0.25">
      <c r="B12239" s="627"/>
    </row>
    <row r="12240" spans="2:2" x14ac:dyDescent="0.25">
      <c r="B12240" s="627"/>
    </row>
    <row r="12241" spans="2:2" x14ac:dyDescent="0.25">
      <c r="B12241" s="627"/>
    </row>
    <row r="12242" spans="2:2" x14ac:dyDescent="0.25">
      <c r="B12242" s="627"/>
    </row>
    <row r="12243" spans="2:2" x14ac:dyDescent="0.25">
      <c r="B12243" s="627"/>
    </row>
    <row r="12244" spans="2:2" x14ac:dyDescent="0.25">
      <c r="B12244" s="627"/>
    </row>
    <row r="12245" spans="2:2" x14ac:dyDescent="0.25">
      <c r="B12245" s="627"/>
    </row>
    <row r="12246" spans="2:2" x14ac:dyDescent="0.25">
      <c r="B12246" s="627"/>
    </row>
    <row r="12247" spans="2:2" x14ac:dyDescent="0.25">
      <c r="B12247" s="627"/>
    </row>
    <row r="12248" spans="2:2" x14ac:dyDescent="0.25">
      <c r="B12248" s="627"/>
    </row>
    <row r="12249" spans="2:2" x14ac:dyDescent="0.25">
      <c r="B12249" s="627"/>
    </row>
    <row r="12250" spans="2:2" x14ac:dyDescent="0.25">
      <c r="B12250" s="627"/>
    </row>
    <row r="12251" spans="2:2" x14ac:dyDescent="0.25">
      <c r="B12251" s="627"/>
    </row>
    <row r="12252" spans="2:2" x14ac:dyDescent="0.25">
      <c r="B12252" s="627"/>
    </row>
    <row r="12253" spans="2:2" x14ac:dyDescent="0.25">
      <c r="B12253" s="627"/>
    </row>
    <row r="12254" spans="2:2" x14ac:dyDescent="0.25">
      <c r="B12254" s="627"/>
    </row>
    <row r="12255" spans="2:2" x14ac:dyDescent="0.25">
      <c r="B12255" s="627"/>
    </row>
    <row r="12256" spans="2:2" x14ac:dyDescent="0.25">
      <c r="B12256" s="627"/>
    </row>
    <row r="12257" spans="2:2" x14ac:dyDescent="0.25">
      <c r="B12257" s="627"/>
    </row>
    <row r="12258" spans="2:2" x14ac:dyDescent="0.25">
      <c r="B12258" s="627"/>
    </row>
    <row r="12259" spans="2:2" x14ac:dyDescent="0.25">
      <c r="B12259" s="627"/>
    </row>
    <row r="12260" spans="2:2" x14ac:dyDescent="0.25">
      <c r="B12260" s="627"/>
    </row>
    <row r="12261" spans="2:2" x14ac:dyDescent="0.25">
      <c r="B12261" s="627"/>
    </row>
    <row r="12262" spans="2:2" x14ac:dyDescent="0.25">
      <c r="B12262" s="627"/>
    </row>
    <row r="12263" spans="2:2" x14ac:dyDescent="0.25">
      <c r="B12263" s="627"/>
    </row>
    <row r="12264" spans="2:2" x14ac:dyDescent="0.25">
      <c r="B12264" s="627"/>
    </row>
    <row r="12265" spans="2:2" x14ac:dyDescent="0.25">
      <c r="B12265" s="627"/>
    </row>
    <row r="12266" spans="2:2" x14ac:dyDescent="0.25">
      <c r="B12266" s="627"/>
    </row>
    <row r="12267" spans="2:2" x14ac:dyDescent="0.25">
      <c r="B12267" s="627"/>
    </row>
    <row r="12268" spans="2:2" x14ac:dyDescent="0.25">
      <c r="B12268" s="627"/>
    </row>
    <row r="12269" spans="2:2" x14ac:dyDescent="0.25">
      <c r="B12269" s="627"/>
    </row>
    <row r="12270" spans="2:2" x14ac:dyDescent="0.25">
      <c r="B12270" s="627"/>
    </row>
    <row r="12271" spans="2:2" x14ac:dyDescent="0.25">
      <c r="B12271" s="627"/>
    </row>
    <row r="12272" spans="2:2" x14ac:dyDescent="0.25">
      <c r="B12272" s="627"/>
    </row>
    <row r="12273" spans="2:2" x14ac:dyDescent="0.25">
      <c r="B12273" s="627"/>
    </row>
    <row r="12274" spans="2:2" x14ac:dyDescent="0.25">
      <c r="B12274" s="627"/>
    </row>
    <row r="12275" spans="2:2" x14ac:dyDescent="0.25">
      <c r="B12275" s="627"/>
    </row>
    <row r="12276" spans="2:2" x14ac:dyDescent="0.25">
      <c r="B12276" s="627"/>
    </row>
    <row r="12277" spans="2:2" x14ac:dyDescent="0.25">
      <c r="B12277" s="627"/>
    </row>
    <row r="12278" spans="2:2" x14ac:dyDescent="0.25">
      <c r="B12278" s="627"/>
    </row>
    <row r="12279" spans="2:2" x14ac:dyDescent="0.25">
      <c r="B12279" s="627"/>
    </row>
    <row r="12280" spans="2:2" x14ac:dyDescent="0.25">
      <c r="B12280" s="627"/>
    </row>
    <row r="12281" spans="2:2" x14ac:dyDescent="0.25">
      <c r="B12281" s="627"/>
    </row>
    <row r="12282" spans="2:2" x14ac:dyDescent="0.25">
      <c r="B12282" s="627"/>
    </row>
    <row r="12283" spans="2:2" x14ac:dyDescent="0.25">
      <c r="B12283" s="627"/>
    </row>
    <row r="12284" spans="2:2" x14ac:dyDescent="0.25">
      <c r="B12284" s="627"/>
    </row>
    <row r="12285" spans="2:2" x14ac:dyDescent="0.25">
      <c r="B12285" s="627"/>
    </row>
    <row r="12286" spans="2:2" x14ac:dyDescent="0.25">
      <c r="B12286" s="627"/>
    </row>
    <row r="12287" spans="2:2" x14ac:dyDescent="0.25">
      <c r="B12287" s="627"/>
    </row>
    <row r="12288" spans="2:2" x14ac:dyDescent="0.25">
      <c r="B12288" s="627"/>
    </row>
    <row r="12289" spans="2:2" x14ac:dyDescent="0.25">
      <c r="B12289" s="627"/>
    </row>
    <row r="12290" spans="2:2" x14ac:dyDescent="0.25">
      <c r="B12290" s="627"/>
    </row>
    <row r="12291" spans="2:2" x14ac:dyDescent="0.25">
      <c r="B12291" s="627"/>
    </row>
    <row r="12292" spans="2:2" x14ac:dyDescent="0.25">
      <c r="B12292" s="627"/>
    </row>
    <row r="12293" spans="2:2" x14ac:dyDescent="0.25">
      <c r="B12293" s="627"/>
    </row>
    <row r="12294" spans="2:2" x14ac:dyDescent="0.25">
      <c r="B12294" s="627"/>
    </row>
    <row r="12295" spans="2:2" x14ac:dyDescent="0.25">
      <c r="B12295" s="627"/>
    </row>
    <row r="12296" spans="2:2" x14ac:dyDescent="0.25">
      <c r="B12296" s="627"/>
    </row>
    <row r="12297" spans="2:2" x14ac:dyDescent="0.25">
      <c r="B12297" s="627"/>
    </row>
    <row r="12298" spans="2:2" x14ac:dyDescent="0.25">
      <c r="B12298" s="627"/>
    </row>
    <row r="12299" spans="2:2" x14ac:dyDescent="0.25">
      <c r="B12299" s="627"/>
    </row>
    <row r="12300" spans="2:2" x14ac:dyDescent="0.25">
      <c r="B12300" s="627"/>
    </row>
    <row r="12301" spans="2:2" x14ac:dyDescent="0.25">
      <c r="B12301" s="627"/>
    </row>
    <row r="12302" spans="2:2" x14ac:dyDescent="0.25">
      <c r="B12302" s="627"/>
    </row>
    <row r="12303" spans="2:2" x14ac:dyDescent="0.25">
      <c r="B12303" s="627"/>
    </row>
    <row r="12304" spans="2:2" x14ac:dyDescent="0.25">
      <c r="B12304" s="627"/>
    </row>
    <row r="12305" spans="2:2" x14ac:dyDescent="0.25">
      <c r="B12305" s="627"/>
    </row>
    <row r="12306" spans="2:2" x14ac:dyDescent="0.25">
      <c r="B12306" s="627"/>
    </row>
    <row r="12307" spans="2:2" x14ac:dyDescent="0.25">
      <c r="B12307" s="627"/>
    </row>
    <row r="12308" spans="2:2" x14ac:dyDescent="0.25">
      <c r="B12308" s="627"/>
    </row>
    <row r="12309" spans="2:2" x14ac:dyDescent="0.25">
      <c r="B12309" s="627"/>
    </row>
    <row r="12310" spans="2:2" x14ac:dyDescent="0.25">
      <c r="B12310" s="627"/>
    </row>
    <row r="12311" spans="2:2" x14ac:dyDescent="0.25">
      <c r="B12311" s="627"/>
    </row>
    <row r="12312" spans="2:2" x14ac:dyDescent="0.25">
      <c r="B12312" s="627"/>
    </row>
    <row r="12313" spans="2:2" x14ac:dyDescent="0.25">
      <c r="B12313" s="627"/>
    </row>
    <row r="12314" spans="2:2" x14ac:dyDescent="0.25">
      <c r="B12314" s="627"/>
    </row>
    <row r="12315" spans="2:2" x14ac:dyDescent="0.25">
      <c r="B12315" s="627"/>
    </row>
    <row r="12316" spans="2:2" x14ac:dyDescent="0.25">
      <c r="B12316" s="627"/>
    </row>
    <row r="12317" spans="2:2" x14ac:dyDescent="0.25">
      <c r="B12317" s="627"/>
    </row>
    <row r="12318" spans="2:2" x14ac:dyDescent="0.25">
      <c r="B12318" s="627"/>
    </row>
    <row r="12319" spans="2:2" x14ac:dyDescent="0.25">
      <c r="B12319" s="627"/>
    </row>
    <row r="12320" spans="2:2" x14ac:dyDescent="0.25">
      <c r="B12320" s="627"/>
    </row>
    <row r="12321" spans="2:2" x14ac:dyDescent="0.25">
      <c r="B12321" s="627"/>
    </row>
    <row r="12322" spans="2:2" x14ac:dyDescent="0.25">
      <c r="B12322" s="627"/>
    </row>
    <row r="12323" spans="2:2" x14ac:dyDescent="0.25">
      <c r="B12323" s="627"/>
    </row>
    <row r="12324" spans="2:2" x14ac:dyDescent="0.25">
      <c r="B12324" s="627"/>
    </row>
    <row r="12325" spans="2:2" x14ac:dyDescent="0.25">
      <c r="B12325" s="627"/>
    </row>
    <row r="12326" spans="2:2" x14ac:dyDescent="0.25">
      <c r="B12326" s="627"/>
    </row>
    <row r="12327" spans="2:2" x14ac:dyDescent="0.25">
      <c r="B12327" s="627"/>
    </row>
    <row r="12328" spans="2:2" x14ac:dyDescent="0.25">
      <c r="B12328" s="627"/>
    </row>
    <row r="12329" spans="2:2" x14ac:dyDescent="0.25">
      <c r="B12329" s="627"/>
    </row>
    <row r="12330" spans="2:2" x14ac:dyDescent="0.25">
      <c r="B12330" s="627"/>
    </row>
    <row r="12331" spans="2:2" x14ac:dyDescent="0.25">
      <c r="B12331" s="627"/>
    </row>
    <row r="12332" spans="2:2" x14ac:dyDescent="0.25">
      <c r="B12332" s="627"/>
    </row>
    <row r="12333" spans="2:2" x14ac:dyDescent="0.25">
      <c r="B12333" s="627"/>
    </row>
    <row r="12334" spans="2:2" x14ac:dyDescent="0.25">
      <c r="B12334" s="627"/>
    </row>
    <row r="12335" spans="2:2" x14ac:dyDescent="0.25">
      <c r="B12335" s="627"/>
    </row>
    <row r="12336" spans="2:2" x14ac:dyDescent="0.25">
      <c r="B12336" s="627"/>
    </row>
    <row r="12337" spans="2:2" x14ac:dyDescent="0.25">
      <c r="B12337" s="627"/>
    </row>
    <row r="12338" spans="2:2" x14ac:dyDescent="0.25">
      <c r="B12338" s="627"/>
    </row>
    <row r="12339" spans="2:2" x14ac:dyDescent="0.25">
      <c r="B12339" s="627"/>
    </row>
    <row r="12340" spans="2:2" x14ac:dyDescent="0.25">
      <c r="B12340" s="627"/>
    </row>
    <row r="12341" spans="2:2" x14ac:dyDescent="0.25">
      <c r="B12341" s="627"/>
    </row>
    <row r="12342" spans="2:2" x14ac:dyDescent="0.25">
      <c r="B12342" s="627"/>
    </row>
    <row r="12343" spans="2:2" x14ac:dyDescent="0.25">
      <c r="B12343" s="627"/>
    </row>
    <row r="12344" spans="2:2" x14ac:dyDescent="0.25">
      <c r="B12344" s="627"/>
    </row>
    <row r="12345" spans="2:2" x14ac:dyDescent="0.25">
      <c r="B12345" s="627"/>
    </row>
    <row r="12346" spans="2:2" x14ac:dyDescent="0.25">
      <c r="B12346" s="627"/>
    </row>
    <row r="12347" spans="2:2" x14ac:dyDescent="0.25">
      <c r="B12347" s="627"/>
    </row>
    <row r="12348" spans="2:2" x14ac:dyDescent="0.25">
      <c r="B12348" s="627"/>
    </row>
    <row r="12349" spans="2:2" x14ac:dyDescent="0.25">
      <c r="B12349" s="627"/>
    </row>
    <row r="12350" spans="2:2" x14ac:dyDescent="0.25">
      <c r="B12350" s="627"/>
    </row>
    <row r="12351" spans="2:2" x14ac:dyDescent="0.25">
      <c r="B12351" s="627"/>
    </row>
    <row r="12352" spans="2:2" x14ac:dyDescent="0.25">
      <c r="B12352" s="627"/>
    </row>
    <row r="12353" spans="2:2" x14ac:dyDescent="0.25">
      <c r="B12353" s="627"/>
    </row>
    <row r="12354" spans="2:2" x14ac:dyDescent="0.25">
      <c r="B12354" s="627"/>
    </row>
    <row r="12355" spans="2:2" x14ac:dyDescent="0.25">
      <c r="B12355" s="627"/>
    </row>
    <row r="12356" spans="2:2" x14ac:dyDescent="0.25">
      <c r="B12356" s="627"/>
    </row>
    <row r="12357" spans="2:2" x14ac:dyDescent="0.25">
      <c r="B12357" s="627"/>
    </row>
    <row r="12358" spans="2:2" x14ac:dyDescent="0.25">
      <c r="B12358" s="627"/>
    </row>
    <row r="12359" spans="2:2" x14ac:dyDescent="0.25">
      <c r="B12359" s="627"/>
    </row>
    <row r="12360" spans="2:2" x14ac:dyDescent="0.25">
      <c r="B12360" s="627"/>
    </row>
    <row r="12361" spans="2:2" x14ac:dyDescent="0.25">
      <c r="B12361" s="627"/>
    </row>
    <row r="12362" spans="2:2" x14ac:dyDescent="0.25">
      <c r="B12362" s="627"/>
    </row>
    <row r="12363" spans="2:2" x14ac:dyDescent="0.25">
      <c r="B12363" s="627"/>
    </row>
    <row r="12364" spans="2:2" x14ac:dyDescent="0.25">
      <c r="B12364" s="627"/>
    </row>
    <row r="12365" spans="2:2" x14ac:dyDescent="0.25">
      <c r="B12365" s="627"/>
    </row>
    <row r="12366" spans="2:2" x14ac:dyDescent="0.25">
      <c r="B12366" s="627"/>
    </row>
    <row r="12367" spans="2:2" x14ac:dyDescent="0.25">
      <c r="B12367" s="627"/>
    </row>
    <row r="12368" spans="2:2" x14ac:dyDescent="0.25">
      <c r="B12368" s="627"/>
    </row>
    <row r="12369" spans="2:2" x14ac:dyDescent="0.25">
      <c r="B12369" s="627"/>
    </row>
    <row r="12370" spans="2:2" x14ac:dyDescent="0.25">
      <c r="B12370" s="627"/>
    </row>
    <row r="12371" spans="2:2" x14ac:dyDescent="0.25">
      <c r="B12371" s="627"/>
    </row>
    <row r="12372" spans="2:2" x14ac:dyDescent="0.25">
      <c r="B12372" s="627"/>
    </row>
    <row r="12373" spans="2:2" x14ac:dyDescent="0.25">
      <c r="B12373" s="627"/>
    </row>
    <row r="12374" spans="2:2" x14ac:dyDescent="0.25">
      <c r="B12374" s="627"/>
    </row>
    <row r="12375" spans="2:2" x14ac:dyDescent="0.25">
      <c r="B12375" s="627"/>
    </row>
    <row r="12376" spans="2:2" x14ac:dyDescent="0.25">
      <c r="B12376" s="627"/>
    </row>
    <row r="12377" spans="2:2" x14ac:dyDescent="0.25">
      <c r="B12377" s="627"/>
    </row>
    <row r="12378" spans="2:2" x14ac:dyDescent="0.25">
      <c r="B12378" s="627"/>
    </row>
    <row r="12379" spans="2:2" x14ac:dyDescent="0.25">
      <c r="B12379" s="627"/>
    </row>
    <row r="12380" spans="2:2" x14ac:dyDescent="0.25">
      <c r="B12380" s="627"/>
    </row>
    <row r="12381" spans="2:2" x14ac:dyDescent="0.25">
      <c r="B12381" s="627"/>
    </row>
    <row r="12382" spans="2:2" x14ac:dyDescent="0.25">
      <c r="B12382" s="627"/>
    </row>
    <row r="12383" spans="2:2" x14ac:dyDescent="0.25">
      <c r="B12383" s="627"/>
    </row>
    <row r="12384" spans="2:2" x14ac:dyDescent="0.25">
      <c r="B12384" s="627"/>
    </row>
    <row r="12385" spans="2:2" x14ac:dyDescent="0.25">
      <c r="B12385" s="627"/>
    </row>
    <row r="12386" spans="2:2" x14ac:dyDescent="0.25">
      <c r="B12386" s="627"/>
    </row>
    <row r="12387" spans="2:2" x14ac:dyDescent="0.25">
      <c r="B12387" s="627"/>
    </row>
    <row r="12388" spans="2:2" x14ac:dyDescent="0.25">
      <c r="B12388" s="627"/>
    </row>
    <row r="12389" spans="2:2" x14ac:dyDescent="0.25">
      <c r="B12389" s="627"/>
    </row>
    <row r="12390" spans="2:2" x14ac:dyDescent="0.25">
      <c r="B12390" s="627"/>
    </row>
    <row r="12391" spans="2:2" x14ac:dyDescent="0.25">
      <c r="B12391" s="627"/>
    </row>
    <row r="12392" spans="2:2" x14ac:dyDescent="0.25">
      <c r="B12392" s="627"/>
    </row>
    <row r="12393" spans="2:2" x14ac:dyDescent="0.25">
      <c r="B12393" s="627"/>
    </row>
    <row r="12394" spans="2:2" x14ac:dyDescent="0.25">
      <c r="B12394" s="627"/>
    </row>
    <row r="12395" spans="2:2" x14ac:dyDescent="0.25">
      <c r="B12395" s="627"/>
    </row>
    <row r="12396" spans="2:2" x14ac:dyDescent="0.25">
      <c r="B12396" s="627"/>
    </row>
    <row r="12397" spans="2:2" x14ac:dyDescent="0.25">
      <c r="B12397" s="627"/>
    </row>
    <row r="12398" spans="2:2" x14ac:dyDescent="0.25">
      <c r="B12398" s="627"/>
    </row>
    <row r="12399" spans="2:2" x14ac:dyDescent="0.25">
      <c r="B12399" s="627"/>
    </row>
    <row r="12400" spans="2:2" x14ac:dyDescent="0.25">
      <c r="B12400" s="627"/>
    </row>
    <row r="12401" spans="2:2" x14ac:dyDescent="0.25">
      <c r="B12401" s="627"/>
    </row>
    <row r="12402" spans="2:2" x14ac:dyDescent="0.25">
      <c r="B12402" s="627"/>
    </row>
    <row r="12403" spans="2:2" x14ac:dyDescent="0.25">
      <c r="B12403" s="627"/>
    </row>
    <row r="12404" spans="2:2" x14ac:dyDescent="0.25">
      <c r="B12404" s="627"/>
    </row>
    <row r="12405" spans="2:2" x14ac:dyDescent="0.25">
      <c r="B12405" s="627"/>
    </row>
    <row r="12406" spans="2:2" x14ac:dyDescent="0.25">
      <c r="B12406" s="627"/>
    </row>
    <row r="12407" spans="2:2" x14ac:dyDescent="0.25">
      <c r="B12407" s="627"/>
    </row>
    <row r="12408" spans="2:2" x14ac:dyDescent="0.25">
      <c r="B12408" s="627"/>
    </row>
    <row r="12409" spans="2:2" x14ac:dyDescent="0.25">
      <c r="B12409" s="627"/>
    </row>
    <row r="12410" spans="2:2" x14ac:dyDescent="0.25">
      <c r="B12410" s="627"/>
    </row>
    <row r="12411" spans="2:2" x14ac:dyDescent="0.25">
      <c r="B12411" s="627"/>
    </row>
    <row r="12412" spans="2:2" x14ac:dyDescent="0.25">
      <c r="B12412" s="627"/>
    </row>
    <row r="12413" spans="2:2" x14ac:dyDescent="0.25">
      <c r="B12413" s="627"/>
    </row>
    <row r="12414" spans="2:2" x14ac:dyDescent="0.25">
      <c r="B12414" s="627"/>
    </row>
    <row r="12415" spans="2:2" x14ac:dyDescent="0.25">
      <c r="B12415" s="627"/>
    </row>
    <row r="12416" spans="2:2" x14ac:dyDescent="0.25">
      <c r="B12416" s="627"/>
    </row>
    <row r="12417" spans="2:2" x14ac:dyDescent="0.25">
      <c r="B12417" s="627"/>
    </row>
    <row r="12418" spans="2:2" x14ac:dyDescent="0.25">
      <c r="B12418" s="627"/>
    </row>
    <row r="12419" spans="2:2" x14ac:dyDescent="0.25">
      <c r="B12419" s="627"/>
    </row>
    <row r="12420" spans="2:2" x14ac:dyDescent="0.25">
      <c r="B12420" s="627"/>
    </row>
    <row r="12421" spans="2:2" x14ac:dyDescent="0.25">
      <c r="B12421" s="627"/>
    </row>
    <row r="12422" spans="2:2" x14ac:dyDescent="0.25">
      <c r="B12422" s="627"/>
    </row>
    <row r="12423" spans="2:2" x14ac:dyDescent="0.25">
      <c r="B12423" s="627"/>
    </row>
    <row r="12424" spans="2:2" x14ac:dyDescent="0.25">
      <c r="B12424" s="627"/>
    </row>
    <row r="12425" spans="2:2" x14ac:dyDescent="0.25">
      <c r="B12425" s="627"/>
    </row>
    <row r="12426" spans="2:2" x14ac:dyDescent="0.25">
      <c r="B12426" s="627"/>
    </row>
    <row r="12427" spans="2:2" x14ac:dyDescent="0.25">
      <c r="B12427" s="627"/>
    </row>
    <row r="12428" spans="2:2" x14ac:dyDescent="0.25">
      <c r="B12428" s="627"/>
    </row>
    <row r="12429" spans="2:2" x14ac:dyDescent="0.25">
      <c r="B12429" s="627"/>
    </row>
    <row r="12430" spans="2:2" x14ac:dyDescent="0.25">
      <c r="B12430" s="627"/>
    </row>
    <row r="12431" spans="2:2" x14ac:dyDescent="0.25">
      <c r="B12431" s="627"/>
    </row>
    <row r="12432" spans="2:2" x14ac:dyDescent="0.25">
      <c r="B12432" s="627"/>
    </row>
    <row r="12433" spans="2:2" x14ac:dyDescent="0.25">
      <c r="B12433" s="627"/>
    </row>
    <row r="12434" spans="2:2" x14ac:dyDescent="0.25">
      <c r="B12434" s="627"/>
    </row>
    <row r="12435" spans="2:2" x14ac:dyDescent="0.25">
      <c r="B12435" s="627"/>
    </row>
    <row r="12436" spans="2:2" x14ac:dyDescent="0.25">
      <c r="B12436" s="627"/>
    </row>
    <row r="12437" spans="2:2" x14ac:dyDescent="0.25">
      <c r="B12437" s="627"/>
    </row>
    <row r="12438" spans="2:2" x14ac:dyDescent="0.25">
      <c r="B12438" s="627"/>
    </row>
    <row r="12439" spans="2:2" x14ac:dyDescent="0.25">
      <c r="B12439" s="627"/>
    </row>
    <row r="12440" spans="2:2" x14ac:dyDescent="0.25">
      <c r="B12440" s="627"/>
    </row>
    <row r="12441" spans="2:2" x14ac:dyDescent="0.25">
      <c r="B12441" s="627"/>
    </row>
    <row r="12442" spans="2:2" x14ac:dyDescent="0.25">
      <c r="B12442" s="627"/>
    </row>
    <row r="12443" spans="2:2" x14ac:dyDescent="0.25">
      <c r="B12443" s="627"/>
    </row>
    <row r="12444" spans="2:2" x14ac:dyDescent="0.25">
      <c r="B12444" s="627"/>
    </row>
    <row r="12445" spans="2:2" x14ac:dyDescent="0.25">
      <c r="B12445" s="627"/>
    </row>
    <row r="12446" spans="2:2" x14ac:dyDescent="0.25">
      <c r="B12446" s="627"/>
    </row>
    <row r="12447" spans="2:2" x14ac:dyDescent="0.25">
      <c r="B12447" s="627"/>
    </row>
    <row r="12448" spans="2:2" x14ac:dyDescent="0.25">
      <c r="B12448" s="627"/>
    </row>
    <row r="12449" spans="2:2" x14ac:dyDescent="0.25">
      <c r="B12449" s="627"/>
    </row>
    <row r="12450" spans="2:2" x14ac:dyDescent="0.25">
      <c r="B12450" s="627"/>
    </row>
    <row r="12451" spans="2:2" x14ac:dyDescent="0.25">
      <c r="B12451" s="627"/>
    </row>
    <row r="12452" spans="2:2" x14ac:dyDescent="0.25">
      <c r="B12452" s="627"/>
    </row>
    <row r="12453" spans="2:2" x14ac:dyDescent="0.25">
      <c r="B12453" s="627"/>
    </row>
    <row r="12454" spans="2:2" x14ac:dyDescent="0.25">
      <c r="B12454" s="627"/>
    </row>
    <row r="12455" spans="2:2" x14ac:dyDescent="0.25">
      <c r="B12455" s="627"/>
    </row>
    <row r="12456" spans="2:2" x14ac:dyDescent="0.25">
      <c r="B12456" s="627"/>
    </row>
    <row r="12457" spans="2:2" x14ac:dyDescent="0.25">
      <c r="B12457" s="627"/>
    </row>
    <row r="12458" spans="2:2" x14ac:dyDescent="0.25">
      <c r="B12458" s="627"/>
    </row>
    <row r="12459" spans="2:2" x14ac:dyDescent="0.25">
      <c r="B12459" s="627"/>
    </row>
    <row r="12460" spans="2:2" x14ac:dyDescent="0.25">
      <c r="B12460" s="627"/>
    </row>
    <row r="12461" spans="2:2" x14ac:dyDescent="0.25">
      <c r="B12461" s="627"/>
    </row>
    <row r="12462" spans="2:2" x14ac:dyDescent="0.25">
      <c r="B12462" s="627"/>
    </row>
    <row r="12463" spans="2:2" x14ac:dyDescent="0.25">
      <c r="B12463" s="627"/>
    </row>
    <row r="12464" spans="2:2" x14ac:dyDescent="0.25">
      <c r="B12464" s="627"/>
    </row>
    <row r="12465" spans="2:2" x14ac:dyDescent="0.25">
      <c r="B12465" s="627"/>
    </row>
    <row r="12466" spans="2:2" x14ac:dyDescent="0.25">
      <c r="B12466" s="627"/>
    </row>
    <row r="12467" spans="2:2" x14ac:dyDescent="0.25">
      <c r="B12467" s="627"/>
    </row>
    <row r="12468" spans="2:2" x14ac:dyDescent="0.25">
      <c r="B12468" s="627"/>
    </row>
    <row r="12469" spans="2:2" x14ac:dyDescent="0.25">
      <c r="B12469" s="627"/>
    </row>
    <row r="12470" spans="2:2" x14ac:dyDescent="0.25">
      <c r="B12470" s="627"/>
    </row>
    <row r="12471" spans="2:2" x14ac:dyDescent="0.25">
      <c r="B12471" s="627"/>
    </row>
    <row r="12472" spans="2:2" x14ac:dyDescent="0.25">
      <c r="B12472" s="627"/>
    </row>
    <row r="12473" spans="2:2" x14ac:dyDescent="0.25">
      <c r="B12473" s="627"/>
    </row>
    <row r="12474" spans="2:2" x14ac:dyDescent="0.25">
      <c r="B12474" s="627"/>
    </row>
    <row r="12475" spans="2:2" x14ac:dyDescent="0.25">
      <c r="B12475" s="627"/>
    </row>
    <row r="12476" spans="2:2" x14ac:dyDescent="0.25">
      <c r="B12476" s="627"/>
    </row>
    <row r="12477" spans="2:2" x14ac:dyDescent="0.25">
      <c r="B12477" s="627"/>
    </row>
    <row r="12478" spans="2:2" x14ac:dyDescent="0.25">
      <c r="B12478" s="627"/>
    </row>
    <row r="12479" spans="2:2" x14ac:dyDescent="0.25">
      <c r="B12479" s="627"/>
    </row>
    <row r="12480" spans="2:2" x14ac:dyDescent="0.25">
      <c r="B12480" s="627"/>
    </row>
    <row r="12481" spans="2:2" x14ac:dyDescent="0.25">
      <c r="B12481" s="627"/>
    </row>
    <row r="12482" spans="2:2" x14ac:dyDescent="0.25">
      <c r="B12482" s="627"/>
    </row>
    <row r="12483" spans="2:2" x14ac:dyDescent="0.25">
      <c r="B12483" s="627"/>
    </row>
    <row r="12484" spans="2:2" x14ac:dyDescent="0.25">
      <c r="B12484" s="627"/>
    </row>
    <row r="12485" spans="2:2" x14ac:dyDescent="0.25">
      <c r="B12485" s="627"/>
    </row>
    <row r="12486" spans="2:2" x14ac:dyDescent="0.25">
      <c r="B12486" s="627"/>
    </row>
    <row r="12487" spans="2:2" x14ac:dyDescent="0.25">
      <c r="B12487" s="627"/>
    </row>
    <row r="12488" spans="2:2" x14ac:dyDescent="0.25">
      <c r="B12488" s="627"/>
    </row>
    <row r="12489" spans="2:2" x14ac:dyDescent="0.25">
      <c r="B12489" s="627"/>
    </row>
    <row r="12490" spans="2:2" x14ac:dyDescent="0.25">
      <c r="B12490" s="627"/>
    </row>
    <row r="12491" spans="2:2" x14ac:dyDescent="0.25">
      <c r="B12491" s="627"/>
    </row>
    <row r="12492" spans="2:2" x14ac:dyDescent="0.25">
      <c r="B12492" s="627"/>
    </row>
    <row r="12493" spans="2:2" x14ac:dyDescent="0.25">
      <c r="B12493" s="627"/>
    </row>
    <row r="12494" spans="2:2" x14ac:dyDescent="0.25">
      <c r="B12494" s="627"/>
    </row>
    <row r="12495" spans="2:2" x14ac:dyDescent="0.25">
      <c r="B12495" s="627"/>
    </row>
    <row r="12496" spans="2:2" x14ac:dyDescent="0.25">
      <c r="B12496" s="627"/>
    </row>
    <row r="12497" spans="2:2" x14ac:dyDescent="0.25">
      <c r="B12497" s="627"/>
    </row>
    <row r="12498" spans="2:2" x14ac:dyDescent="0.25">
      <c r="B12498" s="627"/>
    </row>
    <row r="12499" spans="2:2" x14ac:dyDescent="0.25">
      <c r="B12499" s="627"/>
    </row>
    <row r="12500" spans="2:2" x14ac:dyDescent="0.25">
      <c r="B12500" s="627"/>
    </row>
    <row r="12501" spans="2:2" x14ac:dyDescent="0.25">
      <c r="B12501" s="627"/>
    </row>
    <row r="12502" spans="2:2" x14ac:dyDescent="0.25">
      <c r="B12502" s="627"/>
    </row>
    <row r="12503" spans="2:2" x14ac:dyDescent="0.25">
      <c r="B12503" s="627"/>
    </row>
    <row r="12504" spans="2:2" x14ac:dyDescent="0.25">
      <c r="B12504" s="627"/>
    </row>
    <row r="12505" spans="2:2" x14ac:dyDescent="0.25">
      <c r="B12505" s="627"/>
    </row>
    <row r="12506" spans="2:2" x14ac:dyDescent="0.25">
      <c r="B12506" s="627"/>
    </row>
    <row r="12507" spans="2:2" x14ac:dyDescent="0.25">
      <c r="B12507" s="627"/>
    </row>
    <row r="12508" spans="2:2" x14ac:dyDescent="0.25">
      <c r="B12508" s="627"/>
    </row>
    <row r="12509" spans="2:2" x14ac:dyDescent="0.25">
      <c r="B12509" s="627"/>
    </row>
    <row r="12510" spans="2:2" x14ac:dyDescent="0.25">
      <c r="B12510" s="627"/>
    </row>
    <row r="12511" spans="2:2" x14ac:dyDescent="0.25">
      <c r="B12511" s="627"/>
    </row>
    <row r="12512" spans="2:2" x14ac:dyDescent="0.25">
      <c r="B12512" s="627"/>
    </row>
    <row r="12513" spans="2:2" x14ac:dyDescent="0.25">
      <c r="B12513" s="627"/>
    </row>
    <row r="12514" spans="2:2" x14ac:dyDescent="0.25">
      <c r="B12514" s="627"/>
    </row>
    <row r="12515" spans="2:2" x14ac:dyDescent="0.25">
      <c r="B12515" s="627"/>
    </row>
    <row r="12516" spans="2:2" x14ac:dyDescent="0.25">
      <c r="B12516" s="627"/>
    </row>
    <row r="12517" spans="2:2" x14ac:dyDescent="0.25">
      <c r="B12517" s="627"/>
    </row>
    <row r="12518" spans="2:2" x14ac:dyDescent="0.25">
      <c r="B12518" s="627"/>
    </row>
    <row r="12519" spans="2:2" x14ac:dyDescent="0.25">
      <c r="B12519" s="627"/>
    </row>
    <row r="12520" spans="2:2" x14ac:dyDescent="0.25">
      <c r="B12520" s="627"/>
    </row>
    <row r="12521" spans="2:2" x14ac:dyDescent="0.25">
      <c r="B12521" s="627"/>
    </row>
    <row r="12522" spans="2:2" x14ac:dyDescent="0.25">
      <c r="B12522" s="627"/>
    </row>
    <row r="12523" spans="2:2" x14ac:dyDescent="0.25">
      <c r="B12523" s="627"/>
    </row>
    <row r="12524" spans="2:2" x14ac:dyDescent="0.25">
      <c r="B12524" s="627"/>
    </row>
    <row r="12525" spans="2:2" x14ac:dyDescent="0.25">
      <c r="B12525" s="627"/>
    </row>
    <row r="12526" spans="2:2" x14ac:dyDescent="0.25">
      <c r="B12526" s="627"/>
    </row>
    <row r="12527" spans="2:2" x14ac:dyDescent="0.25">
      <c r="B12527" s="627"/>
    </row>
    <row r="12528" spans="2:2" x14ac:dyDescent="0.25">
      <c r="B12528" s="627"/>
    </row>
    <row r="12529" spans="2:2" x14ac:dyDescent="0.25">
      <c r="B12529" s="627"/>
    </row>
    <row r="12530" spans="2:2" x14ac:dyDescent="0.25">
      <c r="B12530" s="627"/>
    </row>
    <row r="12531" spans="2:2" x14ac:dyDescent="0.25">
      <c r="B12531" s="627"/>
    </row>
    <row r="12532" spans="2:2" x14ac:dyDescent="0.25">
      <c r="B12532" s="627"/>
    </row>
    <row r="12533" spans="2:2" x14ac:dyDescent="0.25">
      <c r="B12533" s="627"/>
    </row>
    <row r="12534" spans="2:2" x14ac:dyDescent="0.25">
      <c r="B12534" s="627"/>
    </row>
    <row r="12535" spans="2:2" x14ac:dyDescent="0.25">
      <c r="B12535" s="627"/>
    </row>
    <row r="12536" spans="2:2" x14ac:dyDescent="0.25">
      <c r="B12536" s="627"/>
    </row>
    <row r="12537" spans="2:2" x14ac:dyDescent="0.25">
      <c r="B12537" s="627"/>
    </row>
    <row r="12538" spans="2:2" x14ac:dyDescent="0.25">
      <c r="B12538" s="627"/>
    </row>
    <row r="12539" spans="2:2" x14ac:dyDescent="0.25">
      <c r="B12539" s="627"/>
    </row>
    <row r="12540" spans="2:2" x14ac:dyDescent="0.25">
      <c r="B12540" s="627"/>
    </row>
    <row r="12541" spans="2:2" x14ac:dyDescent="0.25">
      <c r="B12541" s="627"/>
    </row>
    <row r="12542" spans="2:2" x14ac:dyDescent="0.25">
      <c r="B12542" s="627"/>
    </row>
    <row r="12543" spans="2:2" x14ac:dyDescent="0.25">
      <c r="B12543" s="627"/>
    </row>
    <row r="12544" spans="2:2" x14ac:dyDescent="0.25">
      <c r="B12544" s="627"/>
    </row>
    <row r="12545" spans="2:2" x14ac:dyDescent="0.25">
      <c r="B12545" s="627"/>
    </row>
    <row r="12546" spans="2:2" x14ac:dyDescent="0.25">
      <c r="B12546" s="627"/>
    </row>
    <row r="12547" spans="2:2" x14ac:dyDescent="0.25">
      <c r="B12547" s="627"/>
    </row>
    <row r="12548" spans="2:2" x14ac:dyDescent="0.25">
      <c r="B12548" s="627"/>
    </row>
    <row r="12549" spans="2:2" x14ac:dyDescent="0.25">
      <c r="B12549" s="627"/>
    </row>
    <row r="12550" spans="2:2" x14ac:dyDescent="0.25">
      <c r="B12550" s="627"/>
    </row>
    <row r="12551" spans="2:2" x14ac:dyDescent="0.25">
      <c r="B12551" s="627"/>
    </row>
    <row r="12552" spans="2:2" x14ac:dyDescent="0.25">
      <c r="B12552" s="627"/>
    </row>
    <row r="12553" spans="2:2" x14ac:dyDescent="0.25">
      <c r="B12553" s="627"/>
    </row>
    <row r="12554" spans="2:2" x14ac:dyDescent="0.25">
      <c r="B12554" s="627"/>
    </row>
    <row r="12555" spans="2:2" x14ac:dyDescent="0.25">
      <c r="B12555" s="627"/>
    </row>
    <row r="12556" spans="2:2" x14ac:dyDescent="0.25">
      <c r="B12556" s="627"/>
    </row>
    <row r="12557" spans="2:2" x14ac:dyDescent="0.25">
      <c r="B12557" s="627"/>
    </row>
    <row r="12558" spans="2:2" x14ac:dyDescent="0.25">
      <c r="B12558" s="627"/>
    </row>
    <row r="12559" spans="2:2" x14ac:dyDescent="0.25">
      <c r="B12559" s="627"/>
    </row>
    <row r="12560" spans="2:2" x14ac:dyDescent="0.25">
      <c r="B12560" s="627"/>
    </row>
    <row r="12561" spans="2:2" x14ac:dyDescent="0.25">
      <c r="B12561" s="627"/>
    </row>
    <row r="12562" spans="2:2" x14ac:dyDescent="0.25">
      <c r="B12562" s="627"/>
    </row>
    <row r="12563" spans="2:2" x14ac:dyDescent="0.25">
      <c r="B12563" s="627"/>
    </row>
    <row r="12564" spans="2:2" x14ac:dyDescent="0.25">
      <c r="B12564" s="627"/>
    </row>
    <row r="12565" spans="2:2" x14ac:dyDescent="0.25">
      <c r="B12565" s="627"/>
    </row>
    <row r="12566" spans="2:2" x14ac:dyDescent="0.25">
      <c r="B12566" s="627"/>
    </row>
    <row r="12567" spans="2:2" x14ac:dyDescent="0.25">
      <c r="B12567" s="627"/>
    </row>
    <row r="12568" spans="2:2" x14ac:dyDescent="0.25">
      <c r="B12568" s="627"/>
    </row>
    <row r="12569" spans="2:2" x14ac:dyDescent="0.25">
      <c r="B12569" s="627"/>
    </row>
    <row r="12570" spans="2:2" x14ac:dyDescent="0.25">
      <c r="B12570" s="627"/>
    </row>
    <row r="12571" spans="2:2" x14ac:dyDescent="0.25">
      <c r="B12571" s="627"/>
    </row>
    <row r="12572" spans="2:2" x14ac:dyDescent="0.25">
      <c r="B12572" s="627"/>
    </row>
    <row r="12573" spans="2:2" x14ac:dyDescent="0.25">
      <c r="B12573" s="627"/>
    </row>
    <row r="12574" spans="2:2" x14ac:dyDescent="0.25">
      <c r="B12574" s="627"/>
    </row>
    <row r="12575" spans="2:2" x14ac:dyDescent="0.25">
      <c r="B12575" s="627"/>
    </row>
    <row r="12576" spans="2:2" x14ac:dyDescent="0.25">
      <c r="B12576" s="627"/>
    </row>
    <row r="12577" spans="2:2" x14ac:dyDescent="0.25">
      <c r="B12577" s="627"/>
    </row>
    <row r="12578" spans="2:2" x14ac:dyDescent="0.25">
      <c r="B12578" s="627"/>
    </row>
    <row r="12579" spans="2:2" x14ac:dyDescent="0.25">
      <c r="B12579" s="627"/>
    </row>
    <row r="12580" spans="2:2" x14ac:dyDescent="0.25">
      <c r="B12580" s="627"/>
    </row>
    <row r="12581" spans="2:2" x14ac:dyDescent="0.25">
      <c r="B12581" s="627"/>
    </row>
    <row r="12582" spans="2:2" x14ac:dyDescent="0.25">
      <c r="B12582" s="627"/>
    </row>
    <row r="12583" spans="2:2" x14ac:dyDescent="0.25">
      <c r="B12583" s="627"/>
    </row>
    <row r="12584" spans="2:2" x14ac:dyDescent="0.25">
      <c r="B12584" s="627"/>
    </row>
    <row r="12585" spans="2:2" x14ac:dyDescent="0.25">
      <c r="B12585" s="627"/>
    </row>
    <row r="12586" spans="2:2" x14ac:dyDescent="0.25">
      <c r="B12586" s="627"/>
    </row>
    <row r="12587" spans="2:2" x14ac:dyDescent="0.25">
      <c r="B12587" s="627"/>
    </row>
    <row r="12588" spans="2:2" x14ac:dyDescent="0.25">
      <c r="B12588" s="627"/>
    </row>
    <row r="12589" spans="2:2" x14ac:dyDescent="0.25">
      <c r="B12589" s="627"/>
    </row>
    <row r="12590" spans="2:2" x14ac:dyDescent="0.25">
      <c r="B12590" s="627"/>
    </row>
    <row r="12591" spans="2:2" x14ac:dyDescent="0.25">
      <c r="B12591" s="627"/>
    </row>
    <row r="12592" spans="2:2" x14ac:dyDescent="0.25">
      <c r="B12592" s="627"/>
    </row>
    <row r="12593" spans="2:2" x14ac:dyDescent="0.25">
      <c r="B12593" s="627"/>
    </row>
    <row r="12594" spans="2:2" x14ac:dyDescent="0.25">
      <c r="B12594" s="627"/>
    </row>
    <row r="12595" spans="2:2" x14ac:dyDescent="0.25">
      <c r="B12595" s="627"/>
    </row>
    <row r="12596" spans="2:2" x14ac:dyDescent="0.25">
      <c r="B12596" s="627"/>
    </row>
    <row r="12597" spans="2:2" x14ac:dyDescent="0.25">
      <c r="B12597" s="627"/>
    </row>
    <row r="12598" spans="2:2" x14ac:dyDescent="0.25">
      <c r="B12598" s="627"/>
    </row>
    <row r="12599" spans="2:2" x14ac:dyDescent="0.25">
      <c r="B12599" s="627"/>
    </row>
    <row r="12600" spans="2:2" x14ac:dyDescent="0.25">
      <c r="B12600" s="627"/>
    </row>
    <row r="12601" spans="2:2" x14ac:dyDescent="0.25">
      <c r="B12601" s="627"/>
    </row>
    <row r="12602" spans="2:2" x14ac:dyDescent="0.25">
      <c r="B12602" s="627"/>
    </row>
    <row r="12603" spans="2:2" x14ac:dyDescent="0.25">
      <c r="B12603" s="627"/>
    </row>
    <row r="12604" spans="2:2" x14ac:dyDescent="0.25">
      <c r="B12604" s="627"/>
    </row>
    <row r="12605" spans="2:2" x14ac:dyDescent="0.25">
      <c r="B12605" s="627"/>
    </row>
    <row r="12606" spans="2:2" x14ac:dyDescent="0.25">
      <c r="B12606" s="627"/>
    </row>
    <row r="12607" spans="2:2" x14ac:dyDescent="0.25">
      <c r="B12607" s="627"/>
    </row>
    <row r="12608" spans="2:2" x14ac:dyDescent="0.25">
      <c r="B12608" s="627"/>
    </row>
    <row r="12609" spans="2:2" x14ac:dyDescent="0.25">
      <c r="B12609" s="627"/>
    </row>
    <row r="12610" spans="2:2" x14ac:dyDescent="0.25">
      <c r="B12610" s="627"/>
    </row>
    <row r="12611" spans="2:2" x14ac:dyDescent="0.25">
      <c r="B12611" s="627"/>
    </row>
    <row r="12612" spans="2:2" x14ac:dyDescent="0.25">
      <c r="B12612" s="627"/>
    </row>
    <row r="12613" spans="2:2" x14ac:dyDescent="0.25">
      <c r="B12613" s="627"/>
    </row>
    <row r="12614" spans="2:2" x14ac:dyDescent="0.25">
      <c r="B12614" s="627"/>
    </row>
    <row r="12615" spans="2:2" x14ac:dyDescent="0.25">
      <c r="B12615" s="627"/>
    </row>
    <row r="12616" spans="2:2" x14ac:dyDescent="0.25">
      <c r="B12616" s="627"/>
    </row>
    <row r="12617" spans="2:2" x14ac:dyDescent="0.25">
      <c r="B12617" s="627"/>
    </row>
    <row r="12618" spans="2:2" x14ac:dyDescent="0.25">
      <c r="B12618" s="627"/>
    </row>
    <row r="12619" spans="2:2" x14ac:dyDescent="0.25">
      <c r="B12619" s="627"/>
    </row>
    <row r="12620" spans="2:2" x14ac:dyDescent="0.25">
      <c r="B12620" s="627"/>
    </row>
    <row r="12621" spans="2:2" x14ac:dyDescent="0.25">
      <c r="B12621" s="627"/>
    </row>
    <row r="12622" spans="2:2" x14ac:dyDescent="0.25">
      <c r="B12622" s="627"/>
    </row>
    <row r="12623" spans="2:2" x14ac:dyDescent="0.25">
      <c r="B12623" s="627"/>
    </row>
    <row r="12624" spans="2:2" x14ac:dyDescent="0.25">
      <c r="B12624" s="627"/>
    </row>
    <row r="12625" spans="2:2" x14ac:dyDescent="0.25">
      <c r="B12625" s="627"/>
    </row>
    <row r="12626" spans="2:2" x14ac:dyDescent="0.25">
      <c r="B12626" s="627"/>
    </row>
    <row r="12627" spans="2:2" x14ac:dyDescent="0.25">
      <c r="B12627" s="627"/>
    </row>
    <row r="12628" spans="2:2" x14ac:dyDescent="0.25">
      <c r="B12628" s="627"/>
    </row>
    <row r="12629" spans="2:2" x14ac:dyDescent="0.25">
      <c r="B12629" s="627"/>
    </row>
    <row r="12630" spans="2:2" x14ac:dyDescent="0.25">
      <c r="B12630" s="627"/>
    </row>
    <row r="12631" spans="2:2" x14ac:dyDescent="0.25">
      <c r="B12631" s="627"/>
    </row>
    <row r="12632" spans="2:2" x14ac:dyDescent="0.25">
      <c r="B12632" s="627"/>
    </row>
    <row r="12633" spans="2:2" x14ac:dyDescent="0.25">
      <c r="B12633" s="627"/>
    </row>
    <row r="12634" spans="2:2" x14ac:dyDescent="0.25">
      <c r="B12634" s="627"/>
    </row>
    <row r="12635" spans="2:2" x14ac:dyDescent="0.25">
      <c r="B12635" s="627"/>
    </row>
    <row r="12636" spans="2:2" x14ac:dyDescent="0.25">
      <c r="B12636" s="627"/>
    </row>
    <row r="12637" spans="2:2" x14ac:dyDescent="0.25">
      <c r="B12637" s="627"/>
    </row>
    <row r="12638" spans="2:2" x14ac:dyDescent="0.25">
      <c r="B12638" s="627"/>
    </row>
    <row r="12639" spans="2:2" x14ac:dyDescent="0.25">
      <c r="B12639" s="627"/>
    </row>
    <row r="12640" spans="2:2" x14ac:dyDescent="0.25">
      <c r="B12640" s="627"/>
    </row>
    <row r="12641" spans="2:2" x14ac:dyDescent="0.25">
      <c r="B12641" s="627"/>
    </row>
    <row r="12642" spans="2:2" x14ac:dyDescent="0.25">
      <c r="B12642" s="627"/>
    </row>
    <row r="12643" spans="2:2" x14ac:dyDescent="0.25">
      <c r="B12643" s="627"/>
    </row>
    <row r="12644" spans="2:2" x14ac:dyDescent="0.25">
      <c r="B12644" s="627"/>
    </row>
    <row r="12645" spans="2:2" x14ac:dyDescent="0.25">
      <c r="B12645" s="627"/>
    </row>
    <row r="12646" spans="2:2" x14ac:dyDescent="0.25">
      <c r="B12646" s="627"/>
    </row>
    <row r="12647" spans="2:2" x14ac:dyDescent="0.25">
      <c r="B12647" s="627"/>
    </row>
    <row r="12648" spans="2:2" x14ac:dyDescent="0.25">
      <c r="B12648" s="627"/>
    </row>
    <row r="12649" spans="2:2" x14ac:dyDescent="0.25">
      <c r="B12649" s="627"/>
    </row>
    <row r="12650" spans="2:2" x14ac:dyDescent="0.25">
      <c r="B12650" s="627"/>
    </row>
    <row r="12651" spans="2:2" x14ac:dyDescent="0.25">
      <c r="B12651" s="627"/>
    </row>
    <row r="12652" spans="2:2" x14ac:dyDescent="0.25">
      <c r="B12652" s="627"/>
    </row>
    <row r="12653" spans="2:2" x14ac:dyDescent="0.25">
      <c r="B12653" s="627"/>
    </row>
    <row r="12654" spans="2:2" x14ac:dyDescent="0.25">
      <c r="B12654" s="627"/>
    </row>
    <row r="12655" spans="2:2" x14ac:dyDescent="0.25">
      <c r="B12655" s="627"/>
    </row>
    <row r="12656" spans="2:2" x14ac:dyDescent="0.25">
      <c r="B12656" s="627"/>
    </row>
    <row r="12657" spans="2:2" x14ac:dyDescent="0.25">
      <c r="B12657" s="627"/>
    </row>
    <row r="12658" spans="2:2" x14ac:dyDescent="0.25">
      <c r="B12658" s="627"/>
    </row>
    <row r="12659" spans="2:2" x14ac:dyDescent="0.25">
      <c r="B12659" s="627"/>
    </row>
    <row r="12660" spans="2:2" x14ac:dyDescent="0.25">
      <c r="B12660" s="627"/>
    </row>
    <row r="12661" spans="2:2" x14ac:dyDescent="0.25">
      <c r="B12661" s="627"/>
    </row>
    <row r="12662" spans="2:2" x14ac:dyDescent="0.25">
      <c r="B12662" s="627"/>
    </row>
    <row r="12663" spans="2:2" x14ac:dyDescent="0.25">
      <c r="B12663" s="627"/>
    </row>
    <row r="12664" spans="2:2" x14ac:dyDescent="0.25">
      <c r="B12664" s="627"/>
    </row>
    <row r="12665" spans="2:2" x14ac:dyDescent="0.25">
      <c r="B12665" s="627"/>
    </row>
    <row r="12666" spans="2:2" x14ac:dyDescent="0.25">
      <c r="B12666" s="627"/>
    </row>
    <row r="12667" spans="2:2" x14ac:dyDescent="0.25">
      <c r="B12667" s="627"/>
    </row>
    <row r="12668" spans="2:2" x14ac:dyDescent="0.25">
      <c r="B12668" s="627"/>
    </row>
    <row r="12669" spans="2:2" x14ac:dyDescent="0.25">
      <c r="B12669" s="627"/>
    </row>
    <row r="12670" spans="2:2" x14ac:dyDescent="0.25">
      <c r="B12670" s="627"/>
    </row>
    <row r="12671" spans="2:2" x14ac:dyDescent="0.25">
      <c r="B12671" s="627"/>
    </row>
    <row r="12672" spans="2:2" x14ac:dyDescent="0.25">
      <c r="B12672" s="627"/>
    </row>
    <row r="12673" spans="2:2" x14ac:dyDescent="0.25">
      <c r="B12673" s="627"/>
    </row>
    <row r="12674" spans="2:2" x14ac:dyDescent="0.25">
      <c r="B12674" s="627"/>
    </row>
    <row r="12675" spans="2:2" x14ac:dyDescent="0.25">
      <c r="B12675" s="627"/>
    </row>
    <row r="12676" spans="2:2" x14ac:dyDescent="0.25">
      <c r="B12676" s="627"/>
    </row>
    <row r="12677" spans="2:2" x14ac:dyDescent="0.25">
      <c r="B12677" s="627"/>
    </row>
    <row r="12678" spans="2:2" x14ac:dyDescent="0.25">
      <c r="B12678" s="627"/>
    </row>
    <row r="12679" spans="2:2" x14ac:dyDescent="0.25">
      <c r="B12679" s="627"/>
    </row>
    <row r="12680" spans="2:2" x14ac:dyDescent="0.25">
      <c r="B12680" s="627"/>
    </row>
    <row r="12681" spans="2:2" x14ac:dyDescent="0.25">
      <c r="B12681" s="627"/>
    </row>
    <row r="12682" spans="2:2" x14ac:dyDescent="0.25">
      <c r="B12682" s="627"/>
    </row>
    <row r="12683" spans="2:2" x14ac:dyDescent="0.25">
      <c r="B12683" s="627"/>
    </row>
    <row r="12684" spans="2:2" x14ac:dyDescent="0.25">
      <c r="B12684" s="627"/>
    </row>
    <row r="12685" spans="2:2" x14ac:dyDescent="0.25">
      <c r="B12685" s="627"/>
    </row>
    <row r="12686" spans="2:2" x14ac:dyDescent="0.25">
      <c r="B12686" s="627"/>
    </row>
    <row r="12687" spans="2:2" x14ac:dyDescent="0.25">
      <c r="B12687" s="627"/>
    </row>
    <row r="12688" spans="2:2" x14ac:dyDescent="0.25">
      <c r="B12688" s="627"/>
    </row>
    <row r="12689" spans="2:2" x14ac:dyDescent="0.25">
      <c r="B12689" s="627"/>
    </row>
    <row r="12690" spans="2:2" x14ac:dyDescent="0.25">
      <c r="B12690" s="627"/>
    </row>
    <row r="12691" spans="2:2" x14ac:dyDescent="0.25">
      <c r="B12691" s="627"/>
    </row>
    <row r="12692" spans="2:2" x14ac:dyDescent="0.25">
      <c r="B12692" s="627"/>
    </row>
    <row r="12693" spans="2:2" x14ac:dyDescent="0.25">
      <c r="B12693" s="627"/>
    </row>
    <row r="12694" spans="2:2" x14ac:dyDescent="0.25">
      <c r="B12694" s="627"/>
    </row>
    <row r="12695" spans="2:2" x14ac:dyDescent="0.25">
      <c r="B12695" s="627"/>
    </row>
    <row r="12696" spans="2:2" x14ac:dyDescent="0.25">
      <c r="B12696" s="627"/>
    </row>
    <row r="12697" spans="2:2" x14ac:dyDescent="0.25">
      <c r="B12697" s="627"/>
    </row>
    <row r="12698" spans="2:2" x14ac:dyDescent="0.25">
      <c r="B12698" s="627"/>
    </row>
    <row r="12699" spans="2:2" x14ac:dyDescent="0.25">
      <c r="B12699" s="627"/>
    </row>
    <row r="12700" spans="2:2" x14ac:dyDescent="0.25">
      <c r="B12700" s="627"/>
    </row>
    <row r="12701" spans="2:2" x14ac:dyDescent="0.25">
      <c r="B12701" s="627"/>
    </row>
    <row r="12702" spans="2:2" x14ac:dyDescent="0.25">
      <c r="B12702" s="627"/>
    </row>
    <row r="12703" spans="2:2" x14ac:dyDescent="0.25">
      <c r="B12703" s="627"/>
    </row>
    <row r="12704" spans="2:2" x14ac:dyDescent="0.25">
      <c r="B12704" s="627"/>
    </row>
    <row r="12705" spans="2:2" x14ac:dyDescent="0.25">
      <c r="B12705" s="627"/>
    </row>
    <row r="12706" spans="2:2" x14ac:dyDescent="0.25">
      <c r="B12706" s="627"/>
    </row>
    <row r="12707" spans="2:2" x14ac:dyDescent="0.25">
      <c r="B12707" s="627"/>
    </row>
    <row r="12708" spans="2:2" x14ac:dyDescent="0.25">
      <c r="B12708" s="627"/>
    </row>
    <row r="12709" spans="2:2" x14ac:dyDescent="0.25">
      <c r="B12709" s="627"/>
    </row>
    <row r="12710" spans="2:2" x14ac:dyDescent="0.25">
      <c r="B12710" s="627"/>
    </row>
    <row r="12711" spans="2:2" x14ac:dyDescent="0.25">
      <c r="B12711" s="627"/>
    </row>
    <row r="12712" spans="2:2" x14ac:dyDescent="0.25">
      <c r="B12712" s="627"/>
    </row>
    <row r="12713" spans="2:2" x14ac:dyDescent="0.25">
      <c r="B12713" s="627"/>
    </row>
    <row r="12714" spans="2:2" x14ac:dyDescent="0.25">
      <c r="B12714" s="627"/>
    </row>
    <row r="12715" spans="2:2" x14ac:dyDescent="0.25">
      <c r="B12715" s="627"/>
    </row>
    <row r="12716" spans="2:2" x14ac:dyDescent="0.25">
      <c r="B12716" s="627"/>
    </row>
    <row r="12717" spans="2:2" x14ac:dyDescent="0.25">
      <c r="B12717" s="627"/>
    </row>
    <row r="12718" spans="2:2" x14ac:dyDescent="0.25">
      <c r="B12718" s="627"/>
    </row>
    <row r="12719" spans="2:2" x14ac:dyDescent="0.25">
      <c r="B12719" s="627"/>
    </row>
    <row r="12720" spans="2:2" x14ac:dyDescent="0.25">
      <c r="B12720" s="627"/>
    </row>
    <row r="12721" spans="2:2" x14ac:dyDescent="0.25">
      <c r="B12721" s="627"/>
    </row>
    <row r="12722" spans="2:2" x14ac:dyDescent="0.25">
      <c r="B12722" s="627"/>
    </row>
    <row r="12723" spans="2:2" x14ac:dyDescent="0.25">
      <c r="B12723" s="627"/>
    </row>
    <row r="12724" spans="2:2" x14ac:dyDescent="0.25">
      <c r="B12724" s="627"/>
    </row>
    <row r="12725" spans="2:2" x14ac:dyDescent="0.25">
      <c r="B12725" s="627"/>
    </row>
    <row r="12726" spans="2:2" x14ac:dyDescent="0.25">
      <c r="B12726" s="627"/>
    </row>
    <row r="12727" spans="2:2" x14ac:dyDescent="0.25">
      <c r="B12727" s="627"/>
    </row>
    <row r="12728" spans="2:2" x14ac:dyDescent="0.25">
      <c r="B12728" s="627"/>
    </row>
    <row r="12729" spans="2:2" x14ac:dyDescent="0.25">
      <c r="B12729" s="627"/>
    </row>
    <row r="12730" spans="2:2" x14ac:dyDescent="0.25">
      <c r="B12730" s="627"/>
    </row>
    <row r="12731" spans="2:2" x14ac:dyDescent="0.25">
      <c r="B12731" s="627"/>
    </row>
    <row r="12732" spans="2:2" x14ac:dyDescent="0.25">
      <c r="B12732" s="627"/>
    </row>
    <row r="12733" spans="2:2" x14ac:dyDescent="0.25">
      <c r="B12733" s="627"/>
    </row>
    <row r="12734" spans="2:2" x14ac:dyDescent="0.25">
      <c r="B12734" s="627"/>
    </row>
    <row r="12735" spans="2:2" x14ac:dyDescent="0.25">
      <c r="B12735" s="627"/>
    </row>
    <row r="12736" spans="2:2" x14ac:dyDescent="0.25">
      <c r="B12736" s="627"/>
    </row>
    <row r="12737" spans="2:2" x14ac:dyDescent="0.25">
      <c r="B12737" s="627"/>
    </row>
    <row r="12738" spans="2:2" x14ac:dyDescent="0.25">
      <c r="B12738" s="627"/>
    </row>
    <row r="12739" spans="2:2" x14ac:dyDescent="0.25">
      <c r="B12739" s="627"/>
    </row>
    <row r="12740" spans="2:2" x14ac:dyDescent="0.25">
      <c r="B12740" s="627"/>
    </row>
    <row r="12741" spans="2:2" x14ac:dyDescent="0.25">
      <c r="B12741" s="627"/>
    </row>
    <row r="12742" spans="2:2" x14ac:dyDescent="0.25">
      <c r="B12742" s="627"/>
    </row>
    <row r="12743" spans="2:2" x14ac:dyDescent="0.25">
      <c r="B12743" s="627"/>
    </row>
    <row r="12744" spans="2:2" x14ac:dyDescent="0.25">
      <c r="B12744" s="627"/>
    </row>
    <row r="12745" spans="2:2" x14ac:dyDescent="0.25">
      <c r="B12745" s="627"/>
    </row>
    <row r="12746" spans="2:2" x14ac:dyDescent="0.25">
      <c r="B12746" s="627"/>
    </row>
    <row r="12747" spans="2:2" x14ac:dyDescent="0.25">
      <c r="B12747" s="627"/>
    </row>
    <row r="12748" spans="2:2" x14ac:dyDescent="0.25">
      <c r="B12748" s="627"/>
    </row>
    <row r="12749" spans="2:2" x14ac:dyDescent="0.25">
      <c r="B12749" s="627"/>
    </row>
    <row r="12750" spans="2:2" x14ac:dyDescent="0.25">
      <c r="B12750" s="627"/>
    </row>
    <row r="12751" spans="2:2" x14ac:dyDescent="0.25">
      <c r="B12751" s="627"/>
    </row>
    <row r="12752" spans="2:2" x14ac:dyDescent="0.25">
      <c r="B12752" s="627"/>
    </row>
    <row r="12753" spans="2:2" x14ac:dyDescent="0.25">
      <c r="B12753" s="627"/>
    </row>
    <row r="12754" spans="2:2" x14ac:dyDescent="0.25">
      <c r="B12754" s="627"/>
    </row>
    <row r="12755" spans="2:2" x14ac:dyDescent="0.25">
      <c r="B12755" s="627"/>
    </row>
    <row r="12756" spans="2:2" x14ac:dyDescent="0.25">
      <c r="B12756" s="627"/>
    </row>
    <row r="12757" spans="2:2" x14ac:dyDescent="0.25">
      <c r="B12757" s="627"/>
    </row>
    <row r="12758" spans="2:2" x14ac:dyDescent="0.25">
      <c r="B12758" s="627"/>
    </row>
    <row r="12759" spans="2:2" x14ac:dyDescent="0.25">
      <c r="B12759" s="627"/>
    </row>
    <row r="12760" spans="2:2" x14ac:dyDescent="0.25">
      <c r="B12760" s="627"/>
    </row>
    <row r="12761" spans="2:2" x14ac:dyDescent="0.25">
      <c r="B12761" s="627"/>
    </row>
    <row r="12762" spans="2:2" x14ac:dyDescent="0.25">
      <c r="B12762" s="627"/>
    </row>
    <row r="12763" spans="2:2" x14ac:dyDescent="0.25">
      <c r="B12763" s="627"/>
    </row>
    <row r="12764" spans="2:2" x14ac:dyDescent="0.25">
      <c r="B12764" s="627"/>
    </row>
    <row r="12765" spans="2:2" x14ac:dyDescent="0.25">
      <c r="B12765" s="627"/>
    </row>
    <row r="12766" spans="2:2" x14ac:dyDescent="0.25">
      <c r="B12766" s="627"/>
    </row>
    <row r="12767" spans="2:2" x14ac:dyDescent="0.25">
      <c r="B12767" s="627"/>
    </row>
    <row r="12768" spans="2:2" x14ac:dyDescent="0.25">
      <c r="B12768" s="627"/>
    </row>
    <row r="12769" spans="2:2" x14ac:dyDescent="0.25">
      <c r="B12769" s="627"/>
    </row>
    <row r="12770" spans="2:2" x14ac:dyDescent="0.25">
      <c r="B12770" s="627"/>
    </row>
    <row r="12771" spans="2:2" x14ac:dyDescent="0.25">
      <c r="B12771" s="627"/>
    </row>
    <row r="12772" spans="2:2" x14ac:dyDescent="0.25">
      <c r="B12772" s="627"/>
    </row>
    <row r="12773" spans="2:2" x14ac:dyDescent="0.25">
      <c r="B12773" s="627"/>
    </row>
    <row r="12774" spans="2:2" x14ac:dyDescent="0.25">
      <c r="B12774" s="627"/>
    </row>
    <row r="12775" spans="2:2" x14ac:dyDescent="0.25">
      <c r="B12775" s="627"/>
    </row>
    <row r="12776" spans="2:2" x14ac:dyDescent="0.25">
      <c r="B12776" s="627"/>
    </row>
    <row r="12777" spans="2:2" x14ac:dyDescent="0.25">
      <c r="B12777" s="627"/>
    </row>
    <row r="12778" spans="2:2" x14ac:dyDescent="0.25">
      <c r="B12778" s="627"/>
    </row>
    <row r="12779" spans="2:2" x14ac:dyDescent="0.25">
      <c r="B12779" s="627"/>
    </row>
    <row r="12780" spans="2:2" x14ac:dyDescent="0.25">
      <c r="B12780" s="627"/>
    </row>
    <row r="12781" spans="2:2" x14ac:dyDescent="0.25">
      <c r="B12781" s="627"/>
    </row>
    <row r="12782" spans="2:2" x14ac:dyDescent="0.25">
      <c r="B12782" s="627"/>
    </row>
    <row r="12783" spans="2:2" x14ac:dyDescent="0.25">
      <c r="B12783" s="627"/>
    </row>
    <row r="12784" spans="2:2" x14ac:dyDescent="0.25">
      <c r="B12784" s="627"/>
    </row>
    <row r="12785" spans="2:2" x14ac:dyDescent="0.25">
      <c r="B12785" s="627"/>
    </row>
    <row r="12786" spans="2:2" x14ac:dyDescent="0.25">
      <c r="B12786" s="627"/>
    </row>
    <row r="12787" spans="2:2" x14ac:dyDescent="0.25">
      <c r="B12787" s="627"/>
    </row>
    <row r="12788" spans="2:2" x14ac:dyDescent="0.25">
      <c r="B12788" s="627"/>
    </row>
    <row r="12789" spans="2:2" x14ac:dyDescent="0.25">
      <c r="B12789" s="627"/>
    </row>
    <row r="12790" spans="2:2" x14ac:dyDescent="0.25">
      <c r="B12790" s="627"/>
    </row>
    <row r="12791" spans="2:2" x14ac:dyDescent="0.25">
      <c r="B12791" s="627"/>
    </row>
    <row r="12792" spans="2:2" x14ac:dyDescent="0.25">
      <c r="B12792" s="627"/>
    </row>
    <row r="12793" spans="2:2" x14ac:dyDescent="0.25">
      <c r="B12793" s="627"/>
    </row>
    <row r="12794" spans="2:2" x14ac:dyDescent="0.25">
      <c r="B12794" s="627"/>
    </row>
    <row r="12795" spans="2:2" x14ac:dyDescent="0.25">
      <c r="B12795" s="627"/>
    </row>
    <row r="12796" spans="2:2" x14ac:dyDescent="0.25">
      <c r="B12796" s="627"/>
    </row>
    <row r="12797" spans="2:2" x14ac:dyDescent="0.25">
      <c r="B12797" s="627"/>
    </row>
    <row r="12798" spans="2:2" x14ac:dyDescent="0.25">
      <c r="B12798" s="627"/>
    </row>
    <row r="12799" spans="2:2" x14ac:dyDescent="0.25">
      <c r="B12799" s="627"/>
    </row>
    <row r="12800" spans="2:2" x14ac:dyDescent="0.25">
      <c r="B12800" s="627"/>
    </row>
    <row r="12801" spans="2:2" x14ac:dyDescent="0.25">
      <c r="B12801" s="627"/>
    </row>
    <row r="12802" spans="2:2" x14ac:dyDescent="0.25">
      <c r="B12802" s="627"/>
    </row>
    <row r="12803" spans="2:2" x14ac:dyDescent="0.25">
      <c r="B12803" s="627"/>
    </row>
    <row r="12804" spans="2:2" x14ac:dyDescent="0.25">
      <c r="B12804" s="627"/>
    </row>
    <row r="12805" spans="2:2" x14ac:dyDescent="0.25">
      <c r="B12805" s="627"/>
    </row>
    <row r="12806" spans="2:2" x14ac:dyDescent="0.25">
      <c r="B12806" s="627"/>
    </row>
    <row r="12807" spans="2:2" x14ac:dyDescent="0.25">
      <c r="B12807" s="627"/>
    </row>
    <row r="12808" spans="2:2" x14ac:dyDescent="0.25">
      <c r="B12808" s="627"/>
    </row>
    <row r="12809" spans="2:2" x14ac:dyDescent="0.25">
      <c r="B12809" s="627"/>
    </row>
    <row r="12810" spans="2:2" x14ac:dyDescent="0.25">
      <c r="B12810" s="627"/>
    </row>
    <row r="12811" spans="2:2" x14ac:dyDescent="0.25">
      <c r="B12811" s="627"/>
    </row>
    <row r="12812" spans="2:2" x14ac:dyDescent="0.25">
      <c r="B12812" s="627"/>
    </row>
    <row r="12813" spans="2:2" x14ac:dyDescent="0.25">
      <c r="B12813" s="627"/>
    </row>
    <row r="12814" spans="2:2" x14ac:dyDescent="0.25">
      <c r="B12814" s="627"/>
    </row>
    <row r="12815" spans="2:2" x14ac:dyDescent="0.25">
      <c r="B12815" s="627"/>
    </row>
    <row r="12816" spans="2:2" x14ac:dyDescent="0.25">
      <c r="B12816" s="627"/>
    </row>
    <row r="12817" spans="2:2" x14ac:dyDescent="0.25">
      <c r="B12817" s="627"/>
    </row>
    <row r="12818" spans="2:2" x14ac:dyDescent="0.25">
      <c r="B12818" s="627"/>
    </row>
    <row r="12819" spans="2:2" x14ac:dyDescent="0.25">
      <c r="B12819" s="627"/>
    </row>
    <row r="12820" spans="2:2" x14ac:dyDescent="0.25">
      <c r="B12820" s="627"/>
    </row>
    <row r="12821" spans="2:2" x14ac:dyDescent="0.25">
      <c r="B12821" s="627"/>
    </row>
    <row r="12822" spans="2:2" x14ac:dyDescent="0.25">
      <c r="B12822" s="627"/>
    </row>
    <row r="12823" spans="2:2" x14ac:dyDescent="0.25">
      <c r="B12823" s="627"/>
    </row>
    <row r="12824" spans="2:2" x14ac:dyDescent="0.25">
      <c r="B12824" s="627"/>
    </row>
    <row r="12825" spans="2:2" x14ac:dyDescent="0.25">
      <c r="B12825" s="627"/>
    </row>
    <row r="12826" spans="2:2" x14ac:dyDescent="0.25">
      <c r="B12826" s="627"/>
    </row>
    <row r="12827" spans="2:2" x14ac:dyDescent="0.25">
      <c r="B12827" s="627"/>
    </row>
    <row r="12828" spans="2:2" x14ac:dyDescent="0.25">
      <c r="B12828" s="627"/>
    </row>
    <row r="12829" spans="2:2" x14ac:dyDescent="0.25">
      <c r="B12829" s="627"/>
    </row>
    <row r="12830" spans="2:2" x14ac:dyDescent="0.25">
      <c r="B12830" s="627"/>
    </row>
    <row r="12831" spans="2:2" x14ac:dyDescent="0.25">
      <c r="B12831" s="627"/>
    </row>
    <row r="12832" spans="2:2" x14ac:dyDescent="0.25">
      <c r="B12832" s="627"/>
    </row>
    <row r="12833" spans="2:2" x14ac:dyDescent="0.25">
      <c r="B12833" s="627"/>
    </row>
    <row r="12834" spans="2:2" x14ac:dyDescent="0.25">
      <c r="B12834" s="627"/>
    </row>
    <row r="12835" spans="2:2" x14ac:dyDescent="0.25">
      <c r="B12835" s="627"/>
    </row>
    <row r="12836" spans="2:2" x14ac:dyDescent="0.25">
      <c r="B12836" s="627"/>
    </row>
    <row r="12837" spans="2:2" x14ac:dyDescent="0.25">
      <c r="B12837" s="627"/>
    </row>
    <row r="12838" spans="2:2" x14ac:dyDescent="0.25">
      <c r="B12838" s="627"/>
    </row>
    <row r="12839" spans="2:2" x14ac:dyDescent="0.25">
      <c r="B12839" s="627"/>
    </row>
    <row r="12840" spans="2:2" x14ac:dyDescent="0.25">
      <c r="B12840" s="627"/>
    </row>
    <row r="12841" spans="2:2" x14ac:dyDescent="0.25">
      <c r="B12841" s="627"/>
    </row>
    <row r="12842" spans="2:2" x14ac:dyDescent="0.25">
      <c r="B12842" s="627"/>
    </row>
    <row r="12843" spans="2:2" x14ac:dyDescent="0.25">
      <c r="B12843" s="627"/>
    </row>
    <row r="12844" spans="2:2" x14ac:dyDescent="0.25">
      <c r="B12844" s="627"/>
    </row>
    <row r="12845" spans="2:2" x14ac:dyDescent="0.25">
      <c r="B12845" s="627"/>
    </row>
    <row r="12846" spans="2:2" x14ac:dyDescent="0.25">
      <c r="B12846" s="627"/>
    </row>
    <row r="12847" spans="2:2" x14ac:dyDescent="0.25">
      <c r="B12847" s="627"/>
    </row>
    <row r="12848" spans="2:2" x14ac:dyDescent="0.25">
      <c r="B12848" s="627"/>
    </row>
    <row r="12849" spans="2:2" x14ac:dyDescent="0.25">
      <c r="B12849" s="627"/>
    </row>
    <row r="12850" spans="2:2" x14ac:dyDescent="0.25">
      <c r="B12850" s="627"/>
    </row>
    <row r="12851" spans="2:2" x14ac:dyDescent="0.25">
      <c r="B12851" s="627"/>
    </row>
    <row r="12852" spans="2:2" x14ac:dyDescent="0.25">
      <c r="B12852" s="627"/>
    </row>
    <row r="12853" spans="2:2" x14ac:dyDescent="0.25">
      <c r="B12853" s="627"/>
    </row>
    <row r="12854" spans="2:2" x14ac:dyDescent="0.25">
      <c r="B12854" s="627"/>
    </row>
    <row r="12855" spans="2:2" x14ac:dyDescent="0.25">
      <c r="B12855" s="627"/>
    </row>
    <row r="12856" spans="2:2" x14ac:dyDescent="0.25">
      <c r="B12856" s="627"/>
    </row>
    <row r="12857" spans="2:2" x14ac:dyDescent="0.25">
      <c r="B12857" s="627"/>
    </row>
    <row r="12858" spans="2:2" x14ac:dyDescent="0.25">
      <c r="B12858" s="627"/>
    </row>
    <row r="12859" spans="2:2" x14ac:dyDescent="0.25">
      <c r="B12859" s="627"/>
    </row>
    <row r="12860" spans="2:2" x14ac:dyDescent="0.25">
      <c r="B12860" s="627"/>
    </row>
    <row r="12861" spans="2:2" x14ac:dyDescent="0.25">
      <c r="B12861" s="627"/>
    </row>
    <row r="12862" spans="2:2" x14ac:dyDescent="0.25">
      <c r="B12862" s="627"/>
    </row>
    <row r="12863" spans="2:2" x14ac:dyDescent="0.25">
      <c r="B12863" s="627"/>
    </row>
    <row r="12864" spans="2:2" x14ac:dyDescent="0.25">
      <c r="B12864" s="627"/>
    </row>
    <row r="12865" spans="2:2" x14ac:dyDescent="0.25">
      <c r="B12865" s="627"/>
    </row>
    <row r="12866" spans="2:2" x14ac:dyDescent="0.25">
      <c r="B12866" s="627"/>
    </row>
    <row r="12867" spans="2:2" x14ac:dyDescent="0.25">
      <c r="B12867" s="627"/>
    </row>
    <row r="12868" spans="2:2" x14ac:dyDescent="0.25">
      <c r="B12868" s="627"/>
    </row>
    <row r="12869" spans="2:2" x14ac:dyDescent="0.25">
      <c r="B12869" s="627"/>
    </row>
    <row r="12870" spans="2:2" x14ac:dyDescent="0.25">
      <c r="B12870" s="627"/>
    </row>
    <row r="12871" spans="2:2" x14ac:dyDescent="0.25">
      <c r="B12871" s="627"/>
    </row>
    <row r="12872" spans="2:2" x14ac:dyDescent="0.25">
      <c r="B12872" s="627"/>
    </row>
    <row r="12873" spans="2:2" x14ac:dyDescent="0.25">
      <c r="B12873" s="627"/>
    </row>
    <row r="12874" spans="2:2" x14ac:dyDescent="0.25">
      <c r="B12874" s="627"/>
    </row>
    <row r="12875" spans="2:2" x14ac:dyDescent="0.25">
      <c r="B12875" s="627"/>
    </row>
    <row r="12876" spans="2:2" x14ac:dyDescent="0.25">
      <c r="B12876" s="627"/>
    </row>
    <row r="12877" spans="2:2" x14ac:dyDescent="0.25">
      <c r="B12877" s="627"/>
    </row>
    <row r="12878" spans="2:2" x14ac:dyDescent="0.25">
      <c r="B12878" s="627"/>
    </row>
    <row r="12879" spans="2:2" x14ac:dyDescent="0.25">
      <c r="B12879" s="627"/>
    </row>
    <row r="12880" spans="2:2" x14ac:dyDescent="0.25">
      <c r="B12880" s="627"/>
    </row>
    <row r="12881" spans="2:2" x14ac:dyDescent="0.25">
      <c r="B12881" s="627"/>
    </row>
    <row r="12882" spans="2:2" x14ac:dyDescent="0.25">
      <c r="B12882" s="627"/>
    </row>
    <row r="12883" spans="2:2" x14ac:dyDescent="0.25">
      <c r="B12883" s="627"/>
    </row>
    <row r="12884" spans="2:2" x14ac:dyDescent="0.25">
      <c r="B12884" s="627"/>
    </row>
    <row r="12885" spans="2:2" x14ac:dyDescent="0.25">
      <c r="B12885" s="627"/>
    </row>
    <row r="12886" spans="2:2" x14ac:dyDescent="0.25">
      <c r="B12886" s="627"/>
    </row>
    <row r="12887" spans="2:2" x14ac:dyDescent="0.25">
      <c r="B12887" s="627"/>
    </row>
    <row r="12888" spans="2:2" x14ac:dyDescent="0.25">
      <c r="B12888" s="627"/>
    </row>
    <row r="12889" spans="2:2" x14ac:dyDescent="0.25">
      <c r="B12889" s="627"/>
    </row>
    <row r="12890" spans="2:2" x14ac:dyDescent="0.25">
      <c r="B12890" s="627"/>
    </row>
    <row r="12891" spans="2:2" x14ac:dyDescent="0.25">
      <c r="B12891" s="627"/>
    </row>
    <row r="12892" spans="2:2" x14ac:dyDescent="0.25">
      <c r="B12892" s="627"/>
    </row>
    <row r="12893" spans="2:2" x14ac:dyDescent="0.25">
      <c r="B12893" s="627"/>
    </row>
  </sheetData>
  <protectedRanges>
    <protectedRange sqref="G3 G1" name="Range1"/>
    <protectedRange sqref="G2" name="Range1_1"/>
  </protectedRanges>
  <mergeCells count="3">
    <mergeCell ref="A2:G2"/>
    <mergeCell ref="A1:I1"/>
    <mergeCell ref="A3:L3"/>
  </mergeCells>
  <phoneticPr fontId="14" type="noConversion"/>
  <printOptions horizontalCentered="1"/>
  <pageMargins left="0" right="0" top="0" bottom="0.25" header="0.5" footer="0.5"/>
  <pageSetup scale="42" orientation="landscape" r:id="rId1"/>
  <headerFooter alignWithMargins="0">
    <oddFooter>&amp;RRevised 24 Sep 2008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topLeftCell="A332" workbookViewId="0">
      <selection activeCell="N22" sqref="A22:N359"/>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4008"/>
  <sheetViews>
    <sheetView view="pageBreakPreview" zoomScale="70" zoomScaleNormal="75" zoomScaleSheetLayoutView="70" workbookViewId="0">
      <selection activeCell="B2" sqref="B2"/>
    </sheetView>
  </sheetViews>
  <sheetFormatPr defaultRowHeight="12.5" x14ac:dyDescent="0.25"/>
  <cols>
    <col min="2" max="2" width="6.1796875" customWidth="1"/>
    <col min="3" max="3" width="1.7265625" customWidth="1"/>
    <col min="4" max="4" width="26.81640625" customWidth="1"/>
    <col min="5" max="5" width="5.453125" customWidth="1"/>
    <col min="6" max="6" width="13.1796875" customWidth="1"/>
    <col min="7" max="7" width="17.453125" customWidth="1"/>
    <col min="9" max="9" width="7.81640625" bestFit="1" customWidth="1"/>
    <col min="10" max="10" width="18.81640625" customWidth="1"/>
    <col min="34" max="34" width="65.7265625" customWidth="1"/>
  </cols>
  <sheetData>
    <row r="1" spans="2:14" s="60" customFormat="1" ht="30.5" thickBot="1" x14ac:dyDescent="0.65">
      <c r="D1" s="977" t="s">
        <v>995</v>
      </c>
    </row>
    <row r="2" spans="2:14" s="8" customFormat="1" ht="36.75" customHeight="1" thickBot="1" x14ac:dyDescent="0.45">
      <c r="D2" s="1061" t="s">
        <v>482</v>
      </c>
      <c r="F2" s="1377" t="s">
        <v>902</v>
      </c>
      <c r="G2" s="1378"/>
      <c r="H2" s="1378"/>
      <c r="I2" s="1378"/>
      <c r="J2" s="1378"/>
      <c r="K2" s="1378"/>
      <c r="L2" s="1378"/>
      <c r="M2" s="1378"/>
      <c r="N2" s="1379"/>
    </row>
    <row r="3" spans="2:14" ht="5.25" customHeight="1" thickBot="1" x14ac:dyDescent="0.3"/>
    <row r="4" spans="2:14" ht="17" thickBot="1" x14ac:dyDescent="0.4">
      <c r="B4" s="695" t="s">
        <v>273</v>
      </c>
      <c r="D4" s="489" t="s">
        <v>475</v>
      </c>
      <c r="E4" s="489"/>
      <c r="F4" s="979"/>
      <c r="G4" s="86"/>
      <c r="H4" s="86"/>
      <c r="I4" s="86"/>
      <c r="J4" s="86"/>
      <c r="K4" s="86"/>
      <c r="L4" s="86"/>
      <c r="M4" s="86"/>
      <c r="N4" s="976"/>
    </row>
    <row r="5" spans="2:14" s="35" customFormat="1" ht="3.75" customHeight="1" thickBot="1" x14ac:dyDescent="0.4">
      <c r="D5" s="987"/>
      <c r="E5" s="987"/>
      <c r="F5" s="988"/>
      <c r="G5" s="52"/>
      <c r="H5" s="52"/>
      <c r="I5" s="52"/>
      <c r="J5" s="52"/>
      <c r="K5" s="52"/>
      <c r="L5" s="52"/>
      <c r="M5" s="52"/>
      <c r="N5" s="52"/>
    </row>
    <row r="6" spans="2:14" ht="16.5" thickBot="1" x14ac:dyDescent="0.35">
      <c r="B6" s="695"/>
      <c r="D6" s="489" t="s">
        <v>472</v>
      </c>
      <c r="E6" s="489"/>
      <c r="F6" s="1065"/>
      <c r="G6" s="982"/>
      <c r="H6" s="8"/>
      <c r="I6" s="8"/>
      <c r="J6" s="8"/>
      <c r="K6" s="8"/>
      <c r="L6" s="8"/>
      <c r="M6" s="8"/>
      <c r="N6" s="8"/>
    </row>
    <row r="7" spans="2:14" s="35" customFormat="1" ht="3.75" customHeight="1" thickBot="1" x14ac:dyDescent="0.35">
      <c r="D7" s="987"/>
      <c r="E7" s="987"/>
      <c r="F7" s="989"/>
      <c r="G7" s="982"/>
      <c r="H7" s="982"/>
    </row>
    <row r="8" spans="2:14" ht="16.5" thickBot="1" x14ac:dyDescent="0.35">
      <c r="B8" s="695"/>
      <c r="D8" s="489" t="s">
        <v>949</v>
      </c>
      <c r="E8" s="489"/>
      <c r="F8" s="1064"/>
      <c r="G8" s="978"/>
    </row>
    <row r="9" spans="2:14" s="35" customFormat="1" ht="3" customHeight="1" thickBot="1" x14ac:dyDescent="0.35">
      <c r="D9" s="987"/>
      <c r="E9" s="987"/>
      <c r="F9" s="990"/>
      <c r="G9" s="986"/>
    </row>
    <row r="10" spans="2:14" ht="16.5" thickBot="1" x14ac:dyDescent="0.35">
      <c r="B10" s="695"/>
      <c r="D10" s="489" t="s">
        <v>471</v>
      </c>
      <c r="E10" s="489"/>
      <c r="F10" s="1066"/>
    </row>
    <row r="11" spans="2:14" s="35" customFormat="1" ht="3" customHeight="1" thickBot="1" x14ac:dyDescent="0.35">
      <c r="D11" s="987"/>
      <c r="E11" s="987"/>
      <c r="F11" s="982"/>
    </row>
    <row r="12" spans="2:14" ht="16.5" thickBot="1" x14ac:dyDescent="0.35">
      <c r="B12" s="695"/>
      <c r="D12" s="489" t="s">
        <v>473</v>
      </c>
      <c r="E12" s="489"/>
      <c r="F12" t="s">
        <v>782</v>
      </c>
      <c r="G12" s="1349"/>
      <c r="H12" s="980"/>
      <c r="I12" t="s">
        <v>476</v>
      </c>
      <c r="J12" s="1349"/>
      <c r="K12" s="8"/>
      <c r="L12" s="981"/>
      <c r="M12" s="981"/>
    </row>
    <row r="13" spans="2:14" s="35" customFormat="1" ht="3.75" customHeight="1" thickBot="1" x14ac:dyDescent="0.35">
      <c r="D13" s="987"/>
      <c r="E13" s="987"/>
      <c r="G13" s="991"/>
      <c r="H13" s="992"/>
      <c r="J13" s="993"/>
      <c r="K13" s="52"/>
      <c r="L13" s="994"/>
      <c r="M13" s="994"/>
    </row>
    <row r="14" spans="2:14" ht="17" thickBot="1" x14ac:dyDescent="0.4">
      <c r="B14" s="695"/>
      <c r="D14" s="489" t="s">
        <v>474</v>
      </c>
      <c r="E14" s="489"/>
      <c r="F14" s="1170"/>
      <c r="G14" s="86"/>
      <c r="H14" s="86"/>
      <c r="I14" s="86"/>
      <c r="J14" s="86"/>
      <c r="K14" s="86"/>
      <c r="L14" s="86"/>
      <c r="M14" s="86"/>
      <c r="N14" s="976"/>
    </row>
    <row r="15" spans="2:14" ht="7.5" customHeight="1" x14ac:dyDescent="0.25"/>
    <row r="16" spans="2:14" ht="7.5" customHeight="1" thickBot="1" x14ac:dyDescent="0.3"/>
    <row r="17" spans="1:34" ht="18.5" thickBot="1" x14ac:dyDescent="0.45">
      <c r="B17" s="695"/>
      <c r="D17" s="985" t="s">
        <v>477</v>
      </c>
      <c r="E17" s="60"/>
      <c r="F17" s="60"/>
      <c r="G17" s="60"/>
      <c r="H17" s="60"/>
      <c r="I17" s="60"/>
      <c r="J17" s="60"/>
      <c r="K17" s="60"/>
      <c r="L17" s="60"/>
      <c r="M17" s="60"/>
      <c r="N17" s="60"/>
      <c r="AH17" s="1052" t="s">
        <v>902</v>
      </c>
    </row>
    <row r="19" spans="1:34" ht="26.25" customHeight="1" x14ac:dyDescent="0.4">
      <c r="D19" s="1105" t="s">
        <v>687</v>
      </c>
      <c r="G19" s="1110"/>
      <c r="AH19" s="1067" t="s">
        <v>860</v>
      </c>
    </row>
    <row r="20" spans="1:34" ht="24" customHeight="1" x14ac:dyDescent="0.35">
      <c r="D20" s="567" t="s">
        <v>478</v>
      </c>
      <c r="G20" s="984">
        <v>0</v>
      </c>
      <c r="AH20" s="1068" t="s">
        <v>280</v>
      </c>
    </row>
    <row r="21" spans="1:34" ht="22.5" customHeight="1" x14ac:dyDescent="0.35">
      <c r="D21" s="567" t="s">
        <v>133</v>
      </c>
      <c r="G21" s="984">
        <v>0</v>
      </c>
      <c r="AH21" s="1069" t="s">
        <v>281</v>
      </c>
    </row>
    <row r="22" spans="1:34" ht="24.75" customHeight="1" x14ac:dyDescent="0.35">
      <c r="D22" s="567" t="s">
        <v>114</v>
      </c>
      <c r="G22" s="984">
        <v>0</v>
      </c>
      <c r="AH22" s="1070" t="s">
        <v>283</v>
      </c>
    </row>
    <row r="23" spans="1:34" ht="2.25" customHeight="1" x14ac:dyDescent="0.35">
      <c r="G23" s="1095"/>
      <c r="AH23" s="491" t="s">
        <v>282</v>
      </c>
    </row>
    <row r="24" spans="1:34" ht="21.75" customHeight="1" x14ac:dyDescent="0.3">
      <c r="D24" s="996" t="s">
        <v>939</v>
      </c>
      <c r="G24" s="984">
        <v>0</v>
      </c>
    </row>
    <row r="25" spans="1:34" ht="18.75" customHeight="1" x14ac:dyDescent="0.3">
      <c r="D25" s="996" t="s">
        <v>939</v>
      </c>
      <c r="G25" s="984">
        <v>0</v>
      </c>
    </row>
    <row r="26" spans="1:34" ht="21.75" customHeight="1" x14ac:dyDescent="0.3">
      <c r="D26" s="996" t="s">
        <v>939</v>
      </c>
      <c r="G26" s="984">
        <v>0</v>
      </c>
    </row>
    <row r="27" spans="1:34" ht="13" x14ac:dyDescent="0.3">
      <c r="D27" s="1106" t="s">
        <v>180</v>
      </c>
      <c r="G27" s="1110"/>
    </row>
    <row r="28" spans="1:34" ht="20.25" customHeight="1" x14ac:dyDescent="0.3">
      <c r="D28" s="996" t="s">
        <v>939</v>
      </c>
      <c r="G28" s="984">
        <v>0</v>
      </c>
    </row>
    <row r="29" spans="1:34" ht="13" x14ac:dyDescent="0.3">
      <c r="D29" s="996" t="s">
        <v>939</v>
      </c>
      <c r="G29" s="984">
        <v>0</v>
      </c>
    </row>
    <row r="30" spans="1:34" ht="13" x14ac:dyDescent="0.3">
      <c r="D30" s="996" t="s">
        <v>939</v>
      </c>
      <c r="G30" s="984">
        <v>0</v>
      </c>
    </row>
    <row r="31" spans="1:34" ht="16" thickBot="1" x14ac:dyDescent="0.4">
      <c r="F31" s="489" t="s">
        <v>64</v>
      </c>
      <c r="G31" s="998">
        <f>SUM(G20:G30)</f>
        <v>0</v>
      </c>
    </row>
    <row r="32" spans="1:34" ht="24" thickTop="1" thickBot="1" x14ac:dyDescent="0.55000000000000004">
      <c r="A32" s="1090" t="s">
        <v>41</v>
      </c>
      <c r="B32" s="695"/>
      <c r="D32" s="1072" t="s">
        <v>40</v>
      </c>
    </row>
    <row r="33" spans="2:10" ht="15.5" x14ac:dyDescent="0.25">
      <c r="B33" s="696"/>
    </row>
    <row r="34" spans="2:10" ht="18" x14ac:dyDescent="0.4">
      <c r="D34" s="689" t="s">
        <v>58</v>
      </c>
    </row>
    <row r="35" spans="2:10" ht="7.15" customHeight="1" thickBot="1" x14ac:dyDescent="0.45">
      <c r="D35" s="689"/>
    </row>
    <row r="36" spans="2:10" ht="16.5" thickBot="1" x14ac:dyDescent="0.35">
      <c r="B36" s="695"/>
      <c r="D36" s="489" t="s">
        <v>406</v>
      </c>
      <c r="H36" s="975" t="s">
        <v>408</v>
      </c>
      <c r="I36" s="976"/>
    </row>
    <row r="37" spans="2:10" s="52" customFormat="1" ht="7.5" customHeight="1" thickBot="1" x14ac:dyDescent="0.35">
      <c r="B37" s="696"/>
      <c r="D37" s="986"/>
    </row>
    <row r="38" spans="2:10" ht="16.5" thickBot="1" x14ac:dyDescent="0.35">
      <c r="B38" s="695"/>
      <c r="D38" s="489" t="s">
        <v>407</v>
      </c>
      <c r="H38" s="975"/>
      <c r="I38" s="976">
        <v>1</v>
      </c>
      <c r="J38" s="52"/>
    </row>
    <row r="40" spans="2:10" ht="4.5" customHeight="1" x14ac:dyDescent="0.25"/>
    <row r="41" spans="2:10" ht="18" x14ac:dyDescent="0.4">
      <c r="D41" s="689" t="s">
        <v>59</v>
      </c>
    </row>
    <row r="42" spans="2:10" ht="13" x14ac:dyDescent="0.3">
      <c r="D42" s="489" t="s">
        <v>60</v>
      </c>
      <c r="F42" s="1202">
        <v>0</v>
      </c>
    </row>
    <row r="43" spans="2:10" ht="13" x14ac:dyDescent="0.3">
      <c r="D43" s="489" t="s">
        <v>61</v>
      </c>
      <c r="F43" s="1202">
        <v>0</v>
      </c>
    </row>
    <row r="44" spans="2:10" ht="13" x14ac:dyDescent="0.3">
      <c r="D44" s="489" t="s">
        <v>62</v>
      </c>
      <c r="F44" s="1202">
        <v>0</v>
      </c>
    </row>
    <row r="45" spans="2:10" ht="13.5" thickBot="1" x14ac:dyDescent="0.35">
      <c r="D45" s="489" t="s">
        <v>63</v>
      </c>
      <c r="F45" s="1203">
        <f>SUM(F42:F44)</f>
        <v>0</v>
      </c>
    </row>
    <row r="46" spans="2:10" ht="13" thickTop="1" x14ac:dyDescent="0.25"/>
    <row r="47" spans="2:10" ht="18" x14ac:dyDescent="0.4">
      <c r="D47" s="689" t="s">
        <v>65</v>
      </c>
    </row>
    <row r="48" spans="2:10" ht="13" thickBot="1" x14ac:dyDescent="0.3"/>
    <row r="49" spans="2:10" ht="16.5" thickBot="1" x14ac:dyDescent="0.35">
      <c r="B49" s="695"/>
      <c r="D49" s="489" t="s">
        <v>390</v>
      </c>
    </row>
    <row r="50" spans="2:10" ht="5.25" customHeight="1" thickBot="1" x14ac:dyDescent="0.35">
      <c r="D50" s="489"/>
    </row>
    <row r="51" spans="2:10" ht="16.5" thickBot="1" x14ac:dyDescent="0.35">
      <c r="B51" s="695"/>
      <c r="D51" s="489" t="s">
        <v>836</v>
      </c>
      <c r="E51" t="s">
        <v>66</v>
      </c>
    </row>
    <row r="54" spans="2:10" ht="18" x14ac:dyDescent="0.4">
      <c r="D54" s="689" t="s">
        <v>69</v>
      </c>
    </row>
    <row r="56" spans="2:10" ht="13.5" thickBot="1" x14ac:dyDescent="0.35">
      <c r="F56" s="999" t="s">
        <v>71</v>
      </c>
      <c r="G56" s="999"/>
      <c r="I56" s="1389" t="s">
        <v>828</v>
      </c>
      <c r="J56" s="1389"/>
    </row>
    <row r="57" spans="2:10" ht="16" thickBot="1" x14ac:dyDescent="0.3">
      <c r="B57" s="695"/>
      <c r="D57" t="s">
        <v>579</v>
      </c>
      <c r="F57" s="1195">
        <v>0</v>
      </c>
      <c r="G57" t="s">
        <v>70</v>
      </c>
      <c r="I57" s="1000">
        <v>0</v>
      </c>
      <c r="J57" t="s">
        <v>70</v>
      </c>
    </row>
    <row r="58" spans="2:10" ht="16" thickBot="1" x14ac:dyDescent="0.3">
      <c r="B58" s="695"/>
      <c r="D58" t="s">
        <v>67</v>
      </c>
      <c r="F58" s="1195">
        <v>0</v>
      </c>
      <c r="G58" t="s">
        <v>70</v>
      </c>
      <c r="I58" s="1000">
        <v>0</v>
      </c>
      <c r="J58" t="s">
        <v>70</v>
      </c>
    </row>
    <row r="59" spans="2:10" ht="16" thickBot="1" x14ac:dyDescent="0.3">
      <c r="B59" s="695"/>
      <c r="D59" t="s">
        <v>581</v>
      </c>
      <c r="F59" s="1195">
        <v>0</v>
      </c>
      <c r="G59" t="s">
        <v>70</v>
      </c>
      <c r="I59" s="1000">
        <v>0</v>
      </c>
      <c r="J59" t="s">
        <v>70</v>
      </c>
    </row>
    <row r="60" spans="2:10" ht="16" thickBot="1" x14ac:dyDescent="0.3">
      <c r="B60" s="695"/>
      <c r="D60" t="s">
        <v>68</v>
      </c>
      <c r="F60" s="1195">
        <v>0</v>
      </c>
      <c r="G60" t="s">
        <v>70</v>
      </c>
      <c r="I60" s="1000">
        <v>0</v>
      </c>
      <c r="J60" t="s">
        <v>70</v>
      </c>
    </row>
    <row r="61" spans="2:10" ht="16" thickBot="1" x14ac:dyDescent="0.3">
      <c r="B61" s="695"/>
      <c r="D61" t="s">
        <v>583</v>
      </c>
      <c r="F61" s="1195">
        <v>0</v>
      </c>
      <c r="G61" t="s">
        <v>70</v>
      </c>
      <c r="I61" s="1000">
        <v>0</v>
      </c>
      <c r="J61" t="s">
        <v>70</v>
      </c>
    </row>
    <row r="62" spans="2:10" ht="13" thickBot="1" x14ac:dyDescent="0.3"/>
    <row r="63" spans="2:10" ht="18.5" thickBot="1" x14ac:dyDescent="0.45">
      <c r="B63" s="695"/>
      <c r="D63" s="689" t="s">
        <v>72</v>
      </c>
      <c r="G63" s="1195">
        <v>0</v>
      </c>
    </row>
    <row r="64" spans="2:10" ht="13" thickBot="1" x14ac:dyDescent="0.3"/>
    <row r="65" spans="1:11" ht="23.5" thickBot="1" x14ac:dyDescent="0.55000000000000004">
      <c r="A65" s="1090" t="s">
        <v>41</v>
      </c>
      <c r="B65" s="695"/>
      <c r="D65" s="689" t="s">
        <v>721</v>
      </c>
    </row>
    <row r="66" spans="1:11" ht="13" thickBot="1" x14ac:dyDescent="0.3"/>
    <row r="67" spans="1:11" ht="23.5" thickBot="1" x14ac:dyDescent="0.55000000000000004">
      <c r="A67" s="1090" t="s">
        <v>41</v>
      </c>
      <c r="B67" s="695"/>
      <c r="D67" s="689" t="s">
        <v>963</v>
      </c>
    </row>
    <row r="69" spans="1:11" ht="23" x14ac:dyDescent="0.5">
      <c r="A69" s="1090" t="s">
        <v>41</v>
      </c>
      <c r="D69" s="689" t="s">
        <v>37</v>
      </c>
    </row>
    <row r="70" spans="1:11" ht="4.5" customHeight="1" thickBot="1" x14ac:dyDescent="0.3"/>
    <row r="71" spans="1:11" ht="16.5" thickBot="1" x14ac:dyDescent="0.35">
      <c r="B71" s="695"/>
      <c r="D71" s="489" t="s">
        <v>38</v>
      </c>
    </row>
    <row r="72" spans="1:11" ht="4.5" customHeight="1" thickBot="1" x14ac:dyDescent="0.35">
      <c r="D72" s="489"/>
    </row>
    <row r="73" spans="1:11" ht="16.5" thickBot="1" x14ac:dyDescent="0.35">
      <c r="B73" s="695"/>
      <c r="D73" s="489" t="s">
        <v>73</v>
      </c>
    </row>
    <row r="74" spans="1:11" ht="3.75" customHeight="1" thickBot="1" x14ac:dyDescent="0.35">
      <c r="D74" s="489"/>
    </row>
    <row r="75" spans="1:11" ht="16.5" thickBot="1" x14ac:dyDescent="0.35">
      <c r="B75" s="695"/>
      <c r="D75" s="489" t="s">
        <v>74</v>
      </c>
    </row>
    <row r="76" spans="1:11" ht="7.5" customHeight="1" x14ac:dyDescent="0.25"/>
    <row r="77" spans="1:11" ht="13" x14ac:dyDescent="0.3">
      <c r="D77" s="144" t="s">
        <v>851</v>
      </c>
      <c r="E77" s="1"/>
      <c r="F77" s="1"/>
      <c r="G77" s="1"/>
      <c r="H77" s="1"/>
      <c r="I77" s="1"/>
      <c r="J77" s="1"/>
      <c r="K77" s="1"/>
    </row>
    <row r="78" spans="1:11" x14ac:dyDescent="0.25">
      <c r="D78" s="1" t="s">
        <v>852</v>
      </c>
      <c r="E78" s="965" t="s">
        <v>818</v>
      </c>
      <c r="F78" s="1003"/>
      <c r="G78" s="1003"/>
      <c r="H78" s="1003"/>
      <c r="I78" s="1003"/>
      <c r="J78" s="1003"/>
      <c r="K78" s="1003"/>
    </row>
    <row r="79" spans="1:11" x14ac:dyDescent="0.25">
      <c r="D79" s="1" t="s">
        <v>853</v>
      </c>
      <c r="E79" s="965" t="s">
        <v>819</v>
      </c>
      <c r="F79" s="1004"/>
      <c r="G79" s="1004"/>
      <c r="H79" s="1004"/>
      <c r="I79" s="1004"/>
      <c r="J79" s="1004"/>
      <c r="K79" s="1005"/>
    </row>
    <row r="80" spans="1:11" x14ac:dyDescent="0.25">
      <c r="D80" s="1" t="s">
        <v>854</v>
      </c>
      <c r="E80" s="965" t="s">
        <v>823</v>
      </c>
      <c r="F80" s="1001"/>
      <c r="G80" s="1001"/>
      <c r="H80" s="1002"/>
      <c r="I80" s="1" t="s">
        <v>87</v>
      </c>
      <c r="J80" s="1007" t="s">
        <v>820</v>
      </c>
      <c r="K80" s="1006"/>
    </row>
    <row r="81" spans="1:8" ht="6.75" customHeight="1" x14ac:dyDescent="0.25"/>
    <row r="83" spans="1:8" ht="23" x14ac:dyDescent="0.5">
      <c r="A83" s="1090" t="s">
        <v>41</v>
      </c>
      <c r="D83" s="689" t="s">
        <v>964</v>
      </c>
    </row>
    <row r="84" spans="1:8" ht="3.75" customHeight="1" thickBot="1" x14ac:dyDescent="0.3"/>
    <row r="85" spans="1:8" ht="16.5" thickBot="1" x14ac:dyDescent="0.35">
      <c r="B85" s="695"/>
      <c r="D85" s="489" t="s">
        <v>75</v>
      </c>
    </row>
    <row r="86" spans="1:8" ht="3.75" customHeight="1" thickBot="1" x14ac:dyDescent="0.35">
      <c r="D86" s="489"/>
    </row>
    <row r="87" spans="1:8" ht="16.5" thickBot="1" x14ac:dyDescent="0.35">
      <c r="B87" s="695"/>
      <c r="D87" s="489" t="s">
        <v>76</v>
      </c>
    </row>
    <row r="88" spans="1:8" ht="5.25" customHeight="1" thickBot="1" x14ac:dyDescent="0.35">
      <c r="D88" s="489"/>
    </row>
    <row r="89" spans="1:8" ht="16.5" thickBot="1" x14ac:dyDescent="0.35">
      <c r="B89" s="695"/>
      <c r="D89" s="489" t="s">
        <v>636</v>
      </c>
      <c r="F89" s="975"/>
      <c r="G89" s="86"/>
      <c r="H89" s="976"/>
    </row>
    <row r="90" spans="1:8" ht="13" thickBot="1" x14ac:dyDescent="0.3"/>
    <row r="91" spans="1:8" ht="18.5" thickBot="1" x14ac:dyDescent="0.45">
      <c r="B91" s="695"/>
      <c r="D91" s="689" t="s">
        <v>139</v>
      </c>
    </row>
    <row r="92" spans="1:8" ht="13.5" thickBot="1" x14ac:dyDescent="0.35">
      <c r="D92" s="489" t="s">
        <v>77</v>
      </c>
    </row>
    <row r="93" spans="1:8" ht="32.25" customHeight="1" x14ac:dyDescent="0.25">
      <c r="D93" s="1380" t="s">
        <v>140</v>
      </c>
      <c r="E93" s="1381"/>
      <c r="F93" s="1381"/>
      <c r="G93" s="1382"/>
    </row>
    <row r="94" spans="1:8" ht="13" thickBot="1" x14ac:dyDescent="0.3">
      <c r="D94" s="1383"/>
      <c r="E94" s="1384"/>
      <c r="F94" s="1384"/>
      <c r="G94" s="1385"/>
    </row>
    <row r="95" spans="1:8" ht="18" customHeight="1" x14ac:dyDescent="0.25"/>
    <row r="96" spans="1:8" ht="23" x14ac:dyDescent="0.5">
      <c r="A96" s="1090" t="s">
        <v>41</v>
      </c>
      <c r="D96" s="689" t="s">
        <v>92</v>
      </c>
    </row>
    <row r="97" spans="2:8" ht="13" thickBot="1" x14ac:dyDescent="0.3"/>
    <row r="98" spans="2:8" ht="16.5" thickBot="1" x14ac:dyDescent="0.35">
      <c r="B98" s="695"/>
      <c r="D98" s="489" t="s">
        <v>78</v>
      </c>
    </row>
    <row r="99" spans="2:8" ht="4.5" customHeight="1" thickBot="1" x14ac:dyDescent="0.3"/>
    <row r="100" spans="2:8" ht="16.5" thickBot="1" x14ac:dyDescent="0.35">
      <c r="B100" s="695"/>
      <c r="D100" s="489" t="s">
        <v>79</v>
      </c>
      <c r="E100" s="489"/>
      <c r="F100" s="975"/>
      <c r="G100" s="86"/>
      <c r="H100" s="976"/>
    </row>
    <row r="101" spans="2:8" ht="3.75" customHeight="1" thickBot="1" x14ac:dyDescent="0.3"/>
    <row r="102" spans="2:8" ht="18.75" customHeight="1" thickBot="1" x14ac:dyDescent="0.35">
      <c r="B102" s="695"/>
      <c r="D102" s="489" t="s">
        <v>80</v>
      </c>
    </row>
    <row r="103" spans="2:8" ht="3" customHeight="1" thickBot="1" x14ac:dyDescent="0.3"/>
    <row r="104" spans="2:8" ht="16.5" thickBot="1" x14ac:dyDescent="0.35">
      <c r="B104" s="695"/>
      <c r="D104" s="489" t="s">
        <v>81</v>
      </c>
    </row>
    <row r="105" spans="2:8" ht="3.75" customHeight="1" thickBot="1" x14ac:dyDescent="0.3"/>
    <row r="106" spans="2:8" ht="16.5" thickBot="1" x14ac:dyDescent="0.35">
      <c r="B106" s="695"/>
      <c r="D106" s="489" t="s">
        <v>93</v>
      </c>
    </row>
    <row r="107" spans="2:8" ht="13" x14ac:dyDescent="0.3">
      <c r="D107" s="489" t="s">
        <v>84</v>
      </c>
    </row>
    <row r="108" spans="2:8" ht="13" x14ac:dyDescent="0.3">
      <c r="D108" s="489" t="s">
        <v>85</v>
      </c>
    </row>
    <row r="109" spans="2:8" ht="13" x14ac:dyDescent="0.3">
      <c r="D109" s="489" t="s">
        <v>83</v>
      </c>
    </row>
    <row r="110" spans="2:8" ht="7.5" customHeight="1" thickBot="1" x14ac:dyDescent="0.3"/>
    <row r="111" spans="2:8" ht="16.5" thickBot="1" x14ac:dyDescent="0.35">
      <c r="B111" s="695"/>
      <c r="D111" s="489" t="s">
        <v>86</v>
      </c>
      <c r="E111" s="1386"/>
      <c r="F111" s="1387"/>
      <c r="G111" s="1387"/>
      <c r="H111" s="1388"/>
    </row>
    <row r="114" spans="2:8" ht="18" x14ac:dyDescent="0.4">
      <c r="D114" s="689" t="s">
        <v>91</v>
      </c>
    </row>
    <row r="115" spans="2:8" ht="6.75" customHeight="1" thickBot="1" x14ac:dyDescent="0.3"/>
    <row r="116" spans="2:8" ht="16.5" thickBot="1" x14ac:dyDescent="0.35">
      <c r="B116" s="695"/>
      <c r="D116" s="489" t="s">
        <v>78</v>
      </c>
    </row>
    <row r="117" spans="2:8" ht="3.75" customHeight="1" thickBot="1" x14ac:dyDescent="0.3"/>
    <row r="118" spans="2:8" ht="16.5" thickBot="1" x14ac:dyDescent="0.35">
      <c r="B118" s="695"/>
      <c r="D118" s="489" t="s">
        <v>79</v>
      </c>
      <c r="E118" s="489"/>
      <c r="F118" s="975"/>
      <c r="G118" s="86"/>
      <c r="H118" s="976"/>
    </row>
    <row r="119" spans="2:8" ht="4.5" customHeight="1" thickBot="1" x14ac:dyDescent="0.3"/>
    <row r="120" spans="2:8" ht="16.5" thickBot="1" x14ac:dyDescent="0.35">
      <c r="B120" s="695"/>
      <c r="D120" s="489" t="s">
        <v>80</v>
      </c>
    </row>
    <row r="121" spans="2:8" ht="4.5" customHeight="1" thickBot="1" x14ac:dyDescent="0.3"/>
    <row r="122" spans="2:8" ht="16.5" thickBot="1" x14ac:dyDescent="0.35">
      <c r="B122" s="695"/>
      <c r="D122" s="489" t="s">
        <v>81</v>
      </c>
    </row>
    <row r="123" spans="2:8" ht="3" customHeight="1" thickBot="1" x14ac:dyDescent="0.3"/>
    <row r="124" spans="2:8" ht="16.5" thickBot="1" x14ac:dyDescent="0.35">
      <c r="B124" s="695"/>
      <c r="D124" s="489" t="s">
        <v>82</v>
      </c>
    </row>
    <row r="125" spans="2:8" ht="13" x14ac:dyDescent="0.3">
      <c r="D125" s="489" t="s">
        <v>84</v>
      </c>
    </row>
    <row r="126" spans="2:8" ht="13" x14ac:dyDescent="0.3">
      <c r="D126" s="489" t="s">
        <v>85</v>
      </c>
    </row>
    <row r="127" spans="2:8" ht="13" x14ac:dyDescent="0.3">
      <c r="D127" s="489" t="s">
        <v>83</v>
      </c>
    </row>
    <row r="128" spans="2:8" ht="5.25" customHeight="1" thickBot="1" x14ac:dyDescent="0.3"/>
    <row r="129" spans="2:10" ht="16.5" thickBot="1" x14ac:dyDescent="0.35">
      <c r="B129" s="695"/>
      <c r="D129" s="489" t="s">
        <v>86</v>
      </c>
      <c r="E129" s="1386"/>
      <c r="F129" s="1387"/>
      <c r="G129" s="1387"/>
      <c r="H129" s="1388"/>
    </row>
    <row r="132" spans="2:10" ht="18.5" thickBot="1" x14ac:dyDescent="0.45">
      <c r="D132" s="689" t="s">
        <v>88</v>
      </c>
    </row>
    <row r="133" spans="2:10" ht="13" thickBot="1" x14ac:dyDescent="0.3">
      <c r="D133" s="1" t="s">
        <v>597</v>
      </c>
      <c r="F133" s="975" t="s">
        <v>907</v>
      </c>
      <c r="G133" s="86"/>
      <c r="H133" s="86"/>
      <c r="I133" s="86"/>
      <c r="J133" s="976"/>
    </row>
    <row r="134" spans="2:10" ht="4.5" customHeight="1" thickBot="1" x14ac:dyDescent="0.3">
      <c r="D134" s="1"/>
    </row>
    <row r="135" spans="2:10" ht="13" thickBot="1" x14ac:dyDescent="0.3">
      <c r="D135" s="1" t="s">
        <v>4</v>
      </c>
      <c r="F135" s="975" t="s">
        <v>907</v>
      </c>
      <c r="G135" s="86"/>
      <c r="H135" s="86"/>
      <c r="I135" s="86"/>
      <c r="J135" s="976"/>
    </row>
    <row r="136" spans="2:10" ht="6" customHeight="1" thickBot="1" x14ac:dyDescent="0.3">
      <c r="D136" s="1"/>
    </row>
    <row r="137" spans="2:10" ht="13" thickBot="1" x14ac:dyDescent="0.3">
      <c r="D137" s="1008" t="s">
        <v>598</v>
      </c>
      <c r="F137" s="975">
        <v>0</v>
      </c>
      <c r="G137" s="976"/>
    </row>
    <row r="138" spans="2:10" ht="4.5" customHeight="1" thickBot="1" x14ac:dyDescent="0.3">
      <c r="D138" s="12"/>
    </row>
    <row r="139" spans="2:10" ht="13" thickBot="1" x14ac:dyDescent="0.3">
      <c r="D139" s="12" t="s">
        <v>89</v>
      </c>
      <c r="F139" s="975">
        <v>0</v>
      </c>
      <c r="G139" s="976"/>
    </row>
    <row r="140" spans="2:10" ht="4.5" customHeight="1" thickBot="1" x14ac:dyDescent="0.3">
      <c r="D140" s="12"/>
    </row>
    <row r="141" spans="2:10" ht="13" thickBot="1" x14ac:dyDescent="0.3">
      <c r="D141" s="1008" t="s">
        <v>7</v>
      </c>
      <c r="F141" s="975">
        <v>0</v>
      </c>
      <c r="G141" s="976"/>
    </row>
    <row r="142" spans="2:10" ht="5.25" customHeight="1" thickBot="1" x14ac:dyDescent="0.3">
      <c r="D142" s="1"/>
    </row>
    <row r="143" spans="2:10" ht="13" thickBot="1" x14ac:dyDescent="0.3">
      <c r="D143" s="1" t="s">
        <v>6</v>
      </c>
      <c r="F143" s="975" t="s">
        <v>907</v>
      </c>
      <c r="G143" s="86"/>
      <c r="H143" s="86"/>
      <c r="I143" s="86"/>
      <c r="J143" s="976"/>
    </row>
    <row r="144" spans="2:10" ht="4.5" customHeight="1" thickBot="1" x14ac:dyDescent="0.3">
      <c r="D144" s="1"/>
    </row>
    <row r="145" spans="4:10" ht="13" thickBot="1" x14ac:dyDescent="0.3">
      <c r="D145" s="1" t="s">
        <v>599</v>
      </c>
      <c r="F145" s="975" t="s">
        <v>907</v>
      </c>
      <c r="G145" s="86"/>
      <c r="H145" s="86"/>
      <c r="I145" s="86"/>
      <c r="J145" s="976"/>
    </row>
    <row r="146" spans="4:10" ht="5.25" customHeight="1" thickBot="1" x14ac:dyDescent="0.3">
      <c r="D146" s="1"/>
    </row>
    <row r="147" spans="4:10" ht="13" thickBot="1" x14ac:dyDescent="0.3">
      <c r="D147" s="1" t="s">
        <v>601</v>
      </c>
      <c r="F147" s="975" t="s">
        <v>907</v>
      </c>
      <c r="G147" s="86"/>
      <c r="H147" s="86"/>
      <c r="I147" s="86"/>
      <c r="J147" s="976"/>
    </row>
    <row r="148" spans="4:10" ht="7.5" customHeight="1" thickBot="1" x14ac:dyDescent="0.3">
      <c r="D148" s="1"/>
    </row>
    <row r="149" spans="4:10" ht="13.5" thickBot="1" x14ac:dyDescent="0.35">
      <c r="D149" s="1" t="s">
        <v>90</v>
      </c>
      <c r="F149" s="1183">
        <f ca="1">TODAY()</f>
        <v>44700</v>
      </c>
      <c r="G149" s="976"/>
    </row>
    <row r="227" spans="4:4" ht="15.5" x14ac:dyDescent="0.35">
      <c r="D227" s="251" t="s">
        <v>478</v>
      </c>
    </row>
    <row r="228" spans="4:4" x14ac:dyDescent="0.25">
      <c r="D228" s="983" t="s">
        <v>48</v>
      </c>
    </row>
    <row r="229" spans="4:4" x14ac:dyDescent="0.25">
      <c r="D229" s="983" t="s">
        <v>49</v>
      </c>
    </row>
    <row r="230" spans="4:4" x14ac:dyDescent="0.25">
      <c r="D230" s="983" t="s">
        <v>50</v>
      </c>
    </row>
    <row r="231" spans="4:4" x14ac:dyDescent="0.25">
      <c r="D231" s="983" t="s">
        <v>51</v>
      </c>
    </row>
    <row r="232" spans="4:4" x14ac:dyDescent="0.25">
      <c r="D232" s="983" t="s">
        <v>52</v>
      </c>
    </row>
    <row r="233" spans="4:4" x14ac:dyDescent="0.25">
      <c r="D233" s="983" t="s">
        <v>53</v>
      </c>
    </row>
    <row r="234" spans="4:4" x14ac:dyDescent="0.25">
      <c r="D234" s="983" t="s">
        <v>54</v>
      </c>
    </row>
    <row r="235" spans="4:4" x14ac:dyDescent="0.25">
      <c r="D235" s="983" t="s">
        <v>55</v>
      </c>
    </row>
    <row r="236" spans="4:4" x14ac:dyDescent="0.25">
      <c r="D236" s="983" t="s">
        <v>56</v>
      </c>
    </row>
    <row r="237" spans="4:4" x14ac:dyDescent="0.25">
      <c r="D237" s="983" t="s">
        <v>57</v>
      </c>
    </row>
    <row r="238" spans="4:4" ht="15.5" x14ac:dyDescent="0.35">
      <c r="D238" s="251" t="s">
        <v>133</v>
      </c>
    </row>
    <row r="239" spans="4:4" x14ac:dyDescent="0.25">
      <c r="D239" s="8" t="s">
        <v>134</v>
      </c>
    </row>
    <row r="240" spans="4:4" x14ac:dyDescent="0.25">
      <c r="D240" s="8" t="s">
        <v>135</v>
      </c>
    </row>
    <row r="241" spans="4:4" x14ac:dyDescent="0.25">
      <c r="D241" s="8" t="s">
        <v>136</v>
      </c>
    </row>
    <row r="242" spans="4:4" x14ac:dyDescent="0.25">
      <c r="D242" s="8" t="s">
        <v>137</v>
      </c>
    </row>
    <row r="243" spans="4:4" x14ac:dyDescent="0.25">
      <c r="D243" s="8" t="s">
        <v>138</v>
      </c>
    </row>
    <row r="244" spans="4:4" ht="15.5" x14ac:dyDescent="0.35">
      <c r="D244" s="251" t="s">
        <v>114</v>
      </c>
    </row>
    <row r="245" spans="4:4" x14ac:dyDescent="0.25">
      <c r="D245" s="8" t="s">
        <v>115</v>
      </c>
    </row>
    <row r="246" spans="4:4" x14ac:dyDescent="0.25">
      <c r="D246" s="8" t="s">
        <v>116</v>
      </c>
    </row>
    <row r="247" spans="4:4" x14ac:dyDescent="0.25">
      <c r="D247" s="8" t="s">
        <v>117</v>
      </c>
    </row>
    <row r="248" spans="4:4" x14ac:dyDescent="0.25">
      <c r="D248" s="8" t="s">
        <v>118</v>
      </c>
    </row>
    <row r="249" spans="4:4" x14ac:dyDescent="0.25">
      <c r="D249" s="8" t="s">
        <v>119</v>
      </c>
    </row>
    <row r="250" spans="4:4" x14ac:dyDescent="0.25">
      <c r="D250" s="8" t="s">
        <v>120</v>
      </c>
    </row>
    <row r="251" spans="4:4" x14ac:dyDescent="0.25">
      <c r="D251" s="52" t="s">
        <v>121</v>
      </c>
    </row>
    <row r="252" spans="4:4" x14ac:dyDescent="0.25">
      <c r="D252" s="8" t="s">
        <v>122</v>
      </c>
    </row>
    <row r="253" spans="4:4" x14ac:dyDescent="0.25">
      <c r="D253" s="8" t="s">
        <v>141</v>
      </c>
    </row>
    <row r="254" spans="4:4" x14ac:dyDescent="0.25">
      <c r="D254" s="8" t="s">
        <v>142</v>
      </c>
    </row>
    <row r="255" spans="4:4" x14ac:dyDescent="0.25">
      <c r="D255" s="8" t="s">
        <v>143</v>
      </c>
    </row>
    <row r="256" spans="4:4" x14ac:dyDescent="0.25">
      <c r="D256" s="8" t="s">
        <v>144</v>
      </c>
    </row>
    <row r="257" spans="4:4" x14ac:dyDescent="0.25">
      <c r="D257" s="8" t="s">
        <v>145</v>
      </c>
    </row>
    <row r="258" spans="4:4" x14ac:dyDescent="0.25">
      <c r="D258" s="8" t="s">
        <v>146</v>
      </c>
    </row>
    <row r="259" spans="4:4" x14ac:dyDescent="0.25">
      <c r="D259" s="8" t="s">
        <v>147</v>
      </c>
    </row>
    <row r="260" spans="4:4" x14ac:dyDescent="0.25">
      <c r="D260" s="8" t="s">
        <v>148</v>
      </c>
    </row>
    <row r="261" spans="4:4" x14ac:dyDescent="0.25">
      <c r="D261" s="8" t="s">
        <v>149</v>
      </c>
    </row>
    <row r="262" spans="4:4" x14ac:dyDescent="0.25">
      <c r="D262" s="8" t="s">
        <v>150</v>
      </c>
    </row>
    <row r="263" spans="4:4" x14ac:dyDescent="0.25">
      <c r="D263" s="8" t="s">
        <v>151</v>
      </c>
    </row>
    <row r="264" spans="4:4" x14ac:dyDescent="0.25">
      <c r="D264" s="8" t="s">
        <v>152</v>
      </c>
    </row>
    <row r="265" spans="4:4" x14ac:dyDescent="0.25">
      <c r="D265" s="8" t="s">
        <v>153</v>
      </c>
    </row>
    <row r="266" spans="4:4" x14ac:dyDescent="0.25">
      <c r="D266" s="8" t="s">
        <v>154</v>
      </c>
    </row>
    <row r="267" spans="4:4" x14ac:dyDescent="0.25">
      <c r="D267" s="8" t="s">
        <v>155</v>
      </c>
    </row>
    <row r="268" spans="4:4" x14ac:dyDescent="0.25">
      <c r="D268" s="8" t="s">
        <v>156</v>
      </c>
    </row>
    <row r="269" spans="4:4" x14ac:dyDescent="0.25">
      <c r="D269" s="8" t="s">
        <v>157</v>
      </c>
    </row>
    <row r="270" spans="4:4" x14ac:dyDescent="0.25">
      <c r="D270" s="8" t="s">
        <v>158</v>
      </c>
    </row>
    <row r="271" spans="4:4" x14ac:dyDescent="0.25">
      <c r="D271" s="8" t="s">
        <v>159</v>
      </c>
    </row>
    <row r="272" spans="4:4" x14ac:dyDescent="0.25">
      <c r="D272" s="8" t="s">
        <v>160</v>
      </c>
    </row>
    <row r="273" spans="4:4" x14ac:dyDescent="0.25">
      <c r="D273" s="8" t="s">
        <v>161</v>
      </c>
    </row>
    <row r="274" spans="4:4" x14ac:dyDescent="0.25">
      <c r="D274" s="8" t="s">
        <v>659</v>
      </c>
    </row>
    <row r="275" spans="4:4" x14ac:dyDescent="0.25">
      <c r="D275" s="8" t="s">
        <v>660</v>
      </c>
    </row>
    <row r="276" spans="4:4" x14ac:dyDescent="0.25">
      <c r="D276" s="8" t="s">
        <v>661</v>
      </c>
    </row>
    <row r="277" spans="4:4" x14ac:dyDescent="0.25">
      <c r="D277" s="8" t="s">
        <v>662</v>
      </c>
    </row>
    <row r="278" spans="4:4" x14ac:dyDescent="0.25">
      <c r="D278" s="8" t="s">
        <v>663</v>
      </c>
    </row>
    <row r="279" spans="4:4" x14ac:dyDescent="0.25">
      <c r="D279" s="8" t="s">
        <v>664</v>
      </c>
    </row>
    <row r="280" spans="4:4" x14ac:dyDescent="0.25">
      <c r="D280" s="8" t="s">
        <v>665</v>
      </c>
    </row>
    <row r="281" spans="4:4" x14ac:dyDescent="0.25">
      <c r="D281" s="8" t="s">
        <v>666</v>
      </c>
    </row>
    <row r="282" spans="4:4" x14ac:dyDescent="0.25">
      <c r="D282" s="8" t="s">
        <v>667</v>
      </c>
    </row>
    <row r="283" spans="4:4" x14ac:dyDescent="0.25">
      <c r="D283" s="8" t="s">
        <v>861</v>
      </c>
    </row>
    <row r="284" spans="4:4" x14ac:dyDescent="0.25">
      <c r="D284" s="8" t="s">
        <v>939</v>
      </c>
    </row>
    <row r="285" spans="4:4" x14ac:dyDescent="0.25">
      <c r="D285" s="8"/>
    </row>
    <row r="286" spans="4:4" x14ac:dyDescent="0.25">
      <c r="D286" s="8"/>
    </row>
    <row r="287" spans="4:4" x14ac:dyDescent="0.25">
      <c r="D287" s="8"/>
    </row>
    <row r="288" spans="4:4" x14ac:dyDescent="0.25">
      <c r="D288" s="8"/>
    </row>
    <row r="289" spans="4:4" x14ac:dyDescent="0.25">
      <c r="D289" s="8"/>
    </row>
    <row r="290" spans="4:4" x14ac:dyDescent="0.25">
      <c r="D290" s="8"/>
    </row>
    <row r="291" spans="4:4" x14ac:dyDescent="0.25">
      <c r="D291" s="8"/>
    </row>
    <row r="292" spans="4:4" x14ac:dyDescent="0.25">
      <c r="D292" s="8"/>
    </row>
    <row r="293" spans="4:4" x14ac:dyDescent="0.25">
      <c r="D293" s="8"/>
    </row>
    <row r="294" spans="4:4" x14ac:dyDescent="0.25">
      <c r="D294" s="8"/>
    </row>
    <row r="295" spans="4:4" x14ac:dyDescent="0.25">
      <c r="D295" s="8"/>
    </row>
    <row r="296" spans="4:4" x14ac:dyDescent="0.25">
      <c r="D296" s="8"/>
    </row>
    <row r="297" spans="4:4" x14ac:dyDescent="0.25">
      <c r="D297" s="8"/>
    </row>
    <row r="298" spans="4:4" x14ac:dyDescent="0.25">
      <c r="D298" s="8"/>
    </row>
    <row r="299" spans="4:4" x14ac:dyDescent="0.25">
      <c r="D299" s="8"/>
    </row>
    <row r="300" spans="4:4" x14ac:dyDescent="0.25">
      <c r="D300" s="8"/>
    </row>
    <row r="301" spans="4:4" x14ac:dyDescent="0.25">
      <c r="D301" s="8"/>
    </row>
    <row r="302" spans="4:4" x14ac:dyDescent="0.25">
      <c r="D302" s="8"/>
    </row>
    <row r="303" spans="4:4" x14ac:dyDescent="0.25">
      <c r="D303" s="8"/>
    </row>
    <row r="401" spans="7:7" x14ac:dyDescent="0.25">
      <c r="G401" s="1012">
        <v>36526</v>
      </c>
    </row>
    <row r="402" spans="7:7" x14ac:dyDescent="0.25">
      <c r="G402" s="1012">
        <v>37987</v>
      </c>
    </row>
    <row r="403" spans="7:7" x14ac:dyDescent="0.25">
      <c r="G403" s="1012">
        <v>37988</v>
      </c>
    </row>
    <row r="404" spans="7:7" x14ac:dyDescent="0.25">
      <c r="G404" s="1012">
        <v>37989</v>
      </c>
    </row>
    <row r="405" spans="7:7" x14ac:dyDescent="0.25">
      <c r="G405" s="1012">
        <v>37990</v>
      </c>
    </row>
    <row r="406" spans="7:7" x14ac:dyDescent="0.25">
      <c r="G406" s="1012">
        <v>37991</v>
      </c>
    </row>
    <row r="407" spans="7:7" x14ac:dyDescent="0.25">
      <c r="G407" s="1012">
        <v>37992</v>
      </c>
    </row>
    <row r="408" spans="7:7" x14ac:dyDescent="0.25">
      <c r="G408" s="1012">
        <v>37993</v>
      </c>
    </row>
    <row r="409" spans="7:7" x14ac:dyDescent="0.25">
      <c r="G409" s="1012">
        <v>37994</v>
      </c>
    </row>
    <row r="410" spans="7:7" x14ac:dyDescent="0.25">
      <c r="G410" s="1012">
        <v>37995</v>
      </c>
    </row>
    <row r="411" spans="7:7" x14ac:dyDescent="0.25">
      <c r="G411" s="1012">
        <v>37996</v>
      </c>
    </row>
    <row r="412" spans="7:7" x14ac:dyDescent="0.25">
      <c r="G412" s="1012">
        <v>37997</v>
      </c>
    </row>
    <row r="413" spans="7:7" x14ac:dyDescent="0.25">
      <c r="G413" s="1012">
        <v>37998</v>
      </c>
    </row>
    <row r="414" spans="7:7" x14ac:dyDescent="0.25">
      <c r="G414" s="1012">
        <v>37999</v>
      </c>
    </row>
    <row r="415" spans="7:7" x14ac:dyDescent="0.25">
      <c r="G415" s="1012">
        <v>38000</v>
      </c>
    </row>
    <row r="416" spans="7:7" x14ac:dyDescent="0.25">
      <c r="G416" s="1012">
        <v>38001</v>
      </c>
    </row>
    <row r="417" spans="7:7" x14ac:dyDescent="0.25">
      <c r="G417" s="1012">
        <v>38002</v>
      </c>
    </row>
    <row r="418" spans="7:7" x14ac:dyDescent="0.25">
      <c r="G418" s="1012">
        <v>38003</v>
      </c>
    </row>
    <row r="419" spans="7:7" x14ac:dyDescent="0.25">
      <c r="G419" s="1012">
        <v>38004</v>
      </c>
    </row>
    <row r="420" spans="7:7" x14ac:dyDescent="0.25">
      <c r="G420" s="1012">
        <v>38005</v>
      </c>
    </row>
    <row r="421" spans="7:7" x14ac:dyDescent="0.25">
      <c r="G421" s="1012">
        <v>38006</v>
      </c>
    </row>
    <row r="422" spans="7:7" x14ac:dyDescent="0.25">
      <c r="G422" s="1012">
        <v>38007</v>
      </c>
    </row>
    <row r="423" spans="7:7" x14ac:dyDescent="0.25">
      <c r="G423" s="1012">
        <v>38008</v>
      </c>
    </row>
    <row r="424" spans="7:7" x14ac:dyDescent="0.25">
      <c r="G424" s="1012">
        <v>38009</v>
      </c>
    </row>
    <row r="425" spans="7:7" x14ac:dyDescent="0.25">
      <c r="G425" s="1012">
        <v>38010</v>
      </c>
    </row>
    <row r="426" spans="7:7" x14ac:dyDescent="0.25">
      <c r="G426" s="1012">
        <v>38011</v>
      </c>
    </row>
    <row r="427" spans="7:7" x14ac:dyDescent="0.25">
      <c r="G427" s="1012">
        <v>38012</v>
      </c>
    </row>
    <row r="428" spans="7:7" x14ac:dyDescent="0.25">
      <c r="G428" s="1012">
        <v>38013</v>
      </c>
    </row>
    <row r="429" spans="7:7" x14ac:dyDescent="0.25">
      <c r="G429" s="1012">
        <v>38014</v>
      </c>
    </row>
    <row r="430" spans="7:7" x14ac:dyDescent="0.25">
      <c r="G430" s="1012">
        <v>38015</v>
      </c>
    </row>
    <row r="431" spans="7:7" x14ac:dyDescent="0.25">
      <c r="G431" s="1012">
        <v>38016</v>
      </c>
    </row>
    <row r="432" spans="7:7" x14ac:dyDescent="0.25">
      <c r="G432" s="1012">
        <v>38017</v>
      </c>
    </row>
    <row r="433" spans="7:7" x14ac:dyDescent="0.25">
      <c r="G433" s="1012">
        <v>38018</v>
      </c>
    </row>
    <row r="434" spans="7:7" x14ac:dyDescent="0.25">
      <c r="G434" s="1012">
        <v>38019</v>
      </c>
    </row>
    <row r="435" spans="7:7" x14ac:dyDescent="0.25">
      <c r="G435" s="1012">
        <v>38020</v>
      </c>
    </row>
    <row r="436" spans="7:7" x14ac:dyDescent="0.25">
      <c r="G436" s="1012">
        <v>38021</v>
      </c>
    </row>
    <row r="437" spans="7:7" x14ac:dyDescent="0.25">
      <c r="G437" s="1012">
        <v>38022</v>
      </c>
    </row>
    <row r="438" spans="7:7" x14ac:dyDescent="0.25">
      <c r="G438" s="1012">
        <v>38023</v>
      </c>
    </row>
    <row r="439" spans="7:7" x14ac:dyDescent="0.25">
      <c r="G439" s="1012">
        <v>38024</v>
      </c>
    </row>
    <row r="440" spans="7:7" x14ac:dyDescent="0.25">
      <c r="G440" s="1012">
        <v>38025</v>
      </c>
    </row>
    <row r="441" spans="7:7" x14ac:dyDescent="0.25">
      <c r="G441" s="1012">
        <v>38026</v>
      </c>
    </row>
    <row r="442" spans="7:7" x14ac:dyDescent="0.25">
      <c r="G442" s="1012">
        <v>38027</v>
      </c>
    </row>
    <row r="443" spans="7:7" x14ac:dyDescent="0.25">
      <c r="G443" s="1012">
        <v>38028</v>
      </c>
    </row>
    <row r="444" spans="7:7" x14ac:dyDescent="0.25">
      <c r="G444" s="1012">
        <v>38029</v>
      </c>
    </row>
    <row r="445" spans="7:7" x14ac:dyDescent="0.25">
      <c r="G445" s="1012">
        <v>38030</v>
      </c>
    </row>
    <row r="446" spans="7:7" x14ac:dyDescent="0.25">
      <c r="G446" s="1012">
        <v>38031</v>
      </c>
    </row>
    <row r="447" spans="7:7" x14ac:dyDescent="0.25">
      <c r="G447" s="1012">
        <v>38032</v>
      </c>
    </row>
    <row r="448" spans="7:7" x14ac:dyDescent="0.25">
      <c r="G448" s="1012">
        <v>38033</v>
      </c>
    </row>
    <row r="449" spans="7:7" x14ac:dyDescent="0.25">
      <c r="G449" s="1012">
        <v>38034</v>
      </c>
    </row>
    <row r="450" spans="7:7" x14ac:dyDescent="0.25">
      <c r="G450" s="1012">
        <v>38035</v>
      </c>
    </row>
    <row r="451" spans="7:7" x14ac:dyDescent="0.25">
      <c r="G451" s="1012">
        <v>38036</v>
      </c>
    </row>
    <row r="452" spans="7:7" x14ac:dyDescent="0.25">
      <c r="G452" s="1012">
        <v>38037</v>
      </c>
    </row>
    <row r="453" spans="7:7" x14ac:dyDescent="0.25">
      <c r="G453" s="1012">
        <v>38038</v>
      </c>
    </row>
    <row r="454" spans="7:7" x14ac:dyDescent="0.25">
      <c r="G454" s="1012">
        <v>38039</v>
      </c>
    </row>
    <row r="455" spans="7:7" x14ac:dyDescent="0.25">
      <c r="G455" s="1012">
        <v>38040</v>
      </c>
    </row>
    <row r="456" spans="7:7" x14ac:dyDescent="0.25">
      <c r="G456" s="1012">
        <v>38041</v>
      </c>
    </row>
    <row r="457" spans="7:7" x14ac:dyDescent="0.25">
      <c r="G457" s="1012">
        <v>38042</v>
      </c>
    </row>
    <row r="458" spans="7:7" x14ac:dyDescent="0.25">
      <c r="G458" s="1012">
        <v>38043</v>
      </c>
    </row>
    <row r="459" spans="7:7" x14ac:dyDescent="0.25">
      <c r="G459" s="1012">
        <v>38044</v>
      </c>
    </row>
    <row r="460" spans="7:7" x14ac:dyDescent="0.25">
      <c r="G460" s="1012">
        <v>38045</v>
      </c>
    </row>
    <row r="461" spans="7:7" x14ac:dyDescent="0.25">
      <c r="G461" s="1012">
        <v>38046</v>
      </c>
    </row>
    <row r="462" spans="7:7" x14ac:dyDescent="0.25">
      <c r="G462" s="1012">
        <v>38047</v>
      </c>
    </row>
    <row r="463" spans="7:7" x14ac:dyDescent="0.25">
      <c r="G463" s="1012">
        <v>38048</v>
      </c>
    </row>
    <row r="464" spans="7:7" x14ac:dyDescent="0.25">
      <c r="G464" s="1012">
        <v>38049</v>
      </c>
    </row>
    <row r="465" spans="7:7" x14ac:dyDescent="0.25">
      <c r="G465" s="1012">
        <v>38050</v>
      </c>
    </row>
    <row r="466" spans="7:7" x14ac:dyDescent="0.25">
      <c r="G466" s="1012">
        <v>38051</v>
      </c>
    </row>
    <row r="467" spans="7:7" x14ac:dyDescent="0.25">
      <c r="G467" s="1012">
        <v>38052</v>
      </c>
    </row>
    <row r="468" spans="7:7" x14ac:dyDescent="0.25">
      <c r="G468" s="1012">
        <v>38053</v>
      </c>
    </row>
    <row r="469" spans="7:7" x14ac:dyDescent="0.25">
      <c r="G469" s="1012">
        <v>38054</v>
      </c>
    </row>
    <row r="470" spans="7:7" x14ac:dyDescent="0.25">
      <c r="G470" s="1012">
        <v>38055</v>
      </c>
    </row>
    <row r="471" spans="7:7" x14ac:dyDescent="0.25">
      <c r="G471" s="1012">
        <v>38056</v>
      </c>
    </row>
    <row r="472" spans="7:7" x14ac:dyDescent="0.25">
      <c r="G472" s="1012">
        <v>38057</v>
      </c>
    </row>
    <row r="473" spans="7:7" x14ac:dyDescent="0.25">
      <c r="G473" s="1012">
        <v>38058</v>
      </c>
    </row>
    <row r="474" spans="7:7" x14ac:dyDescent="0.25">
      <c r="G474" s="1012">
        <v>38059</v>
      </c>
    </row>
    <row r="475" spans="7:7" x14ac:dyDescent="0.25">
      <c r="G475" s="1012">
        <v>38060</v>
      </c>
    </row>
    <row r="476" spans="7:7" x14ac:dyDescent="0.25">
      <c r="G476" s="1012">
        <v>38061</v>
      </c>
    </row>
    <row r="477" spans="7:7" x14ac:dyDescent="0.25">
      <c r="G477" s="1012">
        <v>38062</v>
      </c>
    </row>
    <row r="478" spans="7:7" x14ac:dyDescent="0.25">
      <c r="G478" s="1012">
        <v>38063</v>
      </c>
    </row>
    <row r="479" spans="7:7" x14ac:dyDescent="0.25">
      <c r="G479" s="1012">
        <v>38064</v>
      </c>
    </row>
    <row r="480" spans="7:7" x14ac:dyDescent="0.25">
      <c r="G480" s="1012">
        <v>38065</v>
      </c>
    </row>
    <row r="481" spans="7:7" x14ac:dyDescent="0.25">
      <c r="G481" s="1012">
        <v>38066</v>
      </c>
    </row>
    <row r="482" spans="7:7" x14ac:dyDescent="0.25">
      <c r="G482" s="1012">
        <v>38067</v>
      </c>
    </row>
    <row r="483" spans="7:7" x14ac:dyDescent="0.25">
      <c r="G483" s="1012">
        <v>38068</v>
      </c>
    </row>
    <row r="484" spans="7:7" x14ac:dyDescent="0.25">
      <c r="G484" s="1012">
        <v>38069</v>
      </c>
    </row>
    <row r="485" spans="7:7" x14ac:dyDescent="0.25">
      <c r="G485" s="1012">
        <v>38070</v>
      </c>
    </row>
    <row r="486" spans="7:7" x14ac:dyDescent="0.25">
      <c r="G486" s="1012">
        <v>38071</v>
      </c>
    </row>
    <row r="487" spans="7:7" x14ac:dyDescent="0.25">
      <c r="G487" s="1012">
        <v>38072</v>
      </c>
    </row>
    <row r="488" spans="7:7" x14ac:dyDescent="0.25">
      <c r="G488" s="1012">
        <v>38073</v>
      </c>
    </row>
    <row r="489" spans="7:7" x14ac:dyDescent="0.25">
      <c r="G489" s="1012">
        <v>38074</v>
      </c>
    </row>
    <row r="490" spans="7:7" x14ac:dyDescent="0.25">
      <c r="G490" s="1012">
        <v>38075</v>
      </c>
    </row>
    <row r="491" spans="7:7" x14ac:dyDescent="0.25">
      <c r="G491" s="1012">
        <v>38076</v>
      </c>
    </row>
    <row r="492" spans="7:7" x14ac:dyDescent="0.25">
      <c r="G492" s="1012">
        <v>38077</v>
      </c>
    </row>
    <row r="493" spans="7:7" x14ac:dyDescent="0.25">
      <c r="G493" s="1012">
        <v>38078</v>
      </c>
    </row>
    <row r="494" spans="7:7" x14ac:dyDescent="0.25">
      <c r="G494" s="1012">
        <v>38079</v>
      </c>
    </row>
    <row r="495" spans="7:7" x14ac:dyDescent="0.25">
      <c r="G495" s="1012">
        <v>38080</v>
      </c>
    </row>
    <row r="496" spans="7:7" x14ac:dyDescent="0.25">
      <c r="G496" s="1012">
        <v>38081</v>
      </c>
    </row>
    <row r="497" spans="7:7" x14ac:dyDescent="0.25">
      <c r="G497" s="1012">
        <v>38082</v>
      </c>
    </row>
    <row r="498" spans="7:7" x14ac:dyDescent="0.25">
      <c r="G498" s="1012">
        <v>38083</v>
      </c>
    </row>
    <row r="499" spans="7:7" x14ac:dyDescent="0.25">
      <c r="G499" s="1012">
        <v>38084</v>
      </c>
    </row>
    <row r="500" spans="7:7" x14ac:dyDescent="0.25">
      <c r="G500" s="1012">
        <v>38085</v>
      </c>
    </row>
    <row r="501" spans="7:7" x14ac:dyDescent="0.25">
      <c r="G501" s="1012">
        <v>38086</v>
      </c>
    </row>
    <row r="502" spans="7:7" x14ac:dyDescent="0.25">
      <c r="G502" s="1012">
        <v>38087</v>
      </c>
    </row>
    <row r="503" spans="7:7" x14ac:dyDescent="0.25">
      <c r="G503" s="1012">
        <v>38088</v>
      </c>
    </row>
    <row r="504" spans="7:7" x14ac:dyDescent="0.25">
      <c r="G504" s="1012">
        <v>38089</v>
      </c>
    </row>
    <row r="505" spans="7:7" x14ac:dyDescent="0.25">
      <c r="G505" s="1012">
        <v>38090</v>
      </c>
    </row>
    <row r="506" spans="7:7" x14ac:dyDescent="0.25">
      <c r="G506" s="1012">
        <v>38091</v>
      </c>
    </row>
    <row r="507" spans="7:7" x14ac:dyDescent="0.25">
      <c r="G507" s="1012">
        <v>38092</v>
      </c>
    </row>
    <row r="508" spans="7:7" x14ac:dyDescent="0.25">
      <c r="G508" s="1012">
        <v>38093</v>
      </c>
    </row>
    <row r="509" spans="7:7" x14ac:dyDescent="0.25">
      <c r="G509" s="1012">
        <v>38094</v>
      </c>
    </row>
    <row r="510" spans="7:7" x14ac:dyDescent="0.25">
      <c r="G510" s="1012">
        <v>38095</v>
      </c>
    </row>
    <row r="511" spans="7:7" x14ac:dyDescent="0.25">
      <c r="G511" s="1012">
        <v>38096</v>
      </c>
    </row>
    <row r="512" spans="7:7" x14ac:dyDescent="0.25">
      <c r="G512" s="1012">
        <v>38097</v>
      </c>
    </row>
    <row r="513" spans="7:7" x14ac:dyDescent="0.25">
      <c r="G513" s="1012">
        <v>38098</v>
      </c>
    </row>
    <row r="514" spans="7:7" x14ac:dyDescent="0.25">
      <c r="G514" s="1012">
        <v>38099</v>
      </c>
    </row>
    <row r="515" spans="7:7" x14ac:dyDescent="0.25">
      <c r="G515" s="1012">
        <v>38100</v>
      </c>
    </row>
    <row r="516" spans="7:7" x14ac:dyDescent="0.25">
      <c r="G516" s="1012">
        <v>38101</v>
      </c>
    </row>
    <row r="517" spans="7:7" x14ac:dyDescent="0.25">
      <c r="G517" s="1012">
        <v>38102</v>
      </c>
    </row>
    <row r="518" spans="7:7" x14ac:dyDescent="0.25">
      <c r="G518" s="1012">
        <v>38103</v>
      </c>
    </row>
    <row r="519" spans="7:7" x14ac:dyDescent="0.25">
      <c r="G519" s="1012">
        <v>38104</v>
      </c>
    </row>
    <row r="520" spans="7:7" x14ac:dyDescent="0.25">
      <c r="G520" s="1012">
        <v>38105</v>
      </c>
    </row>
    <row r="521" spans="7:7" x14ac:dyDescent="0.25">
      <c r="G521" s="1012">
        <v>38106</v>
      </c>
    </row>
    <row r="522" spans="7:7" x14ac:dyDescent="0.25">
      <c r="G522" s="1012">
        <v>38107</v>
      </c>
    </row>
    <row r="523" spans="7:7" x14ac:dyDescent="0.25">
      <c r="G523" s="1012">
        <v>38108</v>
      </c>
    </row>
    <row r="524" spans="7:7" x14ac:dyDescent="0.25">
      <c r="G524" s="1012">
        <v>38109</v>
      </c>
    </row>
    <row r="525" spans="7:7" x14ac:dyDescent="0.25">
      <c r="G525" s="1012">
        <v>38110</v>
      </c>
    </row>
    <row r="526" spans="7:7" x14ac:dyDescent="0.25">
      <c r="G526" s="1012">
        <v>38111</v>
      </c>
    </row>
    <row r="527" spans="7:7" x14ac:dyDescent="0.25">
      <c r="G527" s="1012">
        <v>38112</v>
      </c>
    </row>
    <row r="528" spans="7:7" x14ac:dyDescent="0.25">
      <c r="G528" s="1012">
        <v>38113</v>
      </c>
    </row>
    <row r="529" spans="7:7" x14ac:dyDescent="0.25">
      <c r="G529" s="1012">
        <v>38114</v>
      </c>
    </row>
    <row r="530" spans="7:7" x14ac:dyDescent="0.25">
      <c r="G530" s="1012">
        <v>38115</v>
      </c>
    </row>
    <row r="531" spans="7:7" x14ac:dyDescent="0.25">
      <c r="G531" s="1012">
        <v>38116</v>
      </c>
    </row>
    <row r="532" spans="7:7" x14ac:dyDescent="0.25">
      <c r="G532" s="1012">
        <v>38117</v>
      </c>
    </row>
    <row r="533" spans="7:7" x14ac:dyDescent="0.25">
      <c r="G533" s="1012">
        <v>38118</v>
      </c>
    </row>
    <row r="534" spans="7:7" x14ac:dyDescent="0.25">
      <c r="G534" s="1012">
        <v>38119</v>
      </c>
    </row>
    <row r="535" spans="7:7" x14ac:dyDescent="0.25">
      <c r="G535" s="1012">
        <v>38120</v>
      </c>
    </row>
    <row r="536" spans="7:7" x14ac:dyDescent="0.25">
      <c r="G536" s="1012">
        <v>38121</v>
      </c>
    </row>
    <row r="537" spans="7:7" x14ac:dyDescent="0.25">
      <c r="G537" s="1012">
        <v>38122</v>
      </c>
    </row>
    <row r="538" spans="7:7" x14ac:dyDescent="0.25">
      <c r="G538" s="1012">
        <v>38123</v>
      </c>
    </row>
    <row r="539" spans="7:7" x14ac:dyDescent="0.25">
      <c r="G539" s="1012">
        <v>38124</v>
      </c>
    </row>
    <row r="540" spans="7:7" x14ac:dyDescent="0.25">
      <c r="G540" s="1012">
        <v>38125</v>
      </c>
    </row>
    <row r="541" spans="7:7" x14ac:dyDescent="0.25">
      <c r="G541" s="1012">
        <v>38126</v>
      </c>
    </row>
    <row r="542" spans="7:7" x14ac:dyDescent="0.25">
      <c r="G542" s="1012">
        <v>38127</v>
      </c>
    </row>
    <row r="543" spans="7:7" x14ac:dyDescent="0.25">
      <c r="G543" s="1012">
        <v>38128</v>
      </c>
    </row>
    <row r="544" spans="7:7" x14ac:dyDescent="0.25">
      <c r="G544" s="1012">
        <v>38129</v>
      </c>
    </row>
    <row r="545" spans="7:7" x14ac:dyDescent="0.25">
      <c r="G545" s="1012">
        <v>38130</v>
      </c>
    </row>
    <row r="546" spans="7:7" x14ac:dyDescent="0.25">
      <c r="G546" s="1012">
        <v>38131</v>
      </c>
    </row>
    <row r="547" spans="7:7" x14ac:dyDescent="0.25">
      <c r="G547" s="1012">
        <v>38132</v>
      </c>
    </row>
    <row r="548" spans="7:7" x14ac:dyDescent="0.25">
      <c r="G548" s="1012">
        <v>38133</v>
      </c>
    </row>
    <row r="549" spans="7:7" x14ac:dyDescent="0.25">
      <c r="G549" s="1012">
        <v>38134</v>
      </c>
    </row>
    <row r="550" spans="7:7" x14ac:dyDescent="0.25">
      <c r="G550" s="1012">
        <v>38135</v>
      </c>
    </row>
    <row r="551" spans="7:7" x14ac:dyDescent="0.25">
      <c r="G551" s="1012">
        <v>38136</v>
      </c>
    </row>
    <row r="552" spans="7:7" x14ac:dyDescent="0.25">
      <c r="G552" s="1012">
        <v>38137</v>
      </c>
    </row>
    <row r="553" spans="7:7" x14ac:dyDescent="0.25">
      <c r="G553" s="1012">
        <v>38138</v>
      </c>
    </row>
    <row r="554" spans="7:7" x14ac:dyDescent="0.25">
      <c r="G554" s="1012">
        <v>38139</v>
      </c>
    </row>
    <row r="555" spans="7:7" x14ac:dyDescent="0.25">
      <c r="G555" s="1012">
        <v>38140</v>
      </c>
    </row>
    <row r="556" spans="7:7" x14ac:dyDescent="0.25">
      <c r="G556" s="1012">
        <v>38141</v>
      </c>
    </row>
    <row r="557" spans="7:7" x14ac:dyDescent="0.25">
      <c r="G557" s="1012">
        <v>38142</v>
      </c>
    </row>
    <row r="558" spans="7:7" x14ac:dyDescent="0.25">
      <c r="G558" s="1012">
        <v>38143</v>
      </c>
    </row>
    <row r="559" spans="7:7" x14ac:dyDescent="0.25">
      <c r="G559" s="1012">
        <v>38144</v>
      </c>
    </row>
    <row r="560" spans="7:7" x14ac:dyDescent="0.25">
      <c r="G560" s="1012">
        <v>38145</v>
      </c>
    </row>
    <row r="561" spans="7:7" x14ac:dyDescent="0.25">
      <c r="G561" s="1012">
        <v>38146</v>
      </c>
    </row>
    <row r="562" spans="7:7" x14ac:dyDescent="0.25">
      <c r="G562" s="1012">
        <v>38147</v>
      </c>
    </row>
    <row r="563" spans="7:7" x14ac:dyDescent="0.25">
      <c r="G563" s="1012">
        <v>38148</v>
      </c>
    </row>
    <row r="564" spans="7:7" x14ac:dyDescent="0.25">
      <c r="G564" s="1012">
        <v>38149</v>
      </c>
    </row>
    <row r="565" spans="7:7" x14ac:dyDescent="0.25">
      <c r="G565" s="1012">
        <v>38150</v>
      </c>
    </row>
    <row r="566" spans="7:7" x14ac:dyDescent="0.25">
      <c r="G566" s="1012">
        <v>38151</v>
      </c>
    </row>
    <row r="567" spans="7:7" x14ac:dyDescent="0.25">
      <c r="G567" s="1012">
        <v>38152</v>
      </c>
    </row>
    <row r="568" spans="7:7" x14ac:dyDescent="0.25">
      <c r="G568" s="1012">
        <v>38153</v>
      </c>
    </row>
    <row r="569" spans="7:7" x14ac:dyDescent="0.25">
      <c r="G569" s="1012">
        <v>38154</v>
      </c>
    </row>
    <row r="570" spans="7:7" x14ac:dyDescent="0.25">
      <c r="G570" s="1012">
        <v>38155</v>
      </c>
    </row>
    <row r="571" spans="7:7" x14ac:dyDescent="0.25">
      <c r="G571" s="1012">
        <v>38156</v>
      </c>
    </row>
    <row r="572" spans="7:7" x14ac:dyDescent="0.25">
      <c r="G572" s="1012">
        <v>38157</v>
      </c>
    </row>
    <row r="573" spans="7:7" x14ac:dyDescent="0.25">
      <c r="G573" s="1012">
        <v>38158</v>
      </c>
    </row>
    <row r="574" spans="7:7" x14ac:dyDescent="0.25">
      <c r="G574" s="1012">
        <v>38159</v>
      </c>
    </row>
    <row r="575" spans="7:7" x14ac:dyDescent="0.25">
      <c r="G575" s="1012">
        <v>38160</v>
      </c>
    </row>
    <row r="576" spans="7:7" x14ac:dyDescent="0.25">
      <c r="G576" s="1012">
        <v>38161</v>
      </c>
    </row>
    <row r="577" spans="7:7" x14ac:dyDescent="0.25">
      <c r="G577" s="1012">
        <v>38162</v>
      </c>
    </row>
    <row r="578" spans="7:7" x14ac:dyDescent="0.25">
      <c r="G578" s="1012">
        <v>38163</v>
      </c>
    </row>
    <row r="579" spans="7:7" x14ac:dyDescent="0.25">
      <c r="G579" s="1012">
        <v>38164</v>
      </c>
    </row>
    <row r="580" spans="7:7" x14ac:dyDescent="0.25">
      <c r="G580" s="1012">
        <v>38165</v>
      </c>
    </row>
    <row r="581" spans="7:7" x14ac:dyDescent="0.25">
      <c r="G581" s="1012">
        <v>38166</v>
      </c>
    </row>
    <row r="582" spans="7:7" x14ac:dyDescent="0.25">
      <c r="G582" s="1012">
        <v>38167</v>
      </c>
    </row>
    <row r="583" spans="7:7" x14ac:dyDescent="0.25">
      <c r="G583" s="1012">
        <v>38168</v>
      </c>
    </row>
    <row r="584" spans="7:7" x14ac:dyDescent="0.25">
      <c r="G584" s="1012">
        <v>38169</v>
      </c>
    </row>
    <row r="585" spans="7:7" x14ac:dyDescent="0.25">
      <c r="G585" s="1012">
        <v>38170</v>
      </c>
    </row>
    <row r="586" spans="7:7" x14ac:dyDescent="0.25">
      <c r="G586" s="1012">
        <v>38171</v>
      </c>
    </row>
    <row r="587" spans="7:7" x14ac:dyDescent="0.25">
      <c r="G587" s="1012">
        <v>38172</v>
      </c>
    </row>
    <row r="588" spans="7:7" x14ac:dyDescent="0.25">
      <c r="G588" s="1012">
        <v>38173</v>
      </c>
    </row>
    <row r="589" spans="7:7" x14ac:dyDescent="0.25">
      <c r="G589" s="1012">
        <v>38174</v>
      </c>
    </row>
    <row r="590" spans="7:7" x14ac:dyDescent="0.25">
      <c r="G590" s="1012">
        <v>38175</v>
      </c>
    </row>
    <row r="591" spans="7:7" x14ac:dyDescent="0.25">
      <c r="G591" s="1012">
        <v>38176</v>
      </c>
    </row>
    <row r="592" spans="7:7" x14ac:dyDescent="0.25">
      <c r="G592" s="1012">
        <v>38177</v>
      </c>
    </row>
    <row r="593" spans="7:7" x14ac:dyDescent="0.25">
      <c r="G593" s="1012">
        <v>38178</v>
      </c>
    </row>
    <row r="594" spans="7:7" x14ac:dyDescent="0.25">
      <c r="G594" s="1012">
        <v>38179</v>
      </c>
    </row>
    <row r="595" spans="7:7" x14ac:dyDescent="0.25">
      <c r="G595" s="1012">
        <v>38180</v>
      </c>
    </row>
    <row r="596" spans="7:7" x14ac:dyDescent="0.25">
      <c r="G596" s="1012">
        <v>38181</v>
      </c>
    </row>
    <row r="597" spans="7:7" x14ac:dyDescent="0.25">
      <c r="G597" s="1012">
        <v>38182</v>
      </c>
    </row>
    <row r="598" spans="7:7" x14ac:dyDescent="0.25">
      <c r="G598" s="1012">
        <v>38183</v>
      </c>
    </row>
    <row r="599" spans="7:7" x14ac:dyDescent="0.25">
      <c r="G599" s="1012">
        <v>38184</v>
      </c>
    </row>
    <row r="600" spans="7:7" x14ac:dyDescent="0.25">
      <c r="G600" s="1012">
        <v>38185</v>
      </c>
    </row>
    <row r="601" spans="7:7" x14ac:dyDescent="0.25">
      <c r="G601" s="1012">
        <v>38186</v>
      </c>
    </row>
    <row r="602" spans="7:7" x14ac:dyDescent="0.25">
      <c r="G602" s="1012">
        <v>38187</v>
      </c>
    </row>
    <row r="603" spans="7:7" x14ac:dyDescent="0.25">
      <c r="G603" s="1012">
        <v>38188</v>
      </c>
    </row>
    <row r="604" spans="7:7" x14ac:dyDescent="0.25">
      <c r="G604" s="1012">
        <v>38189</v>
      </c>
    </row>
    <row r="605" spans="7:7" x14ac:dyDescent="0.25">
      <c r="G605" s="1012">
        <v>38190</v>
      </c>
    </row>
    <row r="606" spans="7:7" x14ac:dyDescent="0.25">
      <c r="G606" s="1012">
        <v>38191</v>
      </c>
    </row>
    <row r="607" spans="7:7" x14ac:dyDescent="0.25">
      <c r="G607" s="1012">
        <v>38192</v>
      </c>
    </row>
    <row r="608" spans="7:7" x14ac:dyDescent="0.25">
      <c r="G608" s="1012">
        <v>38193</v>
      </c>
    </row>
    <row r="609" spans="7:7" x14ac:dyDescent="0.25">
      <c r="G609" s="1012">
        <v>38194</v>
      </c>
    </row>
    <row r="610" spans="7:7" x14ac:dyDescent="0.25">
      <c r="G610" s="1012">
        <v>38195</v>
      </c>
    </row>
    <row r="611" spans="7:7" x14ac:dyDescent="0.25">
      <c r="G611" s="1012">
        <v>38196</v>
      </c>
    </row>
    <row r="612" spans="7:7" x14ac:dyDescent="0.25">
      <c r="G612" s="1012">
        <v>38197</v>
      </c>
    </row>
    <row r="613" spans="7:7" x14ac:dyDescent="0.25">
      <c r="G613" s="1012">
        <v>38198</v>
      </c>
    </row>
    <row r="614" spans="7:7" x14ac:dyDescent="0.25">
      <c r="G614" s="1012">
        <v>38199</v>
      </c>
    </row>
    <row r="615" spans="7:7" x14ac:dyDescent="0.25">
      <c r="G615" s="1012">
        <v>38200</v>
      </c>
    </row>
    <row r="616" spans="7:7" x14ac:dyDescent="0.25">
      <c r="G616" s="1012">
        <v>38201</v>
      </c>
    </row>
    <row r="617" spans="7:7" x14ac:dyDescent="0.25">
      <c r="G617" s="1012">
        <v>38202</v>
      </c>
    </row>
    <row r="618" spans="7:7" x14ac:dyDescent="0.25">
      <c r="G618" s="1012">
        <v>38203</v>
      </c>
    </row>
    <row r="619" spans="7:7" x14ac:dyDescent="0.25">
      <c r="G619" s="1012">
        <v>38204</v>
      </c>
    </row>
    <row r="620" spans="7:7" x14ac:dyDescent="0.25">
      <c r="G620" s="1012">
        <v>38205</v>
      </c>
    </row>
    <row r="621" spans="7:7" x14ac:dyDescent="0.25">
      <c r="G621" s="1012">
        <v>38206</v>
      </c>
    </row>
    <row r="622" spans="7:7" x14ac:dyDescent="0.25">
      <c r="G622" s="1012">
        <v>38207</v>
      </c>
    </row>
    <row r="623" spans="7:7" x14ac:dyDescent="0.25">
      <c r="G623" s="1012">
        <v>38208</v>
      </c>
    </row>
    <row r="624" spans="7:7" x14ac:dyDescent="0.25">
      <c r="G624" s="1012">
        <v>38209</v>
      </c>
    </row>
    <row r="625" spans="7:7" x14ac:dyDescent="0.25">
      <c r="G625" s="1012">
        <v>38210</v>
      </c>
    </row>
    <row r="626" spans="7:7" x14ac:dyDescent="0.25">
      <c r="G626" s="1012">
        <v>38211</v>
      </c>
    </row>
    <row r="627" spans="7:7" x14ac:dyDescent="0.25">
      <c r="G627" s="1012">
        <v>38212</v>
      </c>
    </row>
    <row r="628" spans="7:7" x14ac:dyDescent="0.25">
      <c r="G628" s="1012">
        <v>38213</v>
      </c>
    </row>
    <row r="629" spans="7:7" x14ac:dyDescent="0.25">
      <c r="G629" s="1012">
        <v>38214</v>
      </c>
    </row>
    <row r="630" spans="7:7" x14ac:dyDescent="0.25">
      <c r="G630" s="1012">
        <v>38215</v>
      </c>
    </row>
    <row r="631" spans="7:7" x14ac:dyDescent="0.25">
      <c r="G631" s="1012">
        <v>38216</v>
      </c>
    </row>
    <row r="632" spans="7:7" x14ac:dyDescent="0.25">
      <c r="G632" s="1012">
        <v>38217</v>
      </c>
    </row>
    <row r="633" spans="7:7" x14ac:dyDescent="0.25">
      <c r="G633" s="1012">
        <v>38218</v>
      </c>
    </row>
    <row r="634" spans="7:7" x14ac:dyDescent="0.25">
      <c r="G634" s="1012">
        <v>38219</v>
      </c>
    </row>
    <row r="635" spans="7:7" x14ac:dyDescent="0.25">
      <c r="G635" s="1012">
        <v>38220</v>
      </c>
    </row>
    <row r="636" spans="7:7" x14ac:dyDescent="0.25">
      <c r="G636" s="1012">
        <v>38221</v>
      </c>
    </row>
    <row r="637" spans="7:7" x14ac:dyDescent="0.25">
      <c r="G637" s="1012">
        <v>38222</v>
      </c>
    </row>
    <row r="638" spans="7:7" x14ac:dyDescent="0.25">
      <c r="G638" s="1012">
        <v>38223</v>
      </c>
    </row>
    <row r="639" spans="7:7" x14ac:dyDescent="0.25">
      <c r="G639" s="1012">
        <v>38224</v>
      </c>
    </row>
    <row r="640" spans="7:7" x14ac:dyDescent="0.25">
      <c r="G640" s="1012">
        <v>38225</v>
      </c>
    </row>
    <row r="641" spans="7:7" x14ac:dyDescent="0.25">
      <c r="G641" s="1012">
        <v>38226</v>
      </c>
    </row>
    <row r="642" spans="7:7" x14ac:dyDescent="0.25">
      <c r="G642" s="1012">
        <v>38227</v>
      </c>
    </row>
    <row r="643" spans="7:7" x14ac:dyDescent="0.25">
      <c r="G643" s="1012">
        <v>38228</v>
      </c>
    </row>
    <row r="644" spans="7:7" x14ac:dyDescent="0.25">
      <c r="G644" s="1012">
        <v>38229</v>
      </c>
    </row>
    <row r="645" spans="7:7" x14ac:dyDescent="0.25">
      <c r="G645" s="1012">
        <v>38230</v>
      </c>
    </row>
    <row r="646" spans="7:7" x14ac:dyDescent="0.25">
      <c r="G646" s="1012">
        <v>38231</v>
      </c>
    </row>
    <row r="647" spans="7:7" x14ac:dyDescent="0.25">
      <c r="G647" s="1012">
        <v>38232</v>
      </c>
    </row>
    <row r="648" spans="7:7" x14ac:dyDescent="0.25">
      <c r="G648" s="1012">
        <v>38233</v>
      </c>
    </row>
    <row r="649" spans="7:7" x14ac:dyDescent="0.25">
      <c r="G649" s="1012">
        <v>38234</v>
      </c>
    </row>
    <row r="650" spans="7:7" x14ac:dyDescent="0.25">
      <c r="G650" s="1012">
        <v>38235</v>
      </c>
    </row>
    <row r="651" spans="7:7" x14ac:dyDescent="0.25">
      <c r="G651" s="1012">
        <v>38236</v>
      </c>
    </row>
    <row r="652" spans="7:7" x14ac:dyDescent="0.25">
      <c r="G652" s="1012">
        <v>38237</v>
      </c>
    </row>
    <row r="653" spans="7:7" x14ac:dyDescent="0.25">
      <c r="G653" s="1012">
        <v>38238</v>
      </c>
    </row>
    <row r="654" spans="7:7" x14ac:dyDescent="0.25">
      <c r="G654" s="1012">
        <v>38239</v>
      </c>
    </row>
    <row r="655" spans="7:7" x14ac:dyDescent="0.25">
      <c r="G655" s="1012">
        <v>38240</v>
      </c>
    </row>
    <row r="656" spans="7:7" x14ac:dyDescent="0.25">
      <c r="G656" s="1012">
        <v>38241</v>
      </c>
    </row>
    <row r="657" spans="7:7" x14ac:dyDescent="0.25">
      <c r="G657" s="1012">
        <v>38242</v>
      </c>
    </row>
    <row r="658" spans="7:7" x14ac:dyDescent="0.25">
      <c r="G658" s="1012">
        <v>38243</v>
      </c>
    </row>
    <row r="659" spans="7:7" x14ac:dyDescent="0.25">
      <c r="G659" s="1012">
        <v>38244</v>
      </c>
    </row>
    <row r="660" spans="7:7" x14ac:dyDescent="0.25">
      <c r="G660" s="1012">
        <v>38245</v>
      </c>
    </row>
    <row r="661" spans="7:7" x14ac:dyDescent="0.25">
      <c r="G661" s="1012">
        <v>38246</v>
      </c>
    </row>
    <row r="662" spans="7:7" x14ac:dyDescent="0.25">
      <c r="G662" s="1012">
        <v>38247</v>
      </c>
    </row>
    <row r="663" spans="7:7" x14ac:dyDescent="0.25">
      <c r="G663" s="1012">
        <v>38248</v>
      </c>
    </row>
    <row r="664" spans="7:7" x14ac:dyDescent="0.25">
      <c r="G664" s="1012">
        <v>38249</v>
      </c>
    </row>
    <row r="665" spans="7:7" x14ac:dyDescent="0.25">
      <c r="G665" s="1012">
        <v>38250</v>
      </c>
    </row>
    <row r="666" spans="7:7" x14ac:dyDescent="0.25">
      <c r="G666" s="1012">
        <v>38251</v>
      </c>
    </row>
    <row r="667" spans="7:7" x14ac:dyDescent="0.25">
      <c r="G667" s="1012">
        <v>38252</v>
      </c>
    </row>
    <row r="668" spans="7:7" x14ac:dyDescent="0.25">
      <c r="G668" s="1012">
        <v>38253</v>
      </c>
    </row>
    <row r="669" spans="7:7" x14ac:dyDescent="0.25">
      <c r="G669" s="1012">
        <v>38254</v>
      </c>
    </row>
    <row r="670" spans="7:7" x14ac:dyDescent="0.25">
      <c r="G670" s="1012">
        <v>38255</v>
      </c>
    </row>
    <row r="671" spans="7:7" x14ac:dyDescent="0.25">
      <c r="G671" s="1012">
        <v>38256</v>
      </c>
    </row>
    <row r="672" spans="7:7" x14ac:dyDescent="0.25">
      <c r="G672" s="1012">
        <v>38257</v>
      </c>
    </row>
    <row r="673" spans="7:7" x14ac:dyDescent="0.25">
      <c r="G673" s="1012">
        <v>38258</v>
      </c>
    </row>
    <row r="674" spans="7:7" x14ac:dyDescent="0.25">
      <c r="G674" s="1012">
        <v>38259</v>
      </c>
    </row>
    <row r="675" spans="7:7" x14ac:dyDescent="0.25">
      <c r="G675" s="1012">
        <v>38260</v>
      </c>
    </row>
    <row r="676" spans="7:7" x14ac:dyDescent="0.25">
      <c r="G676" s="1012">
        <v>38261</v>
      </c>
    </row>
    <row r="677" spans="7:7" x14ac:dyDescent="0.25">
      <c r="G677" s="1012">
        <v>38262</v>
      </c>
    </row>
    <row r="678" spans="7:7" x14ac:dyDescent="0.25">
      <c r="G678" s="1012">
        <v>38263</v>
      </c>
    </row>
    <row r="679" spans="7:7" x14ac:dyDescent="0.25">
      <c r="G679" s="1012">
        <v>38264</v>
      </c>
    </row>
    <row r="680" spans="7:7" x14ac:dyDescent="0.25">
      <c r="G680" s="1012">
        <v>38265</v>
      </c>
    </row>
    <row r="681" spans="7:7" x14ac:dyDescent="0.25">
      <c r="G681" s="1012">
        <v>38266</v>
      </c>
    </row>
    <row r="682" spans="7:7" x14ac:dyDescent="0.25">
      <c r="G682" s="1012">
        <v>38267</v>
      </c>
    </row>
    <row r="683" spans="7:7" x14ac:dyDescent="0.25">
      <c r="G683" s="1012">
        <v>38268</v>
      </c>
    </row>
    <row r="684" spans="7:7" x14ac:dyDescent="0.25">
      <c r="G684" s="1012">
        <v>38269</v>
      </c>
    </row>
    <row r="685" spans="7:7" x14ac:dyDescent="0.25">
      <c r="G685" s="1012">
        <v>38270</v>
      </c>
    </row>
    <row r="686" spans="7:7" x14ac:dyDescent="0.25">
      <c r="G686" s="1012">
        <v>38271</v>
      </c>
    </row>
    <row r="687" spans="7:7" x14ac:dyDescent="0.25">
      <c r="G687" s="1012">
        <v>38272</v>
      </c>
    </row>
    <row r="688" spans="7:7" x14ac:dyDescent="0.25">
      <c r="G688" s="1012">
        <v>38273</v>
      </c>
    </row>
    <row r="689" spans="7:7" x14ac:dyDescent="0.25">
      <c r="G689" s="1012">
        <v>38274</v>
      </c>
    </row>
    <row r="690" spans="7:7" x14ac:dyDescent="0.25">
      <c r="G690" s="1012">
        <v>38275</v>
      </c>
    </row>
    <row r="691" spans="7:7" x14ac:dyDescent="0.25">
      <c r="G691" s="1012">
        <v>38276</v>
      </c>
    </row>
    <row r="692" spans="7:7" x14ac:dyDescent="0.25">
      <c r="G692" s="1012">
        <v>38277</v>
      </c>
    </row>
    <row r="693" spans="7:7" x14ac:dyDescent="0.25">
      <c r="G693" s="1012">
        <v>38278</v>
      </c>
    </row>
    <row r="694" spans="7:7" x14ac:dyDescent="0.25">
      <c r="G694" s="1012">
        <v>38279</v>
      </c>
    </row>
    <row r="695" spans="7:7" x14ac:dyDescent="0.25">
      <c r="G695" s="1012">
        <v>38280</v>
      </c>
    </row>
    <row r="696" spans="7:7" x14ac:dyDescent="0.25">
      <c r="G696" s="1012">
        <v>38281</v>
      </c>
    </row>
    <row r="697" spans="7:7" x14ac:dyDescent="0.25">
      <c r="G697" s="1012">
        <v>38282</v>
      </c>
    </row>
    <row r="698" spans="7:7" x14ac:dyDescent="0.25">
      <c r="G698" s="1012">
        <v>38283</v>
      </c>
    </row>
    <row r="699" spans="7:7" x14ac:dyDescent="0.25">
      <c r="G699" s="1012">
        <v>38284</v>
      </c>
    </row>
    <row r="700" spans="7:7" x14ac:dyDescent="0.25">
      <c r="G700" s="1012">
        <v>38285</v>
      </c>
    </row>
    <row r="701" spans="7:7" x14ac:dyDescent="0.25">
      <c r="G701" s="1012">
        <v>38286</v>
      </c>
    </row>
    <row r="702" spans="7:7" x14ac:dyDescent="0.25">
      <c r="G702" s="1012">
        <v>38287</v>
      </c>
    </row>
    <row r="703" spans="7:7" x14ac:dyDescent="0.25">
      <c r="G703" s="1012">
        <v>38288</v>
      </c>
    </row>
    <row r="704" spans="7:7" x14ac:dyDescent="0.25">
      <c r="G704" s="1012">
        <v>38289</v>
      </c>
    </row>
    <row r="705" spans="7:7" x14ac:dyDescent="0.25">
      <c r="G705" s="1012">
        <v>38290</v>
      </c>
    </row>
    <row r="706" spans="7:7" x14ac:dyDescent="0.25">
      <c r="G706" s="1012">
        <v>38291</v>
      </c>
    </row>
    <row r="707" spans="7:7" x14ac:dyDescent="0.25">
      <c r="G707" s="1012">
        <v>38292</v>
      </c>
    </row>
    <row r="708" spans="7:7" x14ac:dyDescent="0.25">
      <c r="G708" s="1012">
        <v>38293</v>
      </c>
    </row>
    <row r="709" spans="7:7" x14ac:dyDescent="0.25">
      <c r="G709" s="1012">
        <v>38294</v>
      </c>
    </row>
    <row r="710" spans="7:7" x14ac:dyDescent="0.25">
      <c r="G710" s="1012">
        <v>38295</v>
      </c>
    </row>
    <row r="711" spans="7:7" x14ac:dyDescent="0.25">
      <c r="G711" s="1012">
        <v>38296</v>
      </c>
    </row>
    <row r="712" spans="7:7" x14ac:dyDescent="0.25">
      <c r="G712" s="1012">
        <v>38297</v>
      </c>
    </row>
    <row r="713" spans="7:7" x14ac:dyDescent="0.25">
      <c r="G713" s="1012">
        <v>38298</v>
      </c>
    </row>
    <row r="714" spans="7:7" x14ac:dyDescent="0.25">
      <c r="G714" s="1012">
        <v>38299</v>
      </c>
    </row>
    <row r="715" spans="7:7" x14ac:dyDescent="0.25">
      <c r="G715" s="1012">
        <v>38300</v>
      </c>
    </row>
    <row r="716" spans="7:7" x14ac:dyDescent="0.25">
      <c r="G716" s="1012">
        <v>38301</v>
      </c>
    </row>
    <row r="717" spans="7:7" x14ac:dyDescent="0.25">
      <c r="G717" s="1012">
        <v>38302</v>
      </c>
    </row>
    <row r="718" spans="7:7" x14ac:dyDescent="0.25">
      <c r="G718" s="1012">
        <v>38303</v>
      </c>
    </row>
    <row r="719" spans="7:7" x14ac:dyDescent="0.25">
      <c r="G719" s="1012">
        <v>38304</v>
      </c>
    </row>
    <row r="720" spans="7:7" x14ac:dyDescent="0.25">
      <c r="G720" s="1012">
        <v>38305</v>
      </c>
    </row>
    <row r="721" spans="7:7" x14ac:dyDescent="0.25">
      <c r="G721" s="1012">
        <v>38306</v>
      </c>
    </row>
    <row r="722" spans="7:7" x14ac:dyDescent="0.25">
      <c r="G722" s="1012">
        <v>38307</v>
      </c>
    </row>
    <row r="723" spans="7:7" x14ac:dyDescent="0.25">
      <c r="G723" s="1012">
        <v>38308</v>
      </c>
    </row>
    <row r="724" spans="7:7" x14ac:dyDescent="0.25">
      <c r="G724" s="1012">
        <v>38309</v>
      </c>
    </row>
    <row r="725" spans="7:7" x14ac:dyDescent="0.25">
      <c r="G725" s="1012">
        <v>38310</v>
      </c>
    </row>
    <row r="726" spans="7:7" x14ac:dyDescent="0.25">
      <c r="G726" s="1012">
        <v>38311</v>
      </c>
    </row>
    <row r="727" spans="7:7" x14ac:dyDescent="0.25">
      <c r="G727" s="1012">
        <v>38312</v>
      </c>
    </row>
    <row r="728" spans="7:7" x14ac:dyDescent="0.25">
      <c r="G728" s="1012">
        <v>38313</v>
      </c>
    </row>
    <row r="729" spans="7:7" x14ac:dyDescent="0.25">
      <c r="G729" s="1012">
        <v>38314</v>
      </c>
    </row>
    <row r="730" spans="7:7" x14ac:dyDescent="0.25">
      <c r="G730" s="1012">
        <v>38315</v>
      </c>
    </row>
    <row r="731" spans="7:7" x14ac:dyDescent="0.25">
      <c r="G731" s="1012">
        <v>38316</v>
      </c>
    </row>
    <row r="732" spans="7:7" x14ac:dyDescent="0.25">
      <c r="G732" s="1012">
        <v>38317</v>
      </c>
    </row>
    <row r="733" spans="7:7" x14ac:dyDescent="0.25">
      <c r="G733" s="1012">
        <v>38318</v>
      </c>
    </row>
    <row r="734" spans="7:7" x14ac:dyDescent="0.25">
      <c r="G734" s="1012">
        <v>38319</v>
      </c>
    </row>
    <row r="735" spans="7:7" x14ac:dyDescent="0.25">
      <c r="G735" s="1012">
        <v>38320</v>
      </c>
    </row>
    <row r="736" spans="7:7" x14ac:dyDescent="0.25">
      <c r="G736" s="1012">
        <v>38321</v>
      </c>
    </row>
    <row r="737" spans="7:7" x14ac:dyDescent="0.25">
      <c r="G737" s="1012">
        <v>38322</v>
      </c>
    </row>
    <row r="738" spans="7:7" x14ac:dyDescent="0.25">
      <c r="G738" s="1012">
        <v>38323</v>
      </c>
    </row>
    <row r="739" spans="7:7" x14ac:dyDescent="0.25">
      <c r="G739" s="1012">
        <v>38324</v>
      </c>
    </row>
    <row r="740" spans="7:7" x14ac:dyDescent="0.25">
      <c r="G740" s="1012">
        <v>38325</v>
      </c>
    </row>
    <row r="741" spans="7:7" x14ac:dyDescent="0.25">
      <c r="G741" s="1012">
        <v>38326</v>
      </c>
    </row>
    <row r="742" spans="7:7" x14ac:dyDescent="0.25">
      <c r="G742" s="1012">
        <v>38327</v>
      </c>
    </row>
    <row r="743" spans="7:7" x14ac:dyDescent="0.25">
      <c r="G743" s="1012">
        <v>38328</v>
      </c>
    </row>
    <row r="744" spans="7:7" x14ac:dyDescent="0.25">
      <c r="G744" s="1012">
        <v>38329</v>
      </c>
    </row>
    <row r="745" spans="7:7" x14ac:dyDescent="0.25">
      <c r="G745" s="1012">
        <v>38330</v>
      </c>
    </row>
    <row r="746" spans="7:7" x14ac:dyDescent="0.25">
      <c r="G746" s="1012">
        <v>38331</v>
      </c>
    </row>
    <row r="747" spans="7:7" x14ac:dyDescent="0.25">
      <c r="G747" s="1012">
        <v>38332</v>
      </c>
    </row>
    <row r="748" spans="7:7" x14ac:dyDescent="0.25">
      <c r="G748" s="1012">
        <v>38333</v>
      </c>
    </row>
    <row r="749" spans="7:7" x14ac:dyDescent="0.25">
      <c r="G749" s="1012">
        <v>38334</v>
      </c>
    </row>
    <row r="750" spans="7:7" x14ac:dyDescent="0.25">
      <c r="G750" s="1012">
        <v>38335</v>
      </c>
    </row>
    <row r="751" spans="7:7" x14ac:dyDescent="0.25">
      <c r="G751" s="1012">
        <v>38336</v>
      </c>
    </row>
    <row r="752" spans="7:7" x14ac:dyDescent="0.25">
      <c r="G752" s="1012">
        <v>38337</v>
      </c>
    </row>
    <row r="753" spans="7:7" x14ac:dyDescent="0.25">
      <c r="G753" s="1012">
        <v>38338</v>
      </c>
    </row>
    <row r="754" spans="7:7" x14ac:dyDescent="0.25">
      <c r="G754" s="1012">
        <v>38339</v>
      </c>
    </row>
    <row r="755" spans="7:7" x14ac:dyDescent="0.25">
      <c r="G755" s="1012">
        <v>38340</v>
      </c>
    </row>
    <row r="756" spans="7:7" x14ac:dyDescent="0.25">
      <c r="G756" s="1012">
        <v>38341</v>
      </c>
    </row>
    <row r="757" spans="7:7" x14ac:dyDescent="0.25">
      <c r="G757" s="1012">
        <v>38342</v>
      </c>
    </row>
    <row r="758" spans="7:7" x14ac:dyDescent="0.25">
      <c r="G758" s="1012">
        <v>38343</v>
      </c>
    </row>
    <row r="759" spans="7:7" x14ac:dyDescent="0.25">
      <c r="G759" s="1012">
        <v>38344</v>
      </c>
    </row>
    <row r="760" spans="7:7" x14ac:dyDescent="0.25">
      <c r="G760" s="1012">
        <v>38345</v>
      </c>
    </row>
    <row r="761" spans="7:7" x14ac:dyDescent="0.25">
      <c r="G761" s="1012">
        <v>38346</v>
      </c>
    </row>
    <row r="762" spans="7:7" x14ac:dyDescent="0.25">
      <c r="G762" s="1012">
        <v>38347</v>
      </c>
    </row>
    <row r="763" spans="7:7" x14ac:dyDescent="0.25">
      <c r="G763" s="1012">
        <v>38348</v>
      </c>
    </row>
    <row r="764" spans="7:7" x14ac:dyDescent="0.25">
      <c r="G764" s="1012">
        <v>38349</v>
      </c>
    </row>
    <row r="765" spans="7:7" x14ac:dyDescent="0.25">
      <c r="G765" s="1012">
        <v>38350</v>
      </c>
    </row>
    <row r="766" spans="7:7" x14ac:dyDescent="0.25">
      <c r="G766" s="1012">
        <v>38351</v>
      </c>
    </row>
    <row r="767" spans="7:7" x14ac:dyDescent="0.25">
      <c r="G767" s="1012">
        <v>38352</v>
      </c>
    </row>
    <row r="768" spans="7:7" x14ac:dyDescent="0.25">
      <c r="G768" s="1012">
        <v>38353</v>
      </c>
    </row>
    <row r="769" spans="7:7" x14ac:dyDescent="0.25">
      <c r="G769" s="1012">
        <v>38354</v>
      </c>
    </row>
    <row r="770" spans="7:7" x14ac:dyDescent="0.25">
      <c r="G770" s="1012">
        <v>38355</v>
      </c>
    </row>
    <row r="771" spans="7:7" x14ac:dyDescent="0.25">
      <c r="G771" s="1012">
        <v>38356</v>
      </c>
    </row>
    <row r="772" spans="7:7" x14ac:dyDescent="0.25">
      <c r="G772" s="1012">
        <v>38357</v>
      </c>
    </row>
    <row r="773" spans="7:7" x14ac:dyDescent="0.25">
      <c r="G773" s="1012">
        <v>38358</v>
      </c>
    </row>
    <row r="774" spans="7:7" x14ac:dyDescent="0.25">
      <c r="G774" s="1012">
        <v>38359</v>
      </c>
    </row>
    <row r="775" spans="7:7" x14ac:dyDescent="0.25">
      <c r="G775" s="1012">
        <v>38360</v>
      </c>
    </row>
    <row r="776" spans="7:7" x14ac:dyDescent="0.25">
      <c r="G776" s="1012">
        <v>38361</v>
      </c>
    </row>
    <row r="777" spans="7:7" x14ac:dyDescent="0.25">
      <c r="G777" s="1012">
        <v>38362</v>
      </c>
    </row>
    <row r="778" spans="7:7" x14ac:dyDescent="0.25">
      <c r="G778" s="1012">
        <v>38363</v>
      </c>
    </row>
    <row r="779" spans="7:7" x14ac:dyDescent="0.25">
      <c r="G779" s="1012">
        <v>38364</v>
      </c>
    </row>
    <row r="780" spans="7:7" x14ac:dyDescent="0.25">
      <c r="G780" s="1012">
        <v>38365</v>
      </c>
    </row>
    <row r="781" spans="7:7" x14ac:dyDescent="0.25">
      <c r="G781" s="1012">
        <v>38366</v>
      </c>
    </row>
    <row r="782" spans="7:7" x14ac:dyDescent="0.25">
      <c r="G782" s="1012">
        <v>38367</v>
      </c>
    </row>
    <row r="783" spans="7:7" x14ac:dyDescent="0.25">
      <c r="G783" s="1012">
        <v>38368</v>
      </c>
    </row>
    <row r="784" spans="7:7" x14ac:dyDescent="0.25">
      <c r="G784" s="1012">
        <v>38369</v>
      </c>
    </row>
    <row r="785" spans="7:7" x14ac:dyDescent="0.25">
      <c r="G785" s="1012">
        <v>38370</v>
      </c>
    </row>
    <row r="786" spans="7:7" x14ac:dyDescent="0.25">
      <c r="G786" s="1012">
        <v>38371</v>
      </c>
    </row>
    <row r="787" spans="7:7" x14ac:dyDescent="0.25">
      <c r="G787" s="1012">
        <v>38372</v>
      </c>
    </row>
    <row r="788" spans="7:7" x14ac:dyDescent="0.25">
      <c r="G788" s="1012">
        <v>38373</v>
      </c>
    </row>
    <row r="789" spans="7:7" x14ac:dyDescent="0.25">
      <c r="G789" s="1012">
        <v>38374</v>
      </c>
    </row>
    <row r="790" spans="7:7" x14ac:dyDescent="0.25">
      <c r="G790" s="1012">
        <v>38375</v>
      </c>
    </row>
    <row r="791" spans="7:7" x14ac:dyDescent="0.25">
      <c r="G791" s="1012">
        <v>38376</v>
      </c>
    </row>
    <row r="792" spans="7:7" x14ac:dyDescent="0.25">
      <c r="G792" s="1012">
        <v>38377</v>
      </c>
    </row>
    <row r="793" spans="7:7" x14ac:dyDescent="0.25">
      <c r="G793" s="1012">
        <v>38378</v>
      </c>
    </row>
    <row r="794" spans="7:7" x14ac:dyDescent="0.25">
      <c r="G794" s="1012">
        <v>38379</v>
      </c>
    </row>
    <row r="795" spans="7:7" x14ac:dyDescent="0.25">
      <c r="G795" s="1012">
        <v>38380</v>
      </c>
    </row>
    <row r="796" spans="7:7" x14ac:dyDescent="0.25">
      <c r="G796" s="1012">
        <v>38381</v>
      </c>
    </row>
    <row r="797" spans="7:7" x14ac:dyDescent="0.25">
      <c r="G797" s="1012">
        <v>38382</v>
      </c>
    </row>
    <row r="798" spans="7:7" x14ac:dyDescent="0.25">
      <c r="G798" s="1012">
        <v>38383</v>
      </c>
    </row>
    <row r="799" spans="7:7" x14ac:dyDescent="0.25">
      <c r="G799" s="1012">
        <v>38384</v>
      </c>
    </row>
    <row r="800" spans="7:7" x14ac:dyDescent="0.25">
      <c r="G800" s="1012">
        <v>38385</v>
      </c>
    </row>
    <row r="801" spans="7:7" x14ac:dyDescent="0.25">
      <c r="G801" s="1012">
        <v>38386</v>
      </c>
    </row>
    <row r="802" spans="7:7" x14ac:dyDescent="0.25">
      <c r="G802" s="1012">
        <v>38387</v>
      </c>
    </row>
    <row r="803" spans="7:7" x14ac:dyDescent="0.25">
      <c r="G803" s="1012">
        <v>38388</v>
      </c>
    </row>
    <row r="804" spans="7:7" x14ac:dyDescent="0.25">
      <c r="G804" s="1012">
        <v>38389</v>
      </c>
    </row>
    <row r="805" spans="7:7" x14ac:dyDescent="0.25">
      <c r="G805" s="1012">
        <v>38390</v>
      </c>
    </row>
    <row r="806" spans="7:7" x14ac:dyDescent="0.25">
      <c r="G806" s="1012">
        <v>38391</v>
      </c>
    </row>
    <row r="807" spans="7:7" x14ac:dyDescent="0.25">
      <c r="G807" s="1012">
        <v>38392</v>
      </c>
    </row>
    <row r="808" spans="7:7" x14ac:dyDescent="0.25">
      <c r="G808" s="1012">
        <v>38393</v>
      </c>
    </row>
    <row r="809" spans="7:7" x14ac:dyDescent="0.25">
      <c r="G809" s="1012">
        <v>38394</v>
      </c>
    </row>
    <row r="810" spans="7:7" x14ac:dyDescent="0.25">
      <c r="G810" s="1012">
        <v>38395</v>
      </c>
    </row>
    <row r="811" spans="7:7" x14ac:dyDescent="0.25">
      <c r="G811" s="1012">
        <v>38396</v>
      </c>
    </row>
    <row r="812" spans="7:7" x14ac:dyDescent="0.25">
      <c r="G812" s="1012">
        <v>38397</v>
      </c>
    </row>
    <row r="813" spans="7:7" x14ac:dyDescent="0.25">
      <c r="G813" s="1012">
        <v>38398</v>
      </c>
    </row>
    <row r="814" spans="7:7" x14ac:dyDescent="0.25">
      <c r="G814" s="1012">
        <v>38399</v>
      </c>
    </row>
    <row r="815" spans="7:7" x14ac:dyDescent="0.25">
      <c r="G815" s="1012">
        <v>38400</v>
      </c>
    </row>
    <row r="816" spans="7:7" x14ac:dyDescent="0.25">
      <c r="G816" s="1012">
        <v>38401</v>
      </c>
    </row>
    <row r="817" spans="7:7" x14ac:dyDescent="0.25">
      <c r="G817" s="1012">
        <v>38402</v>
      </c>
    </row>
    <row r="818" spans="7:7" x14ac:dyDescent="0.25">
      <c r="G818" s="1012">
        <v>38403</v>
      </c>
    </row>
    <row r="819" spans="7:7" x14ac:dyDescent="0.25">
      <c r="G819" s="1012">
        <v>38404</v>
      </c>
    </row>
    <row r="820" spans="7:7" x14ac:dyDescent="0.25">
      <c r="G820" s="1012">
        <v>38405</v>
      </c>
    </row>
    <row r="821" spans="7:7" x14ac:dyDescent="0.25">
      <c r="G821" s="1012">
        <v>38406</v>
      </c>
    </row>
    <row r="822" spans="7:7" x14ac:dyDescent="0.25">
      <c r="G822" s="1012">
        <v>38407</v>
      </c>
    </row>
    <row r="823" spans="7:7" x14ac:dyDescent="0.25">
      <c r="G823" s="1012">
        <v>38408</v>
      </c>
    </row>
    <row r="824" spans="7:7" x14ac:dyDescent="0.25">
      <c r="G824" s="1012">
        <v>38409</v>
      </c>
    </row>
    <row r="825" spans="7:7" x14ac:dyDescent="0.25">
      <c r="G825" s="1012">
        <v>38410</v>
      </c>
    </row>
    <row r="826" spans="7:7" x14ac:dyDescent="0.25">
      <c r="G826" s="1012">
        <v>38411</v>
      </c>
    </row>
    <row r="827" spans="7:7" x14ac:dyDescent="0.25">
      <c r="G827" s="1012">
        <v>38412</v>
      </c>
    </row>
    <row r="828" spans="7:7" x14ac:dyDescent="0.25">
      <c r="G828" s="1012">
        <v>38413</v>
      </c>
    </row>
    <row r="829" spans="7:7" x14ac:dyDescent="0.25">
      <c r="G829" s="1012">
        <v>38414</v>
      </c>
    </row>
    <row r="830" spans="7:7" x14ac:dyDescent="0.25">
      <c r="G830" s="1012">
        <v>38415</v>
      </c>
    </row>
    <row r="831" spans="7:7" x14ac:dyDescent="0.25">
      <c r="G831" s="1012">
        <v>38416</v>
      </c>
    </row>
    <row r="832" spans="7:7" x14ac:dyDescent="0.25">
      <c r="G832" s="1012">
        <v>38417</v>
      </c>
    </row>
    <row r="833" spans="7:7" x14ac:dyDescent="0.25">
      <c r="G833" s="1012">
        <v>38418</v>
      </c>
    </row>
    <row r="834" spans="7:7" x14ac:dyDescent="0.25">
      <c r="G834" s="1012">
        <v>38419</v>
      </c>
    </row>
    <row r="835" spans="7:7" x14ac:dyDescent="0.25">
      <c r="G835" s="1012">
        <v>38420</v>
      </c>
    </row>
    <row r="836" spans="7:7" x14ac:dyDescent="0.25">
      <c r="G836" s="1012">
        <v>38421</v>
      </c>
    </row>
    <row r="837" spans="7:7" x14ac:dyDescent="0.25">
      <c r="G837" s="1012">
        <v>38422</v>
      </c>
    </row>
    <row r="838" spans="7:7" x14ac:dyDescent="0.25">
      <c r="G838" s="1012">
        <v>38423</v>
      </c>
    </row>
    <row r="839" spans="7:7" x14ac:dyDescent="0.25">
      <c r="G839" s="1012">
        <v>38424</v>
      </c>
    </row>
    <row r="840" spans="7:7" x14ac:dyDescent="0.25">
      <c r="G840" s="1012">
        <v>38425</v>
      </c>
    </row>
    <row r="841" spans="7:7" x14ac:dyDescent="0.25">
      <c r="G841" s="1012">
        <v>38426</v>
      </c>
    </row>
    <row r="842" spans="7:7" x14ac:dyDescent="0.25">
      <c r="G842" s="1012">
        <v>38427</v>
      </c>
    </row>
    <row r="843" spans="7:7" x14ac:dyDescent="0.25">
      <c r="G843" s="1012">
        <v>38428</v>
      </c>
    </row>
    <row r="844" spans="7:7" x14ac:dyDescent="0.25">
      <c r="G844" s="1012">
        <v>38429</v>
      </c>
    </row>
    <row r="845" spans="7:7" x14ac:dyDescent="0.25">
      <c r="G845" s="1012">
        <v>38430</v>
      </c>
    </row>
    <row r="846" spans="7:7" x14ac:dyDescent="0.25">
      <c r="G846" s="1012">
        <v>38431</v>
      </c>
    </row>
    <row r="847" spans="7:7" x14ac:dyDescent="0.25">
      <c r="G847" s="1012">
        <v>38432</v>
      </c>
    </row>
    <row r="848" spans="7:7" x14ac:dyDescent="0.25">
      <c r="G848" s="1012">
        <v>38433</v>
      </c>
    </row>
    <row r="849" spans="7:7" x14ac:dyDescent="0.25">
      <c r="G849" s="1012">
        <v>38434</v>
      </c>
    </row>
    <row r="850" spans="7:7" x14ac:dyDescent="0.25">
      <c r="G850" s="1012">
        <v>38435</v>
      </c>
    </row>
    <row r="851" spans="7:7" x14ac:dyDescent="0.25">
      <c r="G851" s="1012">
        <v>38436</v>
      </c>
    </row>
    <row r="852" spans="7:7" x14ac:dyDescent="0.25">
      <c r="G852" s="1012">
        <v>38437</v>
      </c>
    </row>
    <row r="853" spans="7:7" x14ac:dyDescent="0.25">
      <c r="G853" s="1012">
        <v>38438</v>
      </c>
    </row>
    <row r="854" spans="7:7" x14ac:dyDescent="0.25">
      <c r="G854" s="1012">
        <v>38439</v>
      </c>
    </row>
    <row r="855" spans="7:7" x14ac:dyDescent="0.25">
      <c r="G855" s="1012">
        <v>38440</v>
      </c>
    </row>
    <row r="856" spans="7:7" x14ac:dyDescent="0.25">
      <c r="G856" s="1012">
        <v>38441</v>
      </c>
    </row>
    <row r="857" spans="7:7" x14ac:dyDescent="0.25">
      <c r="G857" s="1012">
        <v>38442</v>
      </c>
    </row>
    <row r="858" spans="7:7" x14ac:dyDescent="0.25">
      <c r="G858" s="1012">
        <v>38443</v>
      </c>
    </row>
    <row r="859" spans="7:7" x14ac:dyDescent="0.25">
      <c r="G859" s="1012">
        <v>38444</v>
      </c>
    </row>
    <row r="860" spans="7:7" x14ac:dyDescent="0.25">
      <c r="G860" s="1012">
        <v>38445</v>
      </c>
    </row>
    <row r="861" spans="7:7" x14ac:dyDescent="0.25">
      <c r="G861" s="1012">
        <v>38446</v>
      </c>
    </row>
    <row r="862" spans="7:7" x14ac:dyDescent="0.25">
      <c r="G862" s="1012">
        <v>38447</v>
      </c>
    </row>
    <row r="863" spans="7:7" x14ac:dyDescent="0.25">
      <c r="G863" s="1012">
        <v>38448</v>
      </c>
    </row>
    <row r="864" spans="7:7" x14ac:dyDescent="0.25">
      <c r="G864" s="1012">
        <v>38449</v>
      </c>
    </row>
    <row r="865" spans="7:7" x14ac:dyDescent="0.25">
      <c r="G865" s="1012">
        <v>38450</v>
      </c>
    </row>
    <row r="866" spans="7:7" x14ac:dyDescent="0.25">
      <c r="G866" s="1012">
        <v>38451</v>
      </c>
    </row>
    <row r="867" spans="7:7" x14ac:dyDescent="0.25">
      <c r="G867" s="1012">
        <v>38452</v>
      </c>
    </row>
    <row r="868" spans="7:7" x14ac:dyDescent="0.25">
      <c r="G868" s="1012">
        <v>38453</v>
      </c>
    </row>
    <row r="869" spans="7:7" x14ac:dyDescent="0.25">
      <c r="G869" s="1012">
        <v>38454</v>
      </c>
    </row>
    <row r="870" spans="7:7" x14ac:dyDescent="0.25">
      <c r="G870" s="1012">
        <v>38455</v>
      </c>
    </row>
    <row r="871" spans="7:7" x14ac:dyDescent="0.25">
      <c r="G871" s="1012">
        <v>38456</v>
      </c>
    </row>
    <row r="872" spans="7:7" x14ac:dyDescent="0.25">
      <c r="G872" s="1012">
        <v>38457</v>
      </c>
    </row>
    <row r="873" spans="7:7" x14ac:dyDescent="0.25">
      <c r="G873" s="1012">
        <v>38458</v>
      </c>
    </row>
    <row r="874" spans="7:7" x14ac:dyDescent="0.25">
      <c r="G874" s="1012">
        <v>38459</v>
      </c>
    </row>
    <row r="875" spans="7:7" x14ac:dyDescent="0.25">
      <c r="G875" s="1012">
        <v>38460</v>
      </c>
    </row>
    <row r="876" spans="7:7" x14ac:dyDescent="0.25">
      <c r="G876" s="1012">
        <v>38461</v>
      </c>
    </row>
    <row r="877" spans="7:7" x14ac:dyDescent="0.25">
      <c r="G877" s="1012">
        <v>38462</v>
      </c>
    </row>
    <row r="878" spans="7:7" x14ac:dyDescent="0.25">
      <c r="G878" s="1012">
        <v>38463</v>
      </c>
    </row>
    <row r="879" spans="7:7" x14ac:dyDescent="0.25">
      <c r="G879" s="1012">
        <v>38464</v>
      </c>
    </row>
    <row r="880" spans="7:7" x14ac:dyDescent="0.25">
      <c r="G880" s="1012">
        <v>38465</v>
      </c>
    </row>
    <row r="881" spans="7:7" x14ac:dyDescent="0.25">
      <c r="G881" s="1012">
        <v>38466</v>
      </c>
    </row>
    <row r="882" spans="7:7" x14ac:dyDescent="0.25">
      <c r="G882" s="1012">
        <v>38467</v>
      </c>
    </row>
    <row r="883" spans="7:7" x14ac:dyDescent="0.25">
      <c r="G883" s="1012">
        <v>38468</v>
      </c>
    </row>
    <row r="884" spans="7:7" x14ac:dyDescent="0.25">
      <c r="G884" s="1012">
        <v>38469</v>
      </c>
    </row>
    <row r="885" spans="7:7" x14ac:dyDescent="0.25">
      <c r="G885" s="1012">
        <v>38470</v>
      </c>
    </row>
    <row r="886" spans="7:7" x14ac:dyDescent="0.25">
      <c r="G886" s="1012">
        <v>38471</v>
      </c>
    </row>
    <row r="887" spans="7:7" x14ac:dyDescent="0.25">
      <c r="G887" s="1012">
        <v>38472</v>
      </c>
    </row>
    <row r="888" spans="7:7" x14ac:dyDescent="0.25">
      <c r="G888" s="1012">
        <v>38473</v>
      </c>
    </row>
    <row r="889" spans="7:7" x14ac:dyDescent="0.25">
      <c r="G889" s="1012">
        <v>38474</v>
      </c>
    </row>
    <row r="890" spans="7:7" x14ac:dyDescent="0.25">
      <c r="G890" s="1012">
        <v>38475</v>
      </c>
    </row>
    <row r="891" spans="7:7" x14ac:dyDescent="0.25">
      <c r="G891" s="1012">
        <v>38476</v>
      </c>
    </row>
    <row r="892" spans="7:7" x14ac:dyDescent="0.25">
      <c r="G892" s="1012">
        <v>38477</v>
      </c>
    </row>
    <row r="893" spans="7:7" x14ac:dyDescent="0.25">
      <c r="G893" s="1012">
        <v>38478</v>
      </c>
    </row>
    <row r="894" spans="7:7" x14ac:dyDescent="0.25">
      <c r="G894" s="1012">
        <v>38479</v>
      </c>
    </row>
    <row r="895" spans="7:7" x14ac:dyDescent="0.25">
      <c r="G895" s="1012">
        <v>38480</v>
      </c>
    </row>
    <row r="896" spans="7:7" x14ac:dyDescent="0.25">
      <c r="G896" s="1012">
        <v>38481</v>
      </c>
    </row>
    <row r="897" spans="7:7" x14ac:dyDescent="0.25">
      <c r="G897" s="1012">
        <v>38482</v>
      </c>
    </row>
    <row r="898" spans="7:7" x14ac:dyDescent="0.25">
      <c r="G898" s="1012">
        <v>38483</v>
      </c>
    </row>
    <row r="899" spans="7:7" x14ac:dyDescent="0.25">
      <c r="G899" s="1012">
        <v>38484</v>
      </c>
    </row>
    <row r="900" spans="7:7" x14ac:dyDescent="0.25">
      <c r="G900" s="1012">
        <v>38485</v>
      </c>
    </row>
    <row r="901" spans="7:7" x14ac:dyDescent="0.25">
      <c r="G901" s="1012">
        <v>38486</v>
      </c>
    </row>
    <row r="902" spans="7:7" x14ac:dyDescent="0.25">
      <c r="G902" s="1012">
        <v>38487</v>
      </c>
    </row>
    <row r="903" spans="7:7" x14ac:dyDescent="0.25">
      <c r="G903" s="1012">
        <v>38488</v>
      </c>
    </row>
    <row r="904" spans="7:7" x14ac:dyDescent="0.25">
      <c r="G904" s="1012">
        <v>38489</v>
      </c>
    </row>
    <row r="905" spans="7:7" x14ac:dyDescent="0.25">
      <c r="G905" s="1012">
        <v>38490</v>
      </c>
    </row>
    <row r="906" spans="7:7" x14ac:dyDescent="0.25">
      <c r="G906" s="1012">
        <v>38491</v>
      </c>
    </row>
    <row r="907" spans="7:7" x14ac:dyDescent="0.25">
      <c r="G907" s="1012">
        <v>38492</v>
      </c>
    </row>
    <row r="908" spans="7:7" x14ac:dyDescent="0.25">
      <c r="G908" s="1012">
        <v>38493</v>
      </c>
    </row>
    <row r="909" spans="7:7" x14ac:dyDescent="0.25">
      <c r="G909" s="1012">
        <v>38494</v>
      </c>
    </row>
    <row r="910" spans="7:7" x14ac:dyDescent="0.25">
      <c r="G910" s="1012">
        <v>38495</v>
      </c>
    </row>
    <row r="911" spans="7:7" x14ac:dyDescent="0.25">
      <c r="G911" s="1012">
        <v>38496</v>
      </c>
    </row>
    <row r="912" spans="7:7" x14ac:dyDescent="0.25">
      <c r="G912" s="1012">
        <v>38497</v>
      </c>
    </row>
    <row r="913" spans="7:7" x14ac:dyDescent="0.25">
      <c r="G913" s="1012">
        <v>38498</v>
      </c>
    </row>
    <row r="914" spans="7:7" x14ac:dyDescent="0.25">
      <c r="G914" s="1012">
        <v>38499</v>
      </c>
    </row>
    <row r="915" spans="7:7" x14ac:dyDescent="0.25">
      <c r="G915" s="1012">
        <v>38500</v>
      </c>
    </row>
    <row r="916" spans="7:7" x14ac:dyDescent="0.25">
      <c r="G916" s="1012">
        <v>38501</v>
      </c>
    </row>
    <row r="917" spans="7:7" x14ac:dyDescent="0.25">
      <c r="G917" s="1012">
        <v>38502</v>
      </c>
    </row>
    <row r="918" spans="7:7" x14ac:dyDescent="0.25">
      <c r="G918" s="1012">
        <v>38503</v>
      </c>
    </row>
    <row r="919" spans="7:7" x14ac:dyDescent="0.25">
      <c r="G919" s="1012">
        <v>38504</v>
      </c>
    </row>
    <row r="920" spans="7:7" x14ac:dyDescent="0.25">
      <c r="G920" s="1012">
        <v>38505</v>
      </c>
    </row>
    <row r="921" spans="7:7" x14ac:dyDescent="0.25">
      <c r="G921" s="1012">
        <v>38506</v>
      </c>
    </row>
    <row r="922" spans="7:7" x14ac:dyDescent="0.25">
      <c r="G922" s="1012">
        <v>38507</v>
      </c>
    </row>
    <row r="923" spans="7:7" x14ac:dyDescent="0.25">
      <c r="G923" s="1012">
        <v>38508</v>
      </c>
    </row>
    <row r="924" spans="7:7" x14ac:dyDescent="0.25">
      <c r="G924" s="1012">
        <v>38509</v>
      </c>
    </row>
    <row r="925" spans="7:7" x14ac:dyDescent="0.25">
      <c r="G925" s="1012">
        <v>38510</v>
      </c>
    </row>
    <row r="926" spans="7:7" x14ac:dyDescent="0.25">
      <c r="G926" s="1012">
        <v>38511</v>
      </c>
    </row>
    <row r="927" spans="7:7" x14ac:dyDescent="0.25">
      <c r="G927" s="1012">
        <v>38512</v>
      </c>
    </row>
    <row r="928" spans="7:7" x14ac:dyDescent="0.25">
      <c r="G928" s="1012">
        <v>38513</v>
      </c>
    </row>
    <row r="929" spans="7:7" x14ac:dyDescent="0.25">
      <c r="G929" s="1012">
        <v>38514</v>
      </c>
    </row>
    <row r="930" spans="7:7" x14ac:dyDescent="0.25">
      <c r="G930" s="1012">
        <v>38515</v>
      </c>
    </row>
    <row r="931" spans="7:7" x14ac:dyDescent="0.25">
      <c r="G931" s="1012">
        <v>38516</v>
      </c>
    </row>
    <row r="932" spans="7:7" x14ac:dyDescent="0.25">
      <c r="G932" s="1012">
        <v>38517</v>
      </c>
    </row>
    <row r="933" spans="7:7" x14ac:dyDescent="0.25">
      <c r="G933" s="1012">
        <v>38518</v>
      </c>
    </row>
    <row r="934" spans="7:7" x14ac:dyDescent="0.25">
      <c r="G934" s="1012">
        <v>38519</v>
      </c>
    </row>
    <row r="935" spans="7:7" x14ac:dyDescent="0.25">
      <c r="G935" s="1012">
        <v>38520</v>
      </c>
    </row>
    <row r="936" spans="7:7" x14ac:dyDescent="0.25">
      <c r="G936" s="1012">
        <v>38521</v>
      </c>
    </row>
    <row r="937" spans="7:7" x14ac:dyDescent="0.25">
      <c r="G937" s="1012">
        <v>38522</v>
      </c>
    </row>
    <row r="938" spans="7:7" x14ac:dyDescent="0.25">
      <c r="G938" s="1012">
        <v>38523</v>
      </c>
    </row>
    <row r="939" spans="7:7" x14ac:dyDescent="0.25">
      <c r="G939" s="1012">
        <v>38524</v>
      </c>
    </row>
    <row r="940" spans="7:7" x14ac:dyDescent="0.25">
      <c r="G940" s="1012">
        <v>38525</v>
      </c>
    </row>
    <row r="941" spans="7:7" x14ac:dyDescent="0.25">
      <c r="G941" s="1012">
        <v>38526</v>
      </c>
    </row>
    <row r="942" spans="7:7" x14ac:dyDescent="0.25">
      <c r="G942" s="1012">
        <v>38527</v>
      </c>
    </row>
    <row r="943" spans="7:7" x14ac:dyDescent="0.25">
      <c r="G943" s="1012">
        <v>38528</v>
      </c>
    </row>
    <row r="944" spans="7:7" x14ac:dyDescent="0.25">
      <c r="G944" s="1012">
        <v>38529</v>
      </c>
    </row>
    <row r="945" spans="7:7" x14ac:dyDescent="0.25">
      <c r="G945" s="1012">
        <v>38530</v>
      </c>
    </row>
    <row r="946" spans="7:7" x14ac:dyDescent="0.25">
      <c r="G946" s="1012">
        <v>38531</v>
      </c>
    </row>
    <row r="947" spans="7:7" x14ac:dyDescent="0.25">
      <c r="G947" s="1012">
        <v>38532</v>
      </c>
    </row>
    <row r="948" spans="7:7" x14ac:dyDescent="0.25">
      <c r="G948" s="1012">
        <v>38533</v>
      </c>
    </row>
    <row r="949" spans="7:7" x14ac:dyDescent="0.25">
      <c r="G949" s="1012">
        <v>38534</v>
      </c>
    </row>
    <row r="950" spans="7:7" x14ac:dyDescent="0.25">
      <c r="G950" s="1012">
        <v>38535</v>
      </c>
    </row>
    <row r="951" spans="7:7" x14ac:dyDescent="0.25">
      <c r="G951" s="1012">
        <v>38536</v>
      </c>
    </row>
    <row r="952" spans="7:7" x14ac:dyDescent="0.25">
      <c r="G952" s="1012">
        <v>38537</v>
      </c>
    </row>
    <row r="953" spans="7:7" x14ac:dyDescent="0.25">
      <c r="G953" s="1012">
        <v>38538</v>
      </c>
    </row>
    <row r="954" spans="7:7" x14ac:dyDescent="0.25">
      <c r="G954" s="1012">
        <v>38539</v>
      </c>
    </row>
    <row r="955" spans="7:7" x14ac:dyDescent="0.25">
      <c r="G955" s="1012">
        <v>38540</v>
      </c>
    </row>
    <row r="956" spans="7:7" x14ac:dyDescent="0.25">
      <c r="G956" s="1012">
        <v>38541</v>
      </c>
    </row>
    <row r="957" spans="7:7" x14ac:dyDescent="0.25">
      <c r="G957" s="1012">
        <v>38542</v>
      </c>
    </row>
    <row r="958" spans="7:7" x14ac:dyDescent="0.25">
      <c r="G958" s="1012">
        <v>38543</v>
      </c>
    </row>
    <row r="959" spans="7:7" x14ac:dyDescent="0.25">
      <c r="G959" s="1012">
        <v>38544</v>
      </c>
    </row>
    <row r="960" spans="7:7" x14ac:dyDescent="0.25">
      <c r="G960" s="1012">
        <v>38545</v>
      </c>
    </row>
    <row r="961" spans="7:7" x14ac:dyDescent="0.25">
      <c r="G961" s="1012">
        <v>38546</v>
      </c>
    </row>
    <row r="962" spans="7:7" x14ac:dyDescent="0.25">
      <c r="G962" s="1012">
        <v>38547</v>
      </c>
    </row>
    <row r="963" spans="7:7" x14ac:dyDescent="0.25">
      <c r="G963" s="1012">
        <v>38548</v>
      </c>
    </row>
    <row r="964" spans="7:7" x14ac:dyDescent="0.25">
      <c r="G964" s="1012">
        <v>38549</v>
      </c>
    </row>
    <row r="965" spans="7:7" x14ac:dyDescent="0.25">
      <c r="G965" s="1012">
        <v>38550</v>
      </c>
    </row>
    <row r="966" spans="7:7" x14ac:dyDescent="0.25">
      <c r="G966" s="1012">
        <v>38551</v>
      </c>
    </row>
    <row r="967" spans="7:7" x14ac:dyDescent="0.25">
      <c r="G967" s="1012">
        <v>38552</v>
      </c>
    </row>
    <row r="968" spans="7:7" x14ac:dyDescent="0.25">
      <c r="G968" s="1012">
        <v>38553</v>
      </c>
    </row>
    <row r="969" spans="7:7" x14ac:dyDescent="0.25">
      <c r="G969" s="1012">
        <v>38554</v>
      </c>
    </row>
    <row r="970" spans="7:7" x14ac:dyDescent="0.25">
      <c r="G970" s="1012">
        <v>38555</v>
      </c>
    </row>
    <row r="971" spans="7:7" x14ac:dyDescent="0.25">
      <c r="G971" s="1012">
        <v>38556</v>
      </c>
    </row>
    <row r="972" spans="7:7" x14ac:dyDescent="0.25">
      <c r="G972" s="1012">
        <v>38557</v>
      </c>
    </row>
    <row r="973" spans="7:7" x14ac:dyDescent="0.25">
      <c r="G973" s="1012">
        <v>38558</v>
      </c>
    </row>
    <row r="974" spans="7:7" x14ac:dyDescent="0.25">
      <c r="G974" s="1012">
        <v>38559</v>
      </c>
    </row>
    <row r="975" spans="7:7" x14ac:dyDescent="0.25">
      <c r="G975" s="1012">
        <v>38560</v>
      </c>
    </row>
    <row r="976" spans="7:7" x14ac:dyDescent="0.25">
      <c r="G976" s="1012">
        <v>38561</v>
      </c>
    </row>
    <row r="977" spans="7:7" x14ac:dyDescent="0.25">
      <c r="G977" s="1012">
        <v>38562</v>
      </c>
    </row>
    <row r="978" spans="7:7" x14ac:dyDescent="0.25">
      <c r="G978" s="1012">
        <v>38563</v>
      </c>
    </row>
    <row r="979" spans="7:7" x14ac:dyDescent="0.25">
      <c r="G979" s="1012">
        <v>38564</v>
      </c>
    </row>
    <row r="980" spans="7:7" x14ac:dyDescent="0.25">
      <c r="G980" s="1012">
        <v>38565</v>
      </c>
    </row>
    <row r="981" spans="7:7" x14ac:dyDescent="0.25">
      <c r="G981" s="1012">
        <v>38566</v>
      </c>
    </row>
    <row r="982" spans="7:7" x14ac:dyDescent="0.25">
      <c r="G982" s="1012">
        <v>38567</v>
      </c>
    </row>
    <row r="983" spans="7:7" x14ac:dyDescent="0.25">
      <c r="G983" s="1012">
        <v>38568</v>
      </c>
    </row>
    <row r="984" spans="7:7" x14ac:dyDescent="0.25">
      <c r="G984" s="1012">
        <v>38569</v>
      </c>
    </row>
    <row r="985" spans="7:7" x14ac:dyDescent="0.25">
      <c r="G985" s="1012">
        <v>38570</v>
      </c>
    </row>
    <row r="986" spans="7:7" x14ac:dyDescent="0.25">
      <c r="G986" s="1012">
        <v>38571</v>
      </c>
    </row>
    <row r="987" spans="7:7" x14ac:dyDescent="0.25">
      <c r="G987" s="1012">
        <v>38572</v>
      </c>
    </row>
    <row r="988" spans="7:7" x14ac:dyDescent="0.25">
      <c r="G988" s="1012">
        <v>38573</v>
      </c>
    </row>
    <row r="989" spans="7:7" x14ac:dyDescent="0.25">
      <c r="G989" s="1012">
        <v>38574</v>
      </c>
    </row>
    <row r="990" spans="7:7" x14ac:dyDescent="0.25">
      <c r="G990" s="1012">
        <v>38575</v>
      </c>
    </row>
    <row r="991" spans="7:7" x14ac:dyDescent="0.25">
      <c r="G991" s="1012">
        <v>38576</v>
      </c>
    </row>
    <row r="992" spans="7:7" x14ac:dyDescent="0.25">
      <c r="G992" s="1012">
        <v>38577</v>
      </c>
    </row>
    <row r="993" spans="7:7" x14ac:dyDescent="0.25">
      <c r="G993" s="1012">
        <v>38578</v>
      </c>
    </row>
    <row r="994" spans="7:7" x14ac:dyDescent="0.25">
      <c r="G994" s="1012">
        <v>38579</v>
      </c>
    </row>
    <row r="995" spans="7:7" x14ac:dyDescent="0.25">
      <c r="G995" s="1012">
        <v>38580</v>
      </c>
    </row>
    <row r="996" spans="7:7" x14ac:dyDescent="0.25">
      <c r="G996" s="1012">
        <v>38581</v>
      </c>
    </row>
    <row r="997" spans="7:7" x14ac:dyDescent="0.25">
      <c r="G997" s="1012">
        <v>38582</v>
      </c>
    </row>
    <row r="998" spans="7:7" x14ac:dyDescent="0.25">
      <c r="G998" s="1012">
        <v>38583</v>
      </c>
    </row>
    <row r="999" spans="7:7" x14ac:dyDescent="0.25">
      <c r="G999" s="1012">
        <v>38584</v>
      </c>
    </row>
    <row r="1000" spans="7:7" x14ac:dyDescent="0.25">
      <c r="G1000" s="1012">
        <v>38585</v>
      </c>
    </row>
    <row r="1001" spans="7:7" x14ac:dyDescent="0.25">
      <c r="G1001" s="1012">
        <v>38586</v>
      </c>
    </row>
    <row r="1002" spans="7:7" x14ac:dyDescent="0.25">
      <c r="G1002" s="1012">
        <v>38587</v>
      </c>
    </row>
    <row r="1003" spans="7:7" x14ac:dyDescent="0.25">
      <c r="G1003" s="1012">
        <v>38588</v>
      </c>
    </row>
    <row r="1004" spans="7:7" x14ac:dyDescent="0.25">
      <c r="G1004" s="1012">
        <v>38589</v>
      </c>
    </row>
    <row r="1005" spans="7:7" x14ac:dyDescent="0.25">
      <c r="G1005" s="1012">
        <v>38590</v>
      </c>
    </row>
    <row r="1006" spans="7:7" x14ac:dyDescent="0.25">
      <c r="G1006" s="1012">
        <v>38591</v>
      </c>
    </row>
    <row r="1007" spans="7:7" x14ac:dyDescent="0.25">
      <c r="G1007" s="1012">
        <v>38592</v>
      </c>
    </row>
    <row r="1008" spans="7:7" x14ac:dyDescent="0.25">
      <c r="G1008" s="1012">
        <v>38593</v>
      </c>
    </row>
    <row r="1009" spans="7:7" x14ac:dyDescent="0.25">
      <c r="G1009" s="1012">
        <v>38594</v>
      </c>
    </row>
    <row r="1010" spans="7:7" x14ac:dyDescent="0.25">
      <c r="G1010" s="1012">
        <v>38595</v>
      </c>
    </row>
    <row r="1011" spans="7:7" x14ac:dyDescent="0.25">
      <c r="G1011" s="1012">
        <v>38596</v>
      </c>
    </row>
    <row r="1012" spans="7:7" x14ac:dyDescent="0.25">
      <c r="G1012" s="1012">
        <v>38597</v>
      </c>
    </row>
    <row r="1013" spans="7:7" x14ac:dyDescent="0.25">
      <c r="G1013" s="1012">
        <v>38598</v>
      </c>
    </row>
    <row r="1014" spans="7:7" x14ac:dyDescent="0.25">
      <c r="G1014" s="1012">
        <v>38599</v>
      </c>
    </row>
    <row r="1015" spans="7:7" x14ac:dyDescent="0.25">
      <c r="G1015" s="1012">
        <v>38600</v>
      </c>
    </row>
    <row r="1016" spans="7:7" x14ac:dyDescent="0.25">
      <c r="G1016" s="1012">
        <v>38601</v>
      </c>
    </row>
    <row r="1017" spans="7:7" x14ac:dyDescent="0.25">
      <c r="G1017" s="1012">
        <v>38602</v>
      </c>
    </row>
    <row r="1018" spans="7:7" x14ac:dyDescent="0.25">
      <c r="G1018" s="1012">
        <v>38603</v>
      </c>
    </row>
    <row r="1019" spans="7:7" x14ac:dyDescent="0.25">
      <c r="G1019" s="1012">
        <v>38604</v>
      </c>
    </row>
    <row r="1020" spans="7:7" x14ac:dyDescent="0.25">
      <c r="G1020" s="1012">
        <v>38605</v>
      </c>
    </row>
    <row r="1021" spans="7:7" x14ac:dyDescent="0.25">
      <c r="G1021" s="1012">
        <v>38606</v>
      </c>
    </row>
    <row r="1022" spans="7:7" x14ac:dyDescent="0.25">
      <c r="G1022" s="1012">
        <v>38607</v>
      </c>
    </row>
    <row r="1023" spans="7:7" x14ac:dyDescent="0.25">
      <c r="G1023" s="1012">
        <v>38608</v>
      </c>
    </row>
    <row r="1024" spans="7:7" x14ac:dyDescent="0.25">
      <c r="G1024" s="1012">
        <v>38609</v>
      </c>
    </row>
    <row r="1025" spans="7:7" x14ac:dyDescent="0.25">
      <c r="G1025" s="1012">
        <v>38610</v>
      </c>
    </row>
    <row r="1026" spans="7:7" x14ac:dyDescent="0.25">
      <c r="G1026" s="1012">
        <v>38611</v>
      </c>
    </row>
    <row r="1027" spans="7:7" x14ac:dyDescent="0.25">
      <c r="G1027" s="1012">
        <v>38612</v>
      </c>
    </row>
    <row r="1028" spans="7:7" x14ac:dyDescent="0.25">
      <c r="G1028" s="1012">
        <v>38613</v>
      </c>
    </row>
    <row r="1029" spans="7:7" x14ac:dyDescent="0.25">
      <c r="G1029" s="1012">
        <v>38614</v>
      </c>
    </row>
    <row r="1030" spans="7:7" x14ac:dyDescent="0.25">
      <c r="G1030" s="1012">
        <v>38615</v>
      </c>
    </row>
    <row r="1031" spans="7:7" x14ac:dyDescent="0.25">
      <c r="G1031" s="1012">
        <v>38616</v>
      </c>
    </row>
    <row r="1032" spans="7:7" x14ac:dyDescent="0.25">
      <c r="G1032" s="1012">
        <v>38617</v>
      </c>
    </row>
    <row r="1033" spans="7:7" x14ac:dyDescent="0.25">
      <c r="G1033" s="1012">
        <v>38618</v>
      </c>
    </row>
    <row r="1034" spans="7:7" x14ac:dyDescent="0.25">
      <c r="G1034" s="1012">
        <v>38619</v>
      </c>
    </row>
    <row r="1035" spans="7:7" x14ac:dyDescent="0.25">
      <c r="G1035" s="1012">
        <v>38620</v>
      </c>
    </row>
    <row r="1036" spans="7:7" x14ac:dyDescent="0.25">
      <c r="G1036" s="1012">
        <v>38621</v>
      </c>
    </row>
    <row r="1037" spans="7:7" x14ac:dyDescent="0.25">
      <c r="G1037" s="1012">
        <v>38622</v>
      </c>
    </row>
    <row r="1038" spans="7:7" x14ac:dyDescent="0.25">
      <c r="G1038" s="1012">
        <v>38623</v>
      </c>
    </row>
    <row r="1039" spans="7:7" x14ac:dyDescent="0.25">
      <c r="G1039" s="1012">
        <v>38624</v>
      </c>
    </row>
    <row r="1040" spans="7:7" x14ac:dyDescent="0.25">
      <c r="G1040" s="1012">
        <v>38625</v>
      </c>
    </row>
    <row r="1041" spans="7:7" x14ac:dyDescent="0.25">
      <c r="G1041" s="1012">
        <v>38626</v>
      </c>
    </row>
    <row r="1042" spans="7:7" x14ac:dyDescent="0.25">
      <c r="G1042" s="1012">
        <v>38627</v>
      </c>
    </row>
    <row r="1043" spans="7:7" x14ac:dyDescent="0.25">
      <c r="G1043" s="1012">
        <v>38628</v>
      </c>
    </row>
    <row r="1044" spans="7:7" x14ac:dyDescent="0.25">
      <c r="G1044" s="1012">
        <v>38629</v>
      </c>
    </row>
    <row r="1045" spans="7:7" x14ac:dyDescent="0.25">
      <c r="G1045" s="1012">
        <v>38630</v>
      </c>
    </row>
    <row r="1046" spans="7:7" x14ac:dyDescent="0.25">
      <c r="G1046" s="1012">
        <v>38631</v>
      </c>
    </row>
    <row r="1047" spans="7:7" x14ac:dyDescent="0.25">
      <c r="G1047" s="1012">
        <v>38632</v>
      </c>
    </row>
    <row r="1048" spans="7:7" x14ac:dyDescent="0.25">
      <c r="G1048" s="1012">
        <v>38633</v>
      </c>
    </row>
    <row r="1049" spans="7:7" x14ac:dyDescent="0.25">
      <c r="G1049" s="1012">
        <v>38634</v>
      </c>
    </row>
    <row r="1050" spans="7:7" x14ac:dyDescent="0.25">
      <c r="G1050" s="1012">
        <v>38635</v>
      </c>
    </row>
    <row r="1051" spans="7:7" x14ac:dyDescent="0.25">
      <c r="G1051" s="1012">
        <v>38636</v>
      </c>
    </row>
    <row r="1052" spans="7:7" x14ac:dyDescent="0.25">
      <c r="G1052" s="1012">
        <v>38637</v>
      </c>
    </row>
    <row r="1053" spans="7:7" x14ac:dyDescent="0.25">
      <c r="G1053" s="1012">
        <v>38638</v>
      </c>
    </row>
    <row r="1054" spans="7:7" x14ac:dyDescent="0.25">
      <c r="G1054" s="1012">
        <v>38639</v>
      </c>
    </row>
    <row r="1055" spans="7:7" x14ac:dyDescent="0.25">
      <c r="G1055" s="1012">
        <v>38640</v>
      </c>
    </row>
    <row r="1056" spans="7:7" x14ac:dyDescent="0.25">
      <c r="G1056" s="1012">
        <v>38641</v>
      </c>
    </row>
    <row r="1057" spans="7:7" x14ac:dyDescent="0.25">
      <c r="G1057" s="1012">
        <v>38642</v>
      </c>
    </row>
    <row r="1058" spans="7:7" x14ac:dyDescent="0.25">
      <c r="G1058" s="1012">
        <v>38643</v>
      </c>
    </row>
    <row r="1059" spans="7:7" x14ac:dyDescent="0.25">
      <c r="G1059" s="1012">
        <v>38644</v>
      </c>
    </row>
    <row r="1060" spans="7:7" x14ac:dyDescent="0.25">
      <c r="G1060" s="1012">
        <v>38645</v>
      </c>
    </row>
    <row r="1061" spans="7:7" x14ac:dyDescent="0.25">
      <c r="G1061" s="1012">
        <v>38646</v>
      </c>
    </row>
    <row r="1062" spans="7:7" x14ac:dyDescent="0.25">
      <c r="G1062" s="1012">
        <v>38647</v>
      </c>
    </row>
    <row r="1063" spans="7:7" x14ac:dyDescent="0.25">
      <c r="G1063" s="1012">
        <v>38648</v>
      </c>
    </row>
    <row r="1064" spans="7:7" x14ac:dyDescent="0.25">
      <c r="G1064" s="1012">
        <v>38649</v>
      </c>
    </row>
    <row r="1065" spans="7:7" x14ac:dyDescent="0.25">
      <c r="G1065" s="1012">
        <v>38650</v>
      </c>
    </row>
    <row r="1066" spans="7:7" x14ac:dyDescent="0.25">
      <c r="G1066" s="1012">
        <v>38651</v>
      </c>
    </row>
    <row r="1067" spans="7:7" x14ac:dyDescent="0.25">
      <c r="G1067" s="1012">
        <v>38652</v>
      </c>
    </row>
    <row r="1068" spans="7:7" x14ac:dyDescent="0.25">
      <c r="G1068" s="1012">
        <v>38653</v>
      </c>
    </row>
    <row r="1069" spans="7:7" x14ac:dyDescent="0.25">
      <c r="G1069" s="1012">
        <v>38654</v>
      </c>
    </row>
    <row r="1070" spans="7:7" x14ac:dyDescent="0.25">
      <c r="G1070" s="1012">
        <v>38655</v>
      </c>
    </row>
    <row r="1071" spans="7:7" x14ac:dyDescent="0.25">
      <c r="G1071" s="1012">
        <v>38656</v>
      </c>
    </row>
    <row r="1072" spans="7:7" x14ac:dyDescent="0.25">
      <c r="G1072" s="1012">
        <v>38657</v>
      </c>
    </row>
    <row r="1073" spans="7:7" x14ac:dyDescent="0.25">
      <c r="G1073" s="1012">
        <v>38658</v>
      </c>
    </row>
    <row r="1074" spans="7:7" x14ac:dyDescent="0.25">
      <c r="G1074" s="1012">
        <v>38659</v>
      </c>
    </row>
    <row r="1075" spans="7:7" x14ac:dyDescent="0.25">
      <c r="G1075" s="1012">
        <v>38660</v>
      </c>
    </row>
    <row r="1076" spans="7:7" x14ac:dyDescent="0.25">
      <c r="G1076" s="1012">
        <v>38661</v>
      </c>
    </row>
    <row r="1077" spans="7:7" x14ac:dyDescent="0.25">
      <c r="G1077" s="1012">
        <v>38662</v>
      </c>
    </row>
    <row r="1078" spans="7:7" x14ac:dyDescent="0.25">
      <c r="G1078" s="1012">
        <v>38663</v>
      </c>
    </row>
    <row r="1079" spans="7:7" x14ac:dyDescent="0.25">
      <c r="G1079" s="1012">
        <v>38664</v>
      </c>
    </row>
    <row r="1080" spans="7:7" x14ac:dyDescent="0.25">
      <c r="G1080" s="1012">
        <v>38665</v>
      </c>
    </row>
    <row r="1081" spans="7:7" x14ac:dyDescent="0.25">
      <c r="G1081" s="1012">
        <v>38666</v>
      </c>
    </row>
    <row r="1082" spans="7:7" x14ac:dyDescent="0.25">
      <c r="G1082" s="1012">
        <v>38667</v>
      </c>
    </row>
    <row r="1083" spans="7:7" x14ac:dyDescent="0.25">
      <c r="G1083" s="1012">
        <v>38668</v>
      </c>
    </row>
    <row r="1084" spans="7:7" x14ac:dyDescent="0.25">
      <c r="G1084" s="1012">
        <v>38669</v>
      </c>
    </row>
    <row r="1085" spans="7:7" x14ac:dyDescent="0.25">
      <c r="G1085" s="1012">
        <v>38670</v>
      </c>
    </row>
    <row r="1086" spans="7:7" x14ac:dyDescent="0.25">
      <c r="G1086" s="1012">
        <v>38671</v>
      </c>
    </row>
    <row r="1087" spans="7:7" x14ac:dyDescent="0.25">
      <c r="G1087" s="1012">
        <v>38672</v>
      </c>
    </row>
    <row r="1088" spans="7:7" x14ac:dyDescent="0.25">
      <c r="G1088" s="1012">
        <v>38673</v>
      </c>
    </row>
    <row r="1089" spans="7:7" x14ac:dyDescent="0.25">
      <c r="G1089" s="1012">
        <v>38674</v>
      </c>
    </row>
    <row r="1090" spans="7:7" x14ac:dyDescent="0.25">
      <c r="G1090" s="1012">
        <v>38675</v>
      </c>
    </row>
    <row r="1091" spans="7:7" x14ac:dyDescent="0.25">
      <c r="G1091" s="1012">
        <v>38676</v>
      </c>
    </row>
    <row r="1092" spans="7:7" x14ac:dyDescent="0.25">
      <c r="G1092" s="1012">
        <v>38677</v>
      </c>
    </row>
    <row r="1093" spans="7:7" x14ac:dyDescent="0.25">
      <c r="G1093" s="1012">
        <v>38678</v>
      </c>
    </row>
    <row r="1094" spans="7:7" x14ac:dyDescent="0.25">
      <c r="G1094" s="1012">
        <v>38679</v>
      </c>
    </row>
    <row r="1095" spans="7:7" x14ac:dyDescent="0.25">
      <c r="G1095" s="1012">
        <v>38680</v>
      </c>
    </row>
    <row r="1096" spans="7:7" x14ac:dyDescent="0.25">
      <c r="G1096" s="1012">
        <v>38681</v>
      </c>
    </row>
    <row r="1097" spans="7:7" x14ac:dyDescent="0.25">
      <c r="G1097" s="1012">
        <v>38682</v>
      </c>
    </row>
    <row r="1098" spans="7:7" x14ac:dyDescent="0.25">
      <c r="G1098" s="1012">
        <v>38683</v>
      </c>
    </row>
    <row r="1099" spans="7:7" x14ac:dyDescent="0.25">
      <c r="G1099" s="1012">
        <v>38684</v>
      </c>
    </row>
    <row r="1100" spans="7:7" x14ac:dyDescent="0.25">
      <c r="G1100" s="1012">
        <v>38685</v>
      </c>
    </row>
    <row r="1101" spans="7:7" x14ac:dyDescent="0.25">
      <c r="G1101" s="1012">
        <v>38686</v>
      </c>
    </row>
    <row r="1102" spans="7:7" x14ac:dyDescent="0.25">
      <c r="G1102" s="1012">
        <v>38687</v>
      </c>
    </row>
    <row r="1103" spans="7:7" x14ac:dyDescent="0.25">
      <c r="G1103" s="1012">
        <v>38688</v>
      </c>
    </row>
    <row r="1104" spans="7:7" x14ac:dyDescent="0.25">
      <c r="G1104" s="1012">
        <v>38689</v>
      </c>
    </row>
    <row r="1105" spans="7:7" x14ac:dyDescent="0.25">
      <c r="G1105" s="1012">
        <v>38690</v>
      </c>
    </row>
    <row r="1106" spans="7:7" x14ac:dyDescent="0.25">
      <c r="G1106" s="1012">
        <v>38691</v>
      </c>
    </row>
    <row r="1107" spans="7:7" x14ac:dyDescent="0.25">
      <c r="G1107" s="1012">
        <v>38692</v>
      </c>
    </row>
    <row r="1108" spans="7:7" x14ac:dyDescent="0.25">
      <c r="G1108" s="1012">
        <v>38693</v>
      </c>
    </row>
    <row r="1109" spans="7:7" x14ac:dyDescent="0.25">
      <c r="G1109" s="1012">
        <v>38694</v>
      </c>
    </row>
    <row r="1110" spans="7:7" x14ac:dyDescent="0.25">
      <c r="G1110" s="1012">
        <v>38695</v>
      </c>
    </row>
    <row r="1111" spans="7:7" x14ac:dyDescent="0.25">
      <c r="G1111" s="1012">
        <v>38696</v>
      </c>
    </row>
    <row r="1112" spans="7:7" x14ac:dyDescent="0.25">
      <c r="G1112" s="1012">
        <v>38697</v>
      </c>
    </row>
    <row r="1113" spans="7:7" x14ac:dyDescent="0.25">
      <c r="G1113" s="1012">
        <v>38698</v>
      </c>
    </row>
    <row r="1114" spans="7:7" x14ac:dyDescent="0.25">
      <c r="G1114" s="1012">
        <v>38699</v>
      </c>
    </row>
    <row r="1115" spans="7:7" x14ac:dyDescent="0.25">
      <c r="G1115" s="1012">
        <v>38700</v>
      </c>
    </row>
    <row r="1116" spans="7:7" x14ac:dyDescent="0.25">
      <c r="G1116" s="1012">
        <v>38701</v>
      </c>
    </row>
    <row r="1117" spans="7:7" x14ac:dyDescent="0.25">
      <c r="G1117" s="1012">
        <v>38702</v>
      </c>
    </row>
    <row r="1118" spans="7:7" x14ac:dyDescent="0.25">
      <c r="G1118" s="1012">
        <v>38703</v>
      </c>
    </row>
    <row r="1119" spans="7:7" x14ac:dyDescent="0.25">
      <c r="G1119" s="1012">
        <v>38704</v>
      </c>
    </row>
    <row r="1120" spans="7:7" x14ac:dyDescent="0.25">
      <c r="G1120" s="1012">
        <v>38705</v>
      </c>
    </row>
    <row r="1121" spans="7:7" x14ac:dyDescent="0.25">
      <c r="G1121" s="1012">
        <v>38706</v>
      </c>
    </row>
    <row r="1122" spans="7:7" x14ac:dyDescent="0.25">
      <c r="G1122" s="1012">
        <v>38707</v>
      </c>
    </row>
    <row r="1123" spans="7:7" x14ac:dyDescent="0.25">
      <c r="G1123" s="1012">
        <v>38708</v>
      </c>
    </row>
    <row r="1124" spans="7:7" x14ac:dyDescent="0.25">
      <c r="G1124" s="1012">
        <v>38709</v>
      </c>
    </row>
    <row r="1125" spans="7:7" x14ac:dyDescent="0.25">
      <c r="G1125" s="1012">
        <v>38710</v>
      </c>
    </row>
    <row r="1126" spans="7:7" x14ac:dyDescent="0.25">
      <c r="G1126" s="1012">
        <v>38711</v>
      </c>
    </row>
    <row r="1127" spans="7:7" x14ac:dyDescent="0.25">
      <c r="G1127" s="1012">
        <v>38712</v>
      </c>
    </row>
    <row r="1128" spans="7:7" x14ac:dyDescent="0.25">
      <c r="G1128" s="1012">
        <v>38713</v>
      </c>
    </row>
    <row r="1129" spans="7:7" x14ac:dyDescent="0.25">
      <c r="G1129" s="1012">
        <v>38714</v>
      </c>
    </row>
    <row r="1130" spans="7:7" x14ac:dyDescent="0.25">
      <c r="G1130" s="1012">
        <v>38715</v>
      </c>
    </row>
    <row r="1131" spans="7:7" x14ac:dyDescent="0.25">
      <c r="G1131" s="1012">
        <v>38716</v>
      </c>
    </row>
    <row r="1132" spans="7:7" x14ac:dyDescent="0.25">
      <c r="G1132" s="1012">
        <v>38717</v>
      </c>
    </row>
    <row r="1133" spans="7:7" x14ac:dyDescent="0.25">
      <c r="G1133" s="1012">
        <v>38718</v>
      </c>
    </row>
    <row r="1134" spans="7:7" x14ac:dyDescent="0.25">
      <c r="G1134" s="1012">
        <v>38719</v>
      </c>
    </row>
    <row r="1135" spans="7:7" x14ac:dyDescent="0.25">
      <c r="G1135" s="1012">
        <v>38720</v>
      </c>
    </row>
    <row r="1136" spans="7:7" x14ac:dyDescent="0.25">
      <c r="G1136" s="1012">
        <v>38721</v>
      </c>
    </row>
    <row r="1137" spans="7:7" x14ac:dyDescent="0.25">
      <c r="G1137" s="1012">
        <v>38722</v>
      </c>
    </row>
    <row r="1138" spans="7:7" x14ac:dyDescent="0.25">
      <c r="G1138" s="1012">
        <v>38723</v>
      </c>
    </row>
    <row r="1139" spans="7:7" x14ac:dyDescent="0.25">
      <c r="G1139" s="1012">
        <v>38724</v>
      </c>
    </row>
    <row r="1140" spans="7:7" x14ac:dyDescent="0.25">
      <c r="G1140" s="1012">
        <v>38725</v>
      </c>
    </row>
    <row r="1141" spans="7:7" x14ac:dyDescent="0.25">
      <c r="G1141" s="1012">
        <v>38726</v>
      </c>
    </row>
    <row r="1142" spans="7:7" x14ac:dyDescent="0.25">
      <c r="G1142" s="1012">
        <v>38727</v>
      </c>
    </row>
    <row r="1143" spans="7:7" x14ac:dyDescent="0.25">
      <c r="G1143" s="1012">
        <v>38728</v>
      </c>
    </row>
    <row r="1144" spans="7:7" x14ac:dyDescent="0.25">
      <c r="G1144" s="1012">
        <v>38729</v>
      </c>
    </row>
    <row r="1145" spans="7:7" x14ac:dyDescent="0.25">
      <c r="G1145" s="1012">
        <v>38730</v>
      </c>
    </row>
    <row r="1146" spans="7:7" x14ac:dyDescent="0.25">
      <c r="G1146" s="1012">
        <v>38731</v>
      </c>
    </row>
    <row r="1147" spans="7:7" x14ac:dyDescent="0.25">
      <c r="G1147" s="1012">
        <v>38732</v>
      </c>
    </row>
    <row r="1148" spans="7:7" x14ac:dyDescent="0.25">
      <c r="G1148" s="1012">
        <v>38733</v>
      </c>
    </row>
    <row r="1149" spans="7:7" x14ac:dyDescent="0.25">
      <c r="G1149" s="1012">
        <v>38734</v>
      </c>
    </row>
    <row r="1150" spans="7:7" x14ac:dyDescent="0.25">
      <c r="G1150" s="1012">
        <v>38735</v>
      </c>
    </row>
    <row r="1151" spans="7:7" x14ac:dyDescent="0.25">
      <c r="G1151" s="1012">
        <v>38736</v>
      </c>
    </row>
    <row r="1152" spans="7:7" x14ac:dyDescent="0.25">
      <c r="G1152" s="1012">
        <v>38737</v>
      </c>
    </row>
    <row r="1153" spans="7:7" x14ac:dyDescent="0.25">
      <c r="G1153" s="1012">
        <v>38738</v>
      </c>
    </row>
    <row r="1154" spans="7:7" x14ac:dyDescent="0.25">
      <c r="G1154" s="1012">
        <v>38739</v>
      </c>
    </row>
    <row r="1155" spans="7:7" x14ac:dyDescent="0.25">
      <c r="G1155" s="1012">
        <v>38740</v>
      </c>
    </row>
    <row r="1156" spans="7:7" x14ac:dyDescent="0.25">
      <c r="G1156" s="1012">
        <v>38741</v>
      </c>
    </row>
    <row r="1157" spans="7:7" x14ac:dyDescent="0.25">
      <c r="G1157" s="1012">
        <v>38742</v>
      </c>
    </row>
    <row r="1158" spans="7:7" x14ac:dyDescent="0.25">
      <c r="G1158" s="1012">
        <v>38743</v>
      </c>
    </row>
    <row r="1159" spans="7:7" x14ac:dyDescent="0.25">
      <c r="G1159" s="1012">
        <v>38744</v>
      </c>
    </row>
    <row r="1160" spans="7:7" x14ac:dyDescent="0.25">
      <c r="G1160" s="1012">
        <v>38745</v>
      </c>
    </row>
    <row r="1161" spans="7:7" x14ac:dyDescent="0.25">
      <c r="G1161" s="1012">
        <v>38746</v>
      </c>
    </row>
    <row r="1162" spans="7:7" x14ac:dyDescent="0.25">
      <c r="G1162" s="1012">
        <v>38747</v>
      </c>
    </row>
    <row r="1163" spans="7:7" x14ac:dyDescent="0.25">
      <c r="G1163" s="1012">
        <v>38748</v>
      </c>
    </row>
    <row r="1164" spans="7:7" x14ac:dyDescent="0.25">
      <c r="G1164" s="1012">
        <v>38749</v>
      </c>
    </row>
    <row r="1165" spans="7:7" x14ac:dyDescent="0.25">
      <c r="G1165" s="1012">
        <v>38750</v>
      </c>
    </row>
    <row r="1166" spans="7:7" x14ac:dyDescent="0.25">
      <c r="G1166" s="1012">
        <v>38751</v>
      </c>
    </row>
    <row r="1167" spans="7:7" x14ac:dyDescent="0.25">
      <c r="G1167" s="1012">
        <v>38752</v>
      </c>
    </row>
    <row r="1168" spans="7:7" x14ac:dyDescent="0.25">
      <c r="G1168" s="1012">
        <v>38753</v>
      </c>
    </row>
    <row r="1169" spans="7:7" x14ac:dyDescent="0.25">
      <c r="G1169" s="1012">
        <v>38754</v>
      </c>
    </row>
    <row r="1170" spans="7:7" x14ac:dyDescent="0.25">
      <c r="G1170" s="1012">
        <v>38755</v>
      </c>
    </row>
    <row r="1171" spans="7:7" x14ac:dyDescent="0.25">
      <c r="G1171" s="1012">
        <v>38756</v>
      </c>
    </row>
    <row r="1172" spans="7:7" x14ac:dyDescent="0.25">
      <c r="G1172" s="1012">
        <v>38757</v>
      </c>
    </row>
    <row r="1173" spans="7:7" x14ac:dyDescent="0.25">
      <c r="G1173" s="1012">
        <v>38758</v>
      </c>
    </row>
    <row r="1174" spans="7:7" x14ac:dyDescent="0.25">
      <c r="G1174" s="1012">
        <v>38759</v>
      </c>
    </row>
    <row r="1175" spans="7:7" x14ac:dyDescent="0.25">
      <c r="G1175" s="1012">
        <v>38760</v>
      </c>
    </row>
    <row r="1176" spans="7:7" x14ac:dyDescent="0.25">
      <c r="G1176" s="1012">
        <v>38761</v>
      </c>
    </row>
    <row r="1177" spans="7:7" x14ac:dyDescent="0.25">
      <c r="G1177" s="1012">
        <v>38762</v>
      </c>
    </row>
    <row r="1178" spans="7:7" x14ac:dyDescent="0.25">
      <c r="G1178" s="1012">
        <v>38763</v>
      </c>
    </row>
    <row r="1179" spans="7:7" x14ac:dyDescent="0.25">
      <c r="G1179" s="1012">
        <v>38764</v>
      </c>
    </row>
    <row r="1180" spans="7:7" x14ac:dyDescent="0.25">
      <c r="G1180" s="1012">
        <v>38765</v>
      </c>
    </row>
    <row r="1181" spans="7:7" x14ac:dyDescent="0.25">
      <c r="G1181" s="1012">
        <v>38766</v>
      </c>
    </row>
    <row r="1182" spans="7:7" x14ac:dyDescent="0.25">
      <c r="G1182" s="1012">
        <v>38767</v>
      </c>
    </row>
    <row r="1183" spans="7:7" x14ac:dyDescent="0.25">
      <c r="G1183" s="1012">
        <v>38768</v>
      </c>
    </row>
    <row r="1184" spans="7:7" x14ac:dyDescent="0.25">
      <c r="G1184" s="1012">
        <v>38769</v>
      </c>
    </row>
    <row r="1185" spans="7:7" x14ac:dyDescent="0.25">
      <c r="G1185" s="1012">
        <v>38770</v>
      </c>
    </row>
    <row r="1186" spans="7:7" x14ac:dyDescent="0.25">
      <c r="G1186" s="1012">
        <v>38771</v>
      </c>
    </row>
    <row r="1187" spans="7:7" x14ac:dyDescent="0.25">
      <c r="G1187" s="1012">
        <v>38772</v>
      </c>
    </row>
    <row r="1188" spans="7:7" x14ac:dyDescent="0.25">
      <c r="G1188" s="1012">
        <v>38773</v>
      </c>
    </row>
    <row r="1189" spans="7:7" x14ac:dyDescent="0.25">
      <c r="G1189" s="1012">
        <v>38774</v>
      </c>
    </row>
    <row r="1190" spans="7:7" x14ac:dyDescent="0.25">
      <c r="G1190" s="1012">
        <v>38775</v>
      </c>
    </row>
    <row r="1191" spans="7:7" x14ac:dyDescent="0.25">
      <c r="G1191" s="1012">
        <v>38776</v>
      </c>
    </row>
    <row r="1192" spans="7:7" x14ac:dyDescent="0.25">
      <c r="G1192" s="1012">
        <v>38777</v>
      </c>
    </row>
    <row r="1193" spans="7:7" x14ac:dyDescent="0.25">
      <c r="G1193" s="1012">
        <v>38778</v>
      </c>
    </row>
    <row r="1194" spans="7:7" x14ac:dyDescent="0.25">
      <c r="G1194" s="1012">
        <v>38779</v>
      </c>
    </row>
    <row r="1195" spans="7:7" x14ac:dyDescent="0.25">
      <c r="G1195" s="1012">
        <v>38780</v>
      </c>
    </row>
    <row r="1196" spans="7:7" x14ac:dyDescent="0.25">
      <c r="G1196" s="1012">
        <v>38781</v>
      </c>
    </row>
    <row r="1197" spans="7:7" x14ac:dyDescent="0.25">
      <c r="G1197" s="1012">
        <v>38782</v>
      </c>
    </row>
    <row r="1198" spans="7:7" x14ac:dyDescent="0.25">
      <c r="G1198" s="1012">
        <v>38783</v>
      </c>
    </row>
    <row r="1199" spans="7:7" x14ac:dyDescent="0.25">
      <c r="G1199" s="1012">
        <v>38784</v>
      </c>
    </row>
    <row r="1200" spans="7:7" x14ac:dyDescent="0.25">
      <c r="G1200" s="1012">
        <v>38785</v>
      </c>
    </row>
    <row r="1201" spans="7:7" x14ac:dyDescent="0.25">
      <c r="G1201" s="1012">
        <v>38786</v>
      </c>
    </row>
    <row r="1202" spans="7:7" x14ac:dyDescent="0.25">
      <c r="G1202" s="1012">
        <v>38787</v>
      </c>
    </row>
    <row r="1203" spans="7:7" x14ac:dyDescent="0.25">
      <c r="G1203" s="1012">
        <v>38788</v>
      </c>
    </row>
    <row r="1204" spans="7:7" x14ac:dyDescent="0.25">
      <c r="G1204" s="1012">
        <v>38789</v>
      </c>
    </row>
    <row r="1205" spans="7:7" x14ac:dyDescent="0.25">
      <c r="G1205" s="1012">
        <v>38790</v>
      </c>
    </row>
    <row r="1206" spans="7:7" x14ac:dyDescent="0.25">
      <c r="G1206" s="1012">
        <v>38791</v>
      </c>
    </row>
    <row r="1207" spans="7:7" x14ac:dyDescent="0.25">
      <c r="G1207" s="1012">
        <v>38792</v>
      </c>
    </row>
    <row r="1208" spans="7:7" x14ac:dyDescent="0.25">
      <c r="G1208" s="1012">
        <v>38793</v>
      </c>
    </row>
    <row r="1209" spans="7:7" x14ac:dyDescent="0.25">
      <c r="G1209" s="1012">
        <v>38794</v>
      </c>
    </row>
    <row r="1210" spans="7:7" x14ac:dyDescent="0.25">
      <c r="G1210" s="1012">
        <v>38795</v>
      </c>
    </row>
    <row r="1211" spans="7:7" x14ac:dyDescent="0.25">
      <c r="G1211" s="1012">
        <v>38796</v>
      </c>
    </row>
    <row r="1212" spans="7:7" x14ac:dyDescent="0.25">
      <c r="G1212" s="1012">
        <v>38797</v>
      </c>
    </row>
    <row r="1213" spans="7:7" x14ac:dyDescent="0.25">
      <c r="G1213" s="1012">
        <v>38798</v>
      </c>
    </row>
    <row r="1214" spans="7:7" x14ac:dyDescent="0.25">
      <c r="G1214" s="1012">
        <v>38799</v>
      </c>
    </row>
    <row r="1215" spans="7:7" x14ac:dyDescent="0.25">
      <c r="G1215" s="1012">
        <v>38800</v>
      </c>
    </row>
    <row r="1216" spans="7:7" x14ac:dyDescent="0.25">
      <c r="G1216" s="1012">
        <v>38801</v>
      </c>
    </row>
    <row r="1217" spans="7:7" x14ac:dyDescent="0.25">
      <c r="G1217" s="1012">
        <v>38802</v>
      </c>
    </row>
    <row r="1218" spans="7:7" x14ac:dyDescent="0.25">
      <c r="G1218" s="1012">
        <v>38803</v>
      </c>
    </row>
    <row r="1219" spans="7:7" x14ac:dyDescent="0.25">
      <c r="G1219" s="1012">
        <v>38804</v>
      </c>
    </row>
    <row r="1220" spans="7:7" x14ac:dyDescent="0.25">
      <c r="G1220" s="1012">
        <v>38805</v>
      </c>
    </row>
    <row r="1221" spans="7:7" x14ac:dyDescent="0.25">
      <c r="G1221" s="1012">
        <v>38806</v>
      </c>
    </row>
    <row r="1222" spans="7:7" x14ac:dyDescent="0.25">
      <c r="G1222" s="1012">
        <v>38807</v>
      </c>
    </row>
    <row r="1223" spans="7:7" x14ac:dyDescent="0.25">
      <c r="G1223" s="1012">
        <v>38808</v>
      </c>
    </row>
    <row r="1224" spans="7:7" x14ac:dyDescent="0.25">
      <c r="G1224" s="1012">
        <v>38809</v>
      </c>
    </row>
    <row r="1225" spans="7:7" x14ac:dyDescent="0.25">
      <c r="G1225" s="1012">
        <v>38810</v>
      </c>
    </row>
    <row r="1226" spans="7:7" x14ac:dyDescent="0.25">
      <c r="G1226" s="1012">
        <v>38811</v>
      </c>
    </row>
    <row r="1227" spans="7:7" x14ac:dyDescent="0.25">
      <c r="G1227" s="1012">
        <v>38812</v>
      </c>
    </row>
    <row r="1228" spans="7:7" x14ac:dyDescent="0.25">
      <c r="G1228" s="1012">
        <v>38813</v>
      </c>
    </row>
    <row r="1229" spans="7:7" x14ac:dyDescent="0.25">
      <c r="G1229" s="1012">
        <v>38814</v>
      </c>
    </row>
    <row r="1230" spans="7:7" x14ac:dyDescent="0.25">
      <c r="G1230" s="1012">
        <v>38815</v>
      </c>
    </row>
    <row r="1231" spans="7:7" x14ac:dyDescent="0.25">
      <c r="G1231" s="1012">
        <v>38816</v>
      </c>
    </row>
    <row r="1232" spans="7:7" x14ac:dyDescent="0.25">
      <c r="G1232" s="1012">
        <v>38817</v>
      </c>
    </row>
    <row r="1233" spans="7:7" x14ac:dyDescent="0.25">
      <c r="G1233" s="1012">
        <v>38818</v>
      </c>
    </row>
    <row r="1234" spans="7:7" x14ac:dyDescent="0.25">
      <c r="G1234" s="1012">
        <v>38819</v>
      </c>
    </row>
    <row r="1235" spans="7:7" x14ac:dyDescent="0.25">
      <c r="G1235" s="1012">
        <v>38820</v>
      </c>
    </row>
    <row r="1236" spans="7:7" x14ac:dyDescent="0.25">
      <c r="G1236" s="1012">
        <v>38821</v>
      </c>
    </row>
    <row r="1237" spans="7:7" x14ac:dyDescent="0.25">
      <c r="G1237" s="1012">
        <v>38822</v>
      </c>
    </row>
    <row r="1238" spans="7:7" x14ac:dyDescent="0.25">
      <c r="G1238" s="1012">
        <v>38823</v>
      </c>
    </row>
    <row r="1239" spans="7:7" x14ac:dyDescent="0.25">
      <c r="G1239" s="1012">
        <v>38824</v>
      </c>
    </row>
    <row r="1240" spans="7:7" x14ac:dyDescent="0.25">
      <c r="G1240" s="1012">
        <v>38825</v>
      </c>
    </row>
    <row r="1241" spans="7:7" x14ac:dyDescent="0.25">
      <c r="G1241" s="1012">
        <v>38826</v>
      </c>
    </row>
    <row r="1242" spans="7:7" x14ac:dyDescent="0.25">
      <c r="G1242" s="1012">
        <v>38827</v>
      </c>
    </row>
    <row r="1243" spans="7:7" x14ac:dyDescent="0.25">
      <c r="G1243" s="1012">
        <v>38828</v>
      </c>
    </row>
    <row r="1244" spans="7:7" x14ac:dyDescent="0.25">
      <c r="G1244" s="1012">
        <v>38829</v>
      </c>
    </row>
    <row r="1245" spans="7:7" x14ac:dyDescent="0.25">
      <c r="G1245" s="1012">
        <v>38830</v>
      </c>
    </row>
    <row r="1246" spans="7:7" x14ac:dyDescent="0.25">
      <c r="G1246" s="1012">
        <v>38831</v>
      </c>
    </row>
    <row r="1247" spans="7:7" x14ac:dyDescent="0.25">
      <c r="G1247" s="1012">
        <v>38832</v>
      </c>
    </row>
    <row r="1248" spans="7:7" x14ac:dyDescent="0.25">
      <c r="G1248" s="1012">
        <v>38833</v>
      </c>
    </row>
    <row r="1249" spans="7:7" x14ac:dyDescent="0.25">
      <c r="G1249" s="1012">
        <v>38834</v>
      </c>
    </row>
    <row r="1250" spans="7:7" x14ac:dyDescent="0.25">
      <c r="G1250" s="1012">
        <v>38835</v>
      </c>
    </row>
    <row r="1251" spans="7:7" x14ac:dyDescent="0.25">
      <c r="G1251" s="1012">
        <v>38836</v>
      </c>
    </row>
    <row r="1252" spans="7:7" x14ac:dyDescent="0.25">
      <c r="G1252" s="1012">
        <v>38837</v>
      </c>
    </row>
    <row r="1253" spans="7:7" x14ac:dyDescent="0.25">
      <c r="G1253" s="1012">
        <v>38838</v>
      </c>
    </row>
    <row r="1254" spans="7:7" x14ac:dyDescent="0.25">
      <c r="G1254" s="1012">
        <v>38839</v>
      </c>
    </row>
    <row r="1255" spans="7:7" x14ac:dyDescent="0.25">
      <c r="G1255" s="1012">
        <v>38840</v>
      </c>
    </row>
    <row r="1256" spans="7:7" x14ac:dyDescent="0.25">
      <c r="G1256" s="1012">
        <v>38841</v>
      </c>
    </row>
    <row r="1257" spans="7:7" x14ac:dyDescent="0.25">
      <c r="G1257" s="1012">
        <v>38842</v>
      </c>
    </row>
    <row r="1258" spans="7:7" x14ac:dyDescent="0.25">
      <c r="G1258" s="1012">
        <v>38843</v>
      </c>
    </row>
    <row r="1259" spans="7:7" x14ac:dyDescent="0.25">
      <c r="G1259" s="1012">
        <v>38844</v>
      </c>
    </row>
    <row r="1260" spans="7:7" x14ac:dyDescent="0.25">
      <c r="G1260" s="1012">
        <v>38845</v>
      </c>
    </row>
    <row r="1261" spans="7:7" x14ac:dyDescent="0.25">
      <c r="G1261" s="1012">
        <v>38846</v>
      </c>
    </row>
    <row r="1262" spans="7:7" x14ac:dyDescent="0.25">
      <c r="G1262" s="1012">
        <v>38847</v>
      </c>
    </row>
    <row r="1263" spans="7:7" x14ac:dyDescent="0.25">
      <c r="G1263" s="1012">
        <v>38848</v>
      </c>
    </row>
    <row r="1264" spans="7:7" x14ac:dyDescent="0.25">
      <c r="G1264" s="1012">
        <v>38849</v>
      </c>
    </row>
    <row r="1265" spans="7:7" x14ac:dyDescent="0.25">
      <c r="G1265" s="1012">
        <v>38850</v>
      </c>
    </row>
    <row r="1266" spans="7:7" x14ac:dyDescent="0.25">
      <c r="G1266" s="1012">
        <v>38851</v>
      </c>
    </row>
    <row r="1267" spans="7:7" x14ac:dyDescent="0.25">
      <c r="G1267" s="1012">
        <v>38852</v>
      </c>
    </row>
    <row r="1268" spans="7:7" x14ac:dyDescent="0.25">
      <c r="G1268" s="1012">
        <v>38853</v>
      </c>
    </row>
    <row r="1269" spans="7:7" x14ac:dyDescent="0.25">
      <c r="G1269" s="1012">
        <v>38854</v>
      </c>
    </row>
    <row r="1270" spans="7:7" x14ac:dyDescent="0.25">
      <c r="G1270" s="1012">
        <v>38855</v>
      </c>
    </row>
    <row r="1271" spans="7:7" x14ac:dyDescent="0.25">
      <c r="G1271" s="1012">
        <v>38856</v>
      </c>
    </row>
    <row r="1272" spans="7:7" x14ac:dyDescent="0.25">
      <c r="G1272" s="1012">
        <v>38857</v>
      </c>
    </row>
    <row r="1273" spans="7:7" x14ac:dyDescent="0.25">
      <c r="G1273" s="1012">
        <v>38858</v>
      </c>
    </row>
    <row r="1274" spans="7:7" x14ac:dyDescent="0.25">
      <c r="G1274" s="1012">
        <v>38859</v>
      </c>
    </row>
    <row r="1275" spans="7:7" x14ac:dyDescent="0.25">
      <c r="G1275" s="1012">
        <v>38860</v>
      </c>
    </row>
    <row r="1276" spans="7:7" x14ac:dyDescent="0.25">
      <c r="G1276" s="1012">
        <v>38861</v>
      </c>
    </row>
    <row r="1277" spans="7:7" x14ac:dyDescent="0.25">
      <c r="G1277" s="1012">
        <v>38862</v>
      </c>
    </row>
    <row r="1278" spans="7:7" x14ac:dyDescent="0.25">
      <c r="G1278" s="1012">
        <v>38863</v>
      </c>
    </row>
    <row r="1279" spans="7:7" x14ac:dyDescent="0.25">
      <c r="G1279" s="1012">
        <v>38864</v>
      </c>
    </row>
    <row r="1280" spans="7:7" x14ac:dyDescent="0.25">
      <c r="G1280" s="1012">
        <v>38865</v>
      </c>
    </row>
    <row r="1281" spans="7:7" x14ac:dyDescent="0.25">
      <c r="G1281" s="1012">
        <v>38866</v>
      </c>
    </row>
    <row r="1282" spans="7:7" x14ac:dyDescent="0.25">
      <c r="G1282" s="1012">
        <v>38867</v>
      </c>
    </row>
    <row r="1283" spans="7:7" x14ac:dyDescent="0.25">
      <c r="G1283" s="1012">
        <v>38868</v>
      </c>
    </row>
    <row r="1284" spans="7:7" x14ac:dyDescent="0.25">
      <c r="G1284" s="1012">
        <v>38869</v>
      </c>
    </row>
    <row r="1285" spans="7:7" x14ac:dyDescent="0.25">
      <c r="G1285" s="1012">
        <v>38870</v>
      </c>
    </row>
    <row r="1286" spans="7:7" x14ac:dyDescent="0.25">
      <c r="G1286" s="1012">
        <v>38871</v>
      </c>
    </row>
    <row r="1287" spans="7:7" x14ac:dyDescent="0.25">
      <c r="G1287" s="1012">
        <v>38872</v>
      </c>
    </row>
    <row r="1288" spans="7:7" x14ac:dyDescent="0.25">
      <c r="G1288" s="1012">
        <v>38873</v>
      </c>
    </row>
    <row r="1289" spans="7:7" x14ac:dyDescent="0.25">
      <c r="G1289" s="1012">
        <v>38874</v>
      </c>
    </row>
    <row r="1290" spans="7:7" x14ac:dyDescent="0.25">
      <c r="G1290" s="1012">
        <v>38875</v>
      </c>
    </row>
    <row r="1291" spans="7:7" x14ac:dyDescent="0.25">
      <c r="G1291" s="1012">
        <v>38876</v>
      </c>
    </row>
    <row r="1292" spans="7:7" x14ac:dyDescent="0.25">
      <c r="G1292" s="1012">
        <v>38877</v>
      </c>
    </row>
    <row r="1293" spans="7:7" x14ac:dyDescent="0.25">
      <c r="G1293" s="1012">
        <v>38878</v>
      </c>
    </row>
    <row r="1294" spans="7:7" x14ac:dyDescent="0.25">
      <c r="G1294" s="1012">
        <v>38879</v>
      </c>
    </row>
    <row r="1295" spans="7:7" x14ac:dyDescent="0.25">
      <c r="G1295" s="1012">
        <v>38880</v>
      </c>
    </row>
    <row r="1296" spans="7:7" x14ac:dyDescent="0.25">
      <c r="G1296" s="1012">
        <v>38881</v>
      </c>
    </row>
    <row r="1297" spans="7:7" x14ac:dyDescent="0.25">
      <c r="G1297" s="1012">
        <v>38882</v>
      </c>
    </row>
    <row r="1298" spans="7:7" x14ac:dyDescent="0.25">
      <c r="G1298" s="1012">
        <v>38883</v>
      </c>
    </row>
    <row r="1299" spans="7:7" x14ac:dyDescent="0.25">
      <c r="G1299" s="1012">
        <v>38884</v>
      </c>
    </row>
    <row r="1300" spans="7:7" x14ac:dyDescent="0.25">
      <c r="G1300" s="1012">
        <v>38885</v>
      </c>
    </row>
    <row r="1301" spans="7:7" x14ac:dyDescent="0.25">
      <c r="G1301" s="1012">
        <v>38886</v>
      </c>
    </row>
    <row r="1302" spans="7:7" x14ac:dyDescent="0.25">
      <c r="G1302" s="1012">
        <v>38887</v>
      </c>
    </row>
    <row r="1303" spans="7:7" x14ac:dyDescent="0.25">
      <c r="G1303" s="1012">
        <v>38888</v>
      </c>
    </row>
    <row r="1304" spans="7:7" x14ac:dyDescent="0.25">
      <c r="G1304" s="1012">
        <v>38889</v>
      </c>
    </row>
    <row r="1305" spans="7:7" x14ac:dyDescent="0.25">
      <c r="G1305" s="1012">
        <v>38890</v>
      </c>
    </row>
    <row r="1306" spans="7:7" x14ac:dyDescent="0.25">
      <c r="G1306" s="1012">
        <v>38891</v>
      </c>
    </row>
    <row r="1307" spans="7:7" x14ac:dyDescent="0.25">
      <c r="G1307" s="1012">
        <v>38892</v>
      </c>
    </row>
    <row r="1308" spans="7:7" x14ac:dyDescent="0.25">
      <c r="G1308" s="1012">
        <v>38893</v>
      </c>
    </row>
    <row r="1309" spans="7:7" x14ac:dyDescent="0.25">
      <c r="G1309" s="1012">
        <v>38894</v>
      </c>
    </row>
    <row r="1310" spans="7:7" x14ac:dyDescent="0.25">
      <c r="G1310" s="1012">
        <v>38895</v>
      </c>
    </row>
    <row r="1311" spans="7:7" x14ac:dyDescent="0.25">
      <c r="G1311" s="1012">
        <v>38896</v>
      </c>
    </row>
    <row r="1312" spans="7:7" x14ac:dyDescent="0.25">
      <c r="G1312" s="1012">
        <v>38897</v>
      </c>
    </row>
    <row r="1313" spans="7:7" x14ac:dyDescent="0.25">
      <c r="G1313" s="1012">
        <v>38898</v>
      </c>
    </row>
    <row r="1314" spans="7:7" x14ac:dyDescent="0.25">
      <c r="G1314" s="1012">
        <v>38899</v>
      </c>
    </row>
    <row r="1315" spans="7:7" x14ac:dyDescent="0.25">
      <c r="G1315" s="1012">
        <v>38900</v>
      </c>
    </row>
    <row r="1316" spans="7:7" x14ac:dyDescent="0.25">
      <c r="G1316" s="1012">
        <v>38901</v>
      </c>
    </row>
    <row r="1317" spans="7:7" x14ac:dyDescent="0.25">
      <c r="G1317" s="1012">
        <v>38902</v>
      </c>
    </row>
    <row r="1318" spans="7:7" x14ac:dyDescent="0.25">
      <c r="G1318" s="1012">
        <v>38903</v>
      </c>
    </row>
    <row r="1319" spans="7:7" x14ac:dyDescent="0.25">
      <c r="G1319" s="1012">
        <v>38904</v>
      </c>
    </row>
    <row r="1320" spans="7:7" x14ac:dyDescent="0.25">
      <c r="G1320" s="1012">
        <v>38905</v>
      </c>
    </row>
    <row r="1321" spans="7:7" x14ac:dyDescent="0.25">
      <c r="G1321" s="1012">
        <v>38906</v>
      </c>
    </row>
    <row r="1322" spans="7:7" x14ac:dyDescent="0.25">
      <c r="G1322" s="1012">
        <v>38907</v>
      </c>
    </row>
    <row r="1323" spans="7:7" x14ac:dyDescent="0.25">
      <c r="G1323" s="1012">
        <v>38908</v>
      </c>
    </row>
    <row r="1324" spans="7:7" x14ac:dyDescent="0.25">
      <c r="G1324" s="1012">
        <v>38909</v>
      </c>
    </row>
    <row r="1325" spans="7:7" x14ac:dyDescent="0.25">
      <c r="G1325" s="1012">
        <v>38910</v>
      </c>
    </row>
    <row r="1326" spans="7:7" x14ac:dyDescent="0.25">
      <c r="G1326" s="1012">
        <v>38911</v>
      </c>
    </row>
    <row r="1327" spans="7:7" x14ac:dyDescent="0.25">
      <c r="G1327" s="1012">
        <v>38912</v>
      </c>
    </row>
    <row r="1328" spans="7:7" x14ac:dyDescent="0.25">
      <c r="G1328" s="1012">
        <v>38913</v>
      </c>
    </row>
    <row r="1329" spans="7:7" x14ac:dyDescent="0.25">
      <c r="G1329" s="1012">
        <v>38914</v>
      </c>
    </row>
    <row r="1330" spans="7:7" x14ac:dyDescent="0.25">
      <c r="G1330" s="1012">
        <v>38915</v>
      </c>
    </row>
    <row r="1331" spans="7:7" x14ac:dyDescent="0.25">
      <c r="G1331" s="1012">
        <v>38916</v>
      </c>
    </row>
    <row r="1332" spans="7:7" x14ac:dyDescent="0.25">
      <c r="G1332" s="1012">
        <v>38917</v>
      </c>
    </row>
    <row r="1333" spans="7:7" x14ac:dyDescent="0.25">
      <c r="G1333" s="1012">
        <v>38918</v>
      </c>
    </row>
    <row r="1334" spans="7:7" x14ac:dyDescent="0.25">
      <c r="G1334" s="1012">
        <v>38919</v>
      </c>
    </row>
    <row r="1335" spans="7:7" x14ac:dyDescent="0.25">
      <c r="G1335" s="1012">
        <v>38920</v>
      </c>
    </row>
    <row r="1336" spans="7:7" x14ac:dyDescent="0.25">
      <c r="G1336" s="1012">
        <v>38921</v>
      </c>
    </row>
    <row r="1337" spans="7:7" x14ac:dyDescent="0.25">
      <c r="G1337" s="1012">
        <v>38922</v>
      </c>
    </row>
    <row r="1338" spans="7:7" x14ac:dyDescent="0.25">
      <c r="G1338" s="1012">
        <v>38923</v>
      </c>
    </row>
    <row r="1339" spans="7:7" x14ac:dyDescent="0.25">
      <c r="G1339" s="1012">
        <v>38924</v>
      </c>
    </row>
    <row r="1340" spans="7:7" x14ac:dyDescent="0.25">
      <c r="G1340" s="1012">
        <v>38925</v>
      </c>
    </row>
    <row r="1341" spans="7:7" x14ac:dyDescent="0.25">
      <c r="G1341" s="1012">
        <v>38926</v>
      </c>
    </row>
    <row r="1342" spans="7:7" x14ac:dyDescent="0.25">
      <c r="G1342" s="1012">
        <v>38927</v>
      </c>
    </row>
    <row r="1343" spans="7:7" x14ac:dyDescent="0.25">
      <c r="G1343" s="1012">
        <v>38928</v>
      </c>
    </row>
    <row r="1344" spans="7:7" x14ac:dyDescent="0.25">
      <c r="G1344" s="1012">
        <v>38929</v>
      </c>
    </row>
    <row r="1345" spans="7:7" x14ac:dyDescent="0.25">
      <c r="G1345" s="1012">
        <v>38930</v>
      </c>
    </row>
    <row r="1346" spans="7:7" x14ac:dyDescent="0.25">
      <c r="G1346" s="1012">
        <v>38931</v>
      </c>
    </row>
    <row r="1347" spans="7:7" x14ac:dyDescent="0.25">
      <c r="G1347" s="1012">
        <v>38932</v>
      </c>
    </row>
    <row r="1348" spans="7:7" x14ac:dyDescent="0.25">
      <c r="G1348" s="1012">
        <v>38933</v>
      </c>
    </row>
    <row r="1349" spans="7:7" x14ac:dyDescent="0.25">
      <c r="G1349" s="1012">
        <v>38934</v>
      </c>
    </row>
    <row r="1350" spans="7:7" x14ac:dyDescent="0.25">
      <c r="G1350" s="1012">
        <v>38935</v>
      </c>
    </row>
    <row r="1351" spans="7:7" x14ac:dyDescent="0.25">
      <c r="G1351" s="1012">
        <v>38936</v>
      </c>
    </row>
    <row r="1352" spans="7:7" x14ac:dyDescent="0.25">
      <c r="G1352" s="1012">
        <v>38937</v>
      </c>
    </row>
    <row r="1353" spans="7:7" x14ac:dyDescent="0.25">
      <c r="G1353" s="1012">
        <v>38938</v>
      </c>
    </row>
    <row r="1354" spans="7:7" x14ac:dyDescent="0.25">
      <c r="G1354" s="1012">
        <v>38939</v>
      </c>
    </row>
    <row r="1355" spans="7:7" x14ac:dyDescent="0.25">
      <c r="G1355" s="1012">
        <v>38940</v>
      </c>
    </row>
    <row r="1356" spans="7:7" x14ac:dyDescent="0.25">
      <c r="G1356" s="1012">
        <v>38941</v>
      </c>
    </row>
    <row r="1357" spans="7:7" x14ac:dyDescent="0.25">
      <c r="G1357" s="1012">
        <v>38942</v>
      </c>
    </row>
    <row r="1358" spans="7:7" x14ac:dyDescent="0.25">
      <c r="G1358" s="1012">
        <v>38943</v>
      </c>
    </row>
    <row r="1359" spans="7:7" x14ac:dyDescent="0.25">
      <c r="G1359" s="1012">
        <v>38944</v>
      </c>
    </row>
    <row r="1360" spans="7:7" x14ac:dyDescent="0.25">
      <c r="G1360" s="1012">
        <v>38945</v>
      </c>
    </row>
    <row r="1361" spans="7:7" x14ac:dyDescent="0.25">
      <c r="G1361" s="1012">
        <v>38946</v>
      </c>
    </row>
    <row r="1362" spans="7:7" x14ac:dyDescent="0.25">
      <c r="G1362" s="1012">
        <v>38947</v>
      </c>
    </row>
    <row r="1363" spans="7:7" x14ac:dyDescent="0.25">
      <c r="G1363" s="1012">
        <v>38948</v>
      </c>
    </row>
    <row r="1364" spans="7:7" x14ac:dyDescent="0.25">
      <c r="G1364" s="1012">
        <v>38949</v>
      </c>
    </row>
    <row r="1365" spans="7:7" x14ac:dyDescent="0.25">
      <c r="G1365" s="1012">
        <v>38950</v>
      </c>
    </row>
    <row r="1366" spans="7:7" x14ac:dyDescent="0.25">
      <c r="G1366" s="1012">
        <v>38951</v>
      </c>
    </row>
    <row r="1367" spans="7:7" x14ac:dyDescent="0.25">
      <c r="G1367" s="1012">
        <v>38952</v>
      </c>
    </row>
    <row r="1368" spans="7:7" x14ac:dyDescent="0.25">
      <c r="G1368" s="1012">
        <v>38953</v>
      </c>
    </row>
    <row r="1369" spans="7:7" x14ac:dyDescent="0.25">
      <c r="G1369" s="1012">
        <v>38954</v>
      </c>
    </row>
    <row r="1370" spans="7:7" x14ac:dyDescent="0.25">
      <c r="G1370" s="1012">
        <v>38955</v>
      </c>
    </row>
    <row r="1371" spans="7:7" x14ac:dyDescent="0.25">
      <c r="G1371" s="1012">
        <v>38956</v>
      </c>
    </row>
    <row r="1372" spans="7:7" x14ac:dyDescent="0.25">
      <c r="G1372" s="1012">
        <v>38957</v>
      </c>
    </row>
    <row r="1373" spans="7:7" x14ac:dyDescent="0.25">
      <c r="G1373" s="1012">
        <v>38958</v>
      </c>
    </row>
    <row r="1374" spans="7:7" x14ac:dyDescent="0.25">
      <c r="G1374" s="1012">
        <v>38959</v>
      </c>
    </row>
    <row r="1375" spans="7:7" x14ac:dyDescent="0.25">
      <c r="G1375" s="1012">
        <v>38960</v>
      </c>
    </row>
    <row r="1376" spans="7:7" x14ac:dyDescent="0.25">
      <c r="G1376" s="1012">
        <v>38961</v>
      </c>
    </row>
    <row r="1377" spans="7:7" x14ac:dyDescent="0.25">
      <c r="G1377" s="1012">
        <v>38962</v>
      </c>
    </row>
    <row r="1378" spans="7:7" x14ac:dyDescent="0.25">
      <c r="G1378" s="1012">
        <v>38963</v>
      </c>
    </row>
    <row r="1379" spans="7:7" x14ac:dyDescent="0.25">
      <c r="G1379" s="1012">
        <v>38964</v>
      </c>
    </row>
    <row r="1380" spans="7:7" x14ac:dyDescent="0.25">
      <c r="G1380" s="1012">
        <v>38965</v>
      </c>
    </row>
    <row r="1381" spans="7:7" x14ac:dyDescent="0.25">
      <c r="G1381" s="1012">
        <v>38966</v>
      </c>
    </row>
    <row r="1382" spans="7:7" x14ac:dyDescent="0.25">
      <c r="G1382" s="1012">
        <v>38967</v>
      </c>
    </row>
    <row r="1383" spans="7:7" x14ac:dyDescent="0.25">
      <c r="G1383" s="1012">
        <v>38968</v>
      </c>
    </row>
    <row r="1384" spans="7:7" x14ac:dyDescent="0.25">
      <c r="G1384" s="1012">
        <v>38969</v>
      </c>
    </row>
    <row r="1385" spans="7:7" x14ac:dyDescent="0.25">
      <c r="G1385" s="1012">
        <v>38970</v>
      </c>
    </row>
    <row r="1386" spans="7:7" x14ac:dyDescent="0.25">
      <c r="G1386" s="1012">
        <v>38971</v>
      </c>
    </row>
    <row r="1387" spans="7:7" x14ac:dyDescent="0.25">
      <c r="G1387" s="1012">
        <v>38972</v>
      </c>
    </row>
    <row r="1388" spans="7:7" x14ac:dyDescent="0.25">
      <c r="G1388" s="1012">
        <v>38973</v>
      </c>
    </row>
    <row r="1389" spans="7:7" x14ac:dyDescent="0.25">
      <c r="G1389" s="1012">
        <v>38974</v>
      </c>
    </row>
    <row r="1390" spans="7:7" x14ac:dyDescent="0.25">
      <c r="G1390" s="1012">
        <v>38975</v>
      </c>
    </row>
    <row r="1391" spans="7:7" x14ac:dyDescent="0.25">
      <c r="G1391" s="1012">
        <v>38976</v>
      </c>
    </row>
    <row r="1392" spans="7:7" x14ac:dyDescent="0.25">
      <c r="G1392" s="1012">
        <v>38977</v>
      </c>
    </row>
    <row r="1393" spans="7:7" x14ac:dyDescent="0.25">
      <c r="G1393" s="1012">
        <v>38978</v>
      </c>
    </row>
    <row r="1394" spans="7:7" x14ac:dyDescent="0.25">
      <c r="G1394" s="1012">
        <v>38979</v>
      </c>
    </row>
    <row r="1395" spans="7:7" x14ac:dyDescent="0.25">
      <c r="G1395" s="1012">
        <v>38980</v>
      </c>
    </row>
    <row r="1396" spans="7:7" x14ac:dyDescent="0.25">
      <c r="G1396" s="1012">
        <v>38981</v>
      </c>
    </row>
    <row r="1397" spans="7:7" x14ac:dyDescent="0.25">
      <c r="G1397" s="1012">
        <v>38982</v>
      </c>
    </row>
    <row r="1398" spans="7:7" x14ac:dyDescent="0.25">
      <c r="G1398" s="1012">
        <v>38983</v>
      </c>
    </row>
    <row r="1399" spans="7:7" x14ac:dyDescent="0.25">
      <c r="G1399" s="1012">
        <v>38984</v>
      </c>
    </row>
    <row r="1400" spans="7:7" x14ac:dyDescent="0.25">
      <c r="G1400" s="1012">
        <v>38985</v>
      </c>
    </row>
    <row r="1401" spans="7:7" x14ac:dyDescent="0.25">
      <c r="G1401" s="1012">
        <v>38986</v>
      </c>
    </row>
    <row r="1402" spans="7:7" x14ac:dyDescent="0.25">
      <c r="G1402" s="1012">
        <v>38987</v>
      </c>
    </row>
    <row r="1403" spans="7:7" x14ac:dyDescent="0.25">
      <c r="G1403" s="1012">
        <v>38988</v>
      </c>
    </row>
    <row r="1404" spans="7:7" x14ac:dyDescent="0.25">
      <c r="G1404" s="1012">
        <v>38989</v>
      </c>
    </row>
    <row r="1405" spans="7:7" x14ac:dyDescent="0.25">
      <c r="G1405" s="1012">
        <v>38990</v>
      </c>
    </row>
    <row r="1406" spans="7:7" x14ac:dyDescent="0.25">
      <c r="G1406" s="1012">
        <v>38991</v>
      </c>
    </row>
    <row r="1407" spans="7:7" x14ac:dyDescent="0.25">
      <c r="G1407" s="1012">
        <v>38992</v>
      </c>
    </row>
    <row r="1408" spans="7:7" x14ac:dyDescent="0.25">
      <c r="G1408" s="1012">
        <v>38993</v>
      </c>
    </row>
    <row r="1409" spans="7:7" x14ac:dyDescent="0.25">
      <c r="G1409" s="1012">
        <v>38994</v>
      </c>
    </row>
    <row r="1410" spans="7:7" x14ac:dyDescent="0.25">
      <c r="G1410" s="1012">
        <v>38995</v>
      </c>
    </row>
    <row r="1411" spans="7:7" x14ac:dyDescent="0.25">
      <c r="G1411" s="1012">
        <v>38996</v>
      </c>
    </row>
    <row r="1412" spans="7:7" x14ac:dyDescent="0.25">
      <c r="G1412" s="1012">
        <v>38997</v>
      </c>
    </row>
    <row r="1413" spans="7:7" x14ac:dyDescent="0.25">
      <c r="G1413" s="1012">
        <v>38998</v>
      </c>
    </row>
    <row r="1414" spans="7:7" x14ac:dyDescent="0.25">
      <c r="G1414" s="1012">
        <v>38999</v>
      </c>
    </row>
    <row r="1415" spans="7:7" x14ac:dyDescent="0.25">
      <c r="G1415" s="1012">
        <v>39000</v>
      </c>
    </row>
    <row r="1416" spans="7:7" x14ac:dyDescent="0.25">
      <c r="G1416" s="1012">
        <v>39001</v>
      </c>
    </row>
    <row r="1417" spans="7:7" x14ac:dyDescent="0.25">
      <c r="G1417" s="1012">
        <v>39002</v>
      </c>
    </row>
    <row r="1418" spans="7:7" x14ac:dyDescent="0.25">
      <c r="G1418" s="1012">
        <v>39003</v>
      </c>
    </row>
    <row r="1419" spans="7:7" x14ac:dyDescent="0.25">
      <c r="G1419" s="1012">
        <v>39004</v>
      </c>
    </row>
    <row r="1420" spans="7:7" x14ac:dyDescent="0.25">
      <c r="G1420" s="1012">
        <v>39005</v>
      </c>
    </row>
    <row r="1421" spans="7:7" x14ac:dyDescent="0.25">
      <c r="G1421" s="1012">
        <v>39006</v>
      </c>
    </row>
    <row r="1422" spans="7:7" x14ac:dyDescent="0.25">
      <c r="G1422" s="1012">
        <v>39007</v>
      </c>
    </row>
    <row r="1423" spans="7:7" x14ac:dyDescent="0.25">
      <c r="G1423" s="1012">
        <v>39008</v>
      </c>
    </row>
    <row r="1424" spans="7:7" x14ac:dyDescent="0.25">
      <c r="G1424" s="1012">
        <v>39009</v>
      </c>
    </row>
    <row r="1425" spans="7:7" x14ac:dyDescent="0.25">
      <c r="G1425" s="1012">
        <v>39010</v>
      </c>
    </row>
    <row r="1426" spans="7:7" x14ac:dyDescent="0.25">
      <c r="G1426" s="1012">
        <v>39011</v>
      </c>
    </row>
    <row r="1427" spans="7:7" x14ac:dyDescent="0.25">
      <c r="G1427" s="1012">
        <v>39012</v>
      </c>
    </row>
    <row r="1428" spans="7:7" x14ac:dyDescent="0.25">
      <c r="G1428" s="1012">
        <v>39013</v>
      </c>
    </row>
    <row r="1429" spans="7:7" x14ac:dyDescent="0.25">
      <c r="G1429" s="1012">
        <v>39014</v>
      </c>
    </row>
    <row r="1430" spans="7:7" x14ac:dyDescent="0.25">
      <c r="G1430" s="1012">
        <v>39015</v>
      </c>
    </row>
    <row r="1431" spans="7:7" x14ac:dyDescent="0.25">
      <c r="G1431" s="1012">
        <v>39016</v>
      </c>
    </row>
    <row r="1432" spans="7:7" x14ac:dyDescent="0.25">
      <c r="G1432" s="1012">
        <v>39017</v>
      </c>
    </row>
    <row r="1433" spans="7:7" x14ac:dyDescent="0.25">
      <c r="G1433" s="1012">
        <v>39018</v>
      </c>
    </row>
    <row r="1434" spans="7:7" x14ac:dyDescent="0.25">
      <c r="G1434" s="1012">
        <v>39019</v>
      </c>
    </row>
    <row r="1435" spans="7:7" x14ac:dyDescent="0.25">
      <c r="G1435" s="1012">
        <v>39020</v>
      </c>
    </row>
    <row r="1436" spans="7:7" x14ac:dyDescent="0.25">
      <c r="G1436" s="1012">
        <v>39021</v>
      </c>
    </row>
    <row r="1437" spans="7:7" x14ac:dyDescent="0.25">
      <c r="G1437" s="1012">
        <v>39022</v>
      </c>
    </row>
    <row r="1438" spans="7:7" x14ac:dyDescent="0.25">
      <c r="G1438" s="1012">
        <v>39023</v>
      </c>
    </row>
    <row r="1439" spans="7:7" x14ac:dyDescent="0.25">
      <c r="G1439" s="1012">
        <v>39024</v>
      </c>
    </row>
    <row r="1440" spans="7:7" x14ac:dyDescent="0.25">
      <c r="G1440" s="1012">
        <v>39025</v>
      </c>
    </row>
    <row r="1441" spans="7:7" x14ac:dyDescent="0.25">
      <c r="G1441" s="1012">
        <v>39026</v>
      </c>
    </row>
    <row r="1442" spans="7:7" x14ac:dyDescent="0.25">
      <c r="G1442" s="1012">
        <v>39027</v>
      </c>
    </row>
    <row r="1443" spans="7:7" x14ac:dyDescent="0.25">
      <c r="G1443" s="1012">
        <v>39028</v>
      </c>
    </row>
    <row r="1444" spans="7:7" x14ac:dyDescent="0.25">
      <c r="G1444" s="1012">
        <v>39029</v>
      </c>
    </row>
    <row r="1445" spans="7:7" x14ac:dyDescent="0.25">
      <c r="G1445" s="1012">
        <v>39030</v>
      </c>
    </row>
    <row r="1446" spans="7:7" x14ac:dyDescent="0.25">
      <c r="G1446" s="1012">
        <v>39031</v>
      </c>
    </row>
    <row r="1447" spans="7:7" x14ac:dyDescent="0.25">
      <c r="G1447" s="1012">
        <v>39032</v>
      </c>
    </row>
    <row r="1448" spans="7:7" x14ac:dyDescent="0.25">
      <c r="G1448" s="1012">
        <v>39033</v>
      </c>
    </row>
    <row r="1449" spans="7:7" x14ac:dyDescent="0.25">
      <c r="G1449" s="1012">
        <v>39034</v>
      </c>
    </row>
    <row r="1450" spans="7:7" x14ac:dyDescent="0.25">
      <c r="G1450" s="1012">
        <v>39035</v>
      </c>
    </row>
    <row r="1451" spans="7:7" x14ac:dyDescent="0.25">
      <c r="G1451" s="1012">
        <v>39036</v>
      </c>
    </row>
    <row r="1452" spans="7:7" x14ac:dyDescent="0.25">
      <c r="G1452" s="1012">
        <v>39037</v>
      </c>
    </row>
    <row r="1453" spans="7:7" x14ac:dyDescent="0.25">
      <c r="G1453" s="1012">
        <v>39038</v>
      </c>
    </row>
    <row r="1454" spans="7:7" x14ac:dyDescent="0.25">
      <c r="G1454" s="1012">
        <v>39039</v>
      </c>
    </row>
    <row r="1455" spans="7:7" x14ac:dyDescent="0.25">
      <c r="G1455" s="1012">
        <v>39040</v>
      </c>
    </row>
    <row r="1456" spans="7:7" x14ac:dyDescent="0.25">
      <c r="G1456" s="1012">
        <v>39041</v>
      </c>
    </row>
    <row r="1457" spans="7:7" x14ac:dyDescent="0.25">
      <c r="G1457" s="1012">
        <v>39042</v>
      </c>
    </row>
    <row r="1458" spans="7:7" x14ac:dyDescent="0.25">
      <c r="G1458" s="1012">
        <v>39043</v>
      </c>
    </row>
    <row r="1459" spans="7:7" x14ac:dyDescent="0.25">
      <c r="G1459" s="1012">
        <v>39044</v>
      </c>
    </row>
    <row r="1460" spans="7:7" x14ac:dyDescent="0.25">
      <c r="G1460" s="1012">
        <v>39045</v>
      </c>
    </row>
    <row r="1461" spans="7:7" x14ac:dyDescent="0.25">
      <c r="G1461" s="1012">
        <v>39046</v>
      </c>
    </row>
    <row r="1462" spans="7:7" x14ac:dyDescent="0.25">
      <c r="G1462" s="1012">
        <v>39047</v>
      </c>
    </row>
    <row r="1463" spans="7:7" x14ac:dyDescent="0.25">
      <c r="G1463" s="1012">
        <v>39048</v>
      </c>
    </row>
    <row r="1464" spans="7:7" x14ac:dyDescent="0.25">
      <c r="G1464" s="1012">
        <v>39049</v>
      </c>
    </row>
    <row r="1465" spans="7:7" x14ac:dyDescent="0.25">
      <c r="G1465" s="1012">
        <v>39050</v>
      </c>
    </row>
    <row r="1466" spans="7:7" x14ac:dyDescent="0.25">
      <c r="G1466" s="1012">
        <v>39051</v>
      </c>
    </row>
    <row r="1467" spans="7:7" x14ac:dyDescent="0.25">
      <c r="G1467" s="1012">
        <v>39052</v>
      </c>
    </row>
    <row r="1468" spans="7:7" x14ac:dyDescent="0.25">
      <c r="G1468" s="1012">
        <v>39053</v>
      </c>
    </row>
    <row r="1469" spans="7:7" x14ac:dyDescent="0.25">
      <c r="G1469" s="1012">
        <v>39054</v>
      </c>
    </row>
    <row r="1470" spans="7:7" x14ac:dyDescent="0.25">
      <c r="G1470" s="1012">
        <v>39055</v>
      </c>
    </row>
    <row r="1471" spans="7:7" x14ac:dyDescent="0.25">
      <c r="G1471" s="1012">
        <v>39056</v>
      </c>
    </row>
    <row r="1472" spans="7:7" x14ac:dyDescent="0.25">
      <c r="G1472" s="1012">
        <v>39057</v>
      </c>
    </row>
    <row r="1473" spans="7:7" x14ac:dyDescent="0.25">
      <c r="G1473" s="1012">
        <v>39058</v>
      </c>
    </row>
    <row r="1474" spans="7:7" x14ac:dyDescent="0.25">
      <c r="G1474" s="1012">
        <v>39059</v>
      </c>
    </row>
    <row r="1475" spans="7:7" x14ac:dyDescent="0.25">
      <c r="G1475" s="1012">
        <v>39060</v>
      </c>
    </row>
    <row r="1476" spans="7:7" x14ac:dyDescent="0.25">
      <c r="G1476" s="1012">
        <v>39061</v>
      </c>
    </row>
    <row r="1477" spans="7:7" x14ac:dyDescent="0.25">
      <c r="G1477" s="1012">
        <v>39062</v>
      </c>
    </row>
    <row r="1478" spans="7:7" x14ac:dyDescent="0.25">
      <c r="G1478" s="1012">
        <v>39063</v>
      </c>
    </row>
    <row r="1479" spans="7:7" x14ac:dyDescent="0.25">
      <c r="G1479" s="1012">
        <v>39064</v>
      </c>
    </row>
    <row r="1480" spans="7:7" x14ac:dyDescent="0.25">
      <c r="G1480" s="1012">
        <v>39065</v>
      </c>
    </row>
    <row r="1481" spans="7:7" x14ac:dyDescent="0.25">
      <c r="G1481" s="1012">
        <v>39066</v>
      </c>
    </row>
    <row r="1482" spans="7:7" x14ac:dyDescent="0.25">
      <c r="G1482" s="1012">
        <v>39067</v>
      </c>
    </row>
    <row r="1483" spans="7:7" x14ac:dyDescent="0.25">
      <c r="G1483" s="1012">
        <v>39068</v>
      </c>
    </row>
    <row r="1484" spans="7:7" x14ac:dyDescent="0.25">
      <c r="G1484" s="1012">
        <v>39069</v>
      </c>
    </row>
    <row r="1485" spans="7:7" x14ac:dyDescent="0.25">
      <c r="G1485" s="1012">
        <v>39070</v>
      </c>
    </row>
    <row r="1486" spans="7:7" x14ac:dyDescent="0.25">
      <c r="G1486" s="1012">
        <v>39071</v>
      </c>
    </row>
    <row r="1487" spans="7:7" x14ac:dyDescent="0.25">
      <c r="G1487" s="1012">
        <v>39072</v>
      </c>
    </row>
    <row r="1488" spans="7:7" x14ac:dyDescent="0.25">
      <c r="G1488" s="1012">
        <v>39073</v>
      </c>
    </row>
    <row r="1489" spans="7:7" x14ac:dyDescent="0.25">
      <c r="G1489" s="1012">
        <v>39074</v>
      </c>
    </row>
    <row r="1490" spans="7:7" x14ac:dyDescent="0.25">
      <c r="G1490" s="1012">
        <v>39075</v>
      </c>
    </row>
    <row r="1491" spans="7:7" x14ac:dyDescent="0.25">
      <c r="G1491" s="1012">
        <v>39076</v>
      </c>
    </row>
    <row r="1492" spans="7:7" x14ac:dyDescent="0.25">
      <c r="G1492" s="1012">
        <v>39077</v>
      </c>
    </row>
    <row r="1493" spans="7:7" x14ac:dyDescent="0.25">
      <c r="G1493" s="1012">
        <v>39078</v>
      </c>
    </row>
    <row r="1494" spans="7:7" x14ac:dyDescent="0.25">
      <c r="G1494" s="1012">
        <v>39079</v>
      </c>
    </row>
    <row r="1495" spans="7:7" x14ac:dyDescent="0.25">
      <c r="G1495" s="1012">
        <v>39080</v>
      </c>
    </row>
    <row r="1496" spans="7:7" x14ac:dyDescent="0.25">
      <c r="G1496" s="1012">
        <v>39081</v>
      </c>
    </row>
    <row r="1497" spans="7:7" x14ac:dyDescent="0.25">
      <c r="G1497" s="1012">
        <v>39082</v>
      </c>
    </row>
    <row r="1498" spans="7:7" x14ac:dyDescent="0.25">
      <c r="G1498" s="1012">
        <v>39083</v>
      </c>
    </row>
    <row r="1499" spans="7:7" x14ac:dyDescent="0.25">
      <c r="G1499" s="1012">
        <v>39084</v>
      </c>
    </row>
    <row r="1500" spans="7:7" x14ac:dyDescent="0.25">
      <c r="G1500" s="1012">
        <v>39085</v>
      </c>
    </row>
    <row r="1501" spans="7:7" x14ac:dyDescent="0.25">
      <c r="G1501" s="1012">
        <v>39086</v>
      </c>
    </row>
    <row r="1502" spans="7:7" x14ac:dyDescent="0.25">
      <c r="G1502" s="1012">
        <v>39087</v>
      </c>
    </row>
    <row r="1503" spans="7:7" x14ac:dyDescent="0.25">
      <c r="G1503" s="1012">
        <v>39088</v>
      </c>
    </row>
    <row r="1504" spans="7:7" x14ac:dyDescent="0.25">
      <c r="G1504" s="1012">
        <v>39089</v>
      </c>
    </row>
    <row r="1505" spans="7:7" x14ac:dyDescent="0.25">
      <c r="G1505" s="1012">
        <v>39090</v>
      </c>
    </row>
    <row r="1506" spans="7:7" x14ac:dyDescent="0.25">
      <c r="G1506" s="1012">
        <v>39091</v>
      </c>
    </row>
    <row r="1507" spans="7:7" x14ac:dyDescent="0.25">
      <c r="G1507" s="1012">
        <v>39092</v>
      </c>
    </row>
    <row r="1508" spans="7:7" x14ac:dyDescent="0.25">
      <c r="G1508" s="1012">
        <v>39093</v>
      </c>
    </row>
    <row r="1509" spans="7:7" x14ac:dyDescent="0.25">
      <c r="G1509" s="1012">
        <v>39094</v>
      </c>
    </row>
    <row r="1510" spans="7:7" x14ac:dyDescent="0.25">
      <c r="G1510" s="1012">
        <v>39095</v>
      </c>
    </row>
    <row r="1511" spans="7:7" x14ac:dyDescent="0.25">
      <c r="G1511" s="1012">
        <v>39096</v>
      </c>
    </row>
    <row r="1512" spans="7:7" x14ac:dyDescent="0.25">
      <c r="G1512" s="1012">
        <v>39097</v>
      </c>
    </row>
    <row r="1513" spans="7:7" x14ac:dyDescent="0.25">
      <c r="G1513" s="1012">
        <v>39098</v>
      </c>
    </row>
    <row r="1514" spans="7:7" x14ac:dyDescent="0.25">
      <c r="G1514" s="1012">
        <v>39099</v>
      </c>
    </row>
    <row r="1515" spans="7:7" x14ac:dyDescent="0.25">
      <c r="G1515" s="1012">
        <v>39100</v>
      </c>
    </row>
    <row r="1516" spans="7:7" x14ac:dyDescent="0.25">
      <c r="G1516" s="1012">
        <v>39101</v>
      </c>
    </row>
    <row r="1517" spans="7:7" x14ac:dyDescent="0.25">
      <c r="G1517" s="1012">
        <v>39102</v>
      </c>
    </row>
    <row r="1518" spans="7:7" x14ac:dyDescent="0.25">
      <c r="G1518" s="1012">
        <v>39103</v>
      </c>
    </row>
    <row r="1519" spans="7:7" x14ac:dyDescent="0.25">
      <c r="G1519" s="1012">
        <v>39104</v>
      </c>
    </row>
    <row r="1520" spans="7:7" x14ac:dyDescent="0.25">
      <c r="G1520" s="1012">
        <v>39105</v>
      </c>
    </row>
    <row r="1521" spans="7:7" x14ac:dyDescent="0.25">
      <c r="G1521" s="1012">
        <v>39106</v>
      </c>
    </row>
    <row r="1522" spans="7:7" x14ac:dyDescent="0.25">
      <c r="G1522" s="1012">
        <v>39107</v>
      </c>
    </row>
    <row r="1523" spans="7:7" x14ac:dyDescent="0.25">
      <c r="G1523" s="1012">
        <v>39108</v>
      </c>
    </row>
    <row r="1524" spans="7:7" x14ac:dyDescent="0.25">
      <c r="G1524" s="1012">
        <v>39109</v>
      </c>
    </row>
    <row r="1525" spans="7:7" x14ac:dyDescent="0.25">
      <c r="G1525" s="1012">
        <v>39110</v>
      </c>
    </row>
    <row r="1526" spans="7:7" x14ac:dyDescent="0.25">
      <c r="G1526" s="1012">
        <v>39111</v>
      </c>
    </row>
    <row r="1527" spans="7:7" x14ac:dyDescent="0.25">
      <c r="G1527" s="1012">
        <v>39112</v>
      </c>
    </row>
    <row r="1528" spans="7:7" x14ac:dyDescent="0.25">
      <c r="G1528" s="1012">
        <v>39113</v>
      </c>
    </row>
    <row r="1529" spans="7:7" x14ac:dyDescent="0.25">
      <c r="G1529" s="1012">
        <v>39114</v>
      </c>
    </row>
    <row r="1530" spans="7:7" x14ac:dyDescent="0.25">
      <c r="G1530" s="1012">
        <v>39115</v>
      </c>
    </row>
    <row r="1531" spans="7:7" x14ac:dyDescent="0.25">
      <c r="G1531" s="1012">
        <v>39116</v>
      </c>
    </row>
    <row r="1532" spans="7:7" x14ac:dyDescent="0.25">
      <c r="G1532" s="1012">
        <v>39117</v>
      </c>
    </row>
    <row r="1533" spans="7:7" x14ac:dyDescent="0.25">
      <c r="G1533" s="1012">
        <v>39118</v>
      </c>
    </row>
    <row r="1534" spans="7:7" x14ac:dyDescent="0.25">
      <c r="G1534" s="1012">
        <v>39119</v>
      </c>
    </row>
    <row r="1535" spans="7:7" x14ac:dyDescent="0.25">
      <c r="G1535" s="1012">
        <v>39120</v>
      </c>
    </row>
    <row r="1536" spans="7:7" x14ac:dyDescent="0.25">
      <c r="G1536" s="1012">
        <v>39121</v>
      </c>
    </row>
    <row r="1537" spans="7:7" x14ac:dyDescent="0.25">
      <c r="G1537" s="1012">
        <v>39122</v>
      </c>
    </row>
    <row r="1538" spans="7:7" x14ac:dyDescent="0.25">
      <c r="G1538" s="1012">
        <v>39123</v>
      </c>
    </row>
    <row r="1539" spans="7:7" x14ac:dyDescent="0.25">
      <c r="G1539" s="1012">
        <v>39124</v>
      </c>
    </row>
    <row r="1540" spans="7:7" x14ac:dyDescent="0.25">
      <c r="G1540" s="1012">
        <v>39125</v>
      </c>
    </row>
    <row r="1541" spans="7:7" x14ac:dyDescent="0.25">
      <c r="G1541" s="1012">
        <v>39126</v>
      </c>
    </row>
    <row r="1542" spans="7:7" x14ac:dyDescent="0.25">
      <c r="G1542" s="1012">
        <v>39127</v>
      </c>
    </row>
    <row r="1543" spans="7:7" x14ac:dyDescent="0.25">
      <c r="G1543" s="1012">
        <v>39128</v>
      </c>
    </row>
    <row r="1544" spans="7:7" x14ac:dyDescent="0.25">
      <c r="G1544" s="1012">
        <v>39129</v>
      </c>
    </row>
    <row r="1545" spans="7:7" x14ac:dyDescent="0.25">
      <c r="G1545" s="1012">
        <v>39130</v>
      </c>
    </row>
    <row r="1546" spans="7:7" x14ac:dyDescent="0.25">
      <c r="G1546" s="1012">
        <v>39131</v>
      </c>
    </row>
    <row r="1547" spans="7:7" x14ac:dyDescent="0.25">
      <c r="G1547" s="1012">
        <v>39132</v>
      </c>
    </row>
    <row r="1548" spans="7:7" x14ac:dyDescent="0.25">
      <c r="G1548" s="1012">
        <v>39133</v>
      </c>
    </row>
    <row r="1549" spans="7:7" x14ac:dyDescent="0.25">
      <c r="G1549" s="1012">
        <v>39134</v>
      </c>
    </row>
    <row r="1550" spans="7:7" x14ac:dyDescent="0.25">
      <c r="G1550" s="1012">
        <v>39135</v>
      </c>
    </row>
    <row r="1551" spans="7:7" x14ac:dyDescent="0.25">
      <c r="G1551" s="1012">
        <v>39136</v>
      </c>
    </row>
    <row r="1552" spans="7:7" x14ac:dyDescent="0.25">
      <c r="G1552" s="1012">
        <v>39137</v>
      </c>
    </row>
    <row r="1553" spans="7:7" x14ac:dyDescent="0.25">
      <c r="G1553" s="1012">
        <v>39138</v>
      </c>
    </row>
    <row r="1554" spans="7:7" x14ac:dyDescent="0.25">
      <c r="G1554" s="1012">
        <v>39139</v>
      </c>
    </row>
    <row r="1555" spans="7:7" x14ac:dyDescent="0.25">
      <c r="G1555" s="1012">
        <v>39140</v>
      </c>
    </row>
    <row r="1556" spans="7:7" x14ac:dyDescent="0.25">
      <c r="G1556" s="1012">
        <v>39141</v>
      </c>
    </row>
    <row r="1557" spans="7:7" x14ac:dyDescent="0.25">
      <c r="G1557" s="1012">
        <v>39142</v>
      </c>
    </row>
    <row r="1558" spans="7:7" x14ac:dyDescent="0.25">
      <c r="G1558" s="1012">
        <v>39143</v>
      </c>
    </row>
    <row r="1559" spans="7:7" x14ac:dyDescent="0.25">
      <c r="G1559" s="1012">
        <v>39144</v>
      </c>
    </row>
    <row r="1560" spans="7:7" x14ac:dyDescent="0.25">
      <c r="G1560" s="1012">
        <v>39145</v>
      </c>
    </row>
    <row r="1561" spans="7:7" x14ac:dyDescent="0.25">
      <c r="G1561" s="1012">
        <v>39146</v>
      </c>
    </row>
    <row r="1562" spans="7:7" x14ac:dyDescent="0.25">
      <c r="G1562" s="1012">
        <v>39147</v>
      </c>
    </row>
    <row r="1563" spans="7:7" x14ac:dyDescent="0.25">
      <c r="G1563" s="1012">
        <v>39148</v>
      </c>
    </row>
    <row r="1564" spans="7:7" x14ac:dyDescent="0.25">
      <c r="G1564" s="1012">
        <v>39149</v>
      </c>
    </row>
    <row r="1565" spans="7:7" x14ac:dyDescent="0.25">
      <c r="G1565" s="1012">
        <v>39150</v>
      </c>
    </row>
    <row r="1566" spans="7:7" x14ac:dyDescent="0.25">
      <c r="G1566" s="1012">
        <v>39151</v>
      </c>
    </row>
    <row r="1567" spans="7:7" x14ac:dyDescent="0.25">
      <c r="G1567" s="1012">
        <v>39152</v>
      </c>
    </row>
    <row r="1568" spans="7:7" x14ac:dyDescent="0.25">
      <c r="G1568" s="1012">
        <v>39153</v>
      </c>
    </row>
    <row r="1569" spans="7:7" x14ac:dyDescent="0.25">
      <c r="G1569" s="1012">
        <v>39154</v>
      </c>
    </row>
    <row r="1570" spans="7:7" x14ac:dyDescent="0.25">
      <c r="G1570" s="1012">
        <v>39155</v>
      </c>
    </row>
    <row r="1571" spans="7:7" x14ac:dyDescent="0.25">
      <c r="G1571" s="1012">
        <v>39156</v>
      </c>
    </row>
    <row r="1572" spans="7:7" x14ac:dyDescent="0.25">
      <c r="G1572" s="1012">
        <v>39157</v>
      </c>
    </row>
    <row r="1573" spans="7:7" x14ac:dyDescent="0.25">
      <c r="G1573" s="1012">
        <v>39158</v>
      </c>
    </row>
    <row r="1574" spans="7:7" x14ac:dyDescent="0.25">
      <c r="G1574" s="1012">
        <v>39159</v>
      </c>
    </row>
    <row r="1575" spans="7:7" x14ac:dyDescent="0.25">
      <c r="G1575" s="1012">
        <v>39160</v>
      </c>
    </row>
    <row r="1576" spans="7:7" x14ac:dyDescent="0.25">
      <c r="G1576" s="1012">
        <v>39161</v>
      </c>
    </row>
    <row r="1577" spans="7:7" x14ac:dyDescent="0.25">
      <c r="G1577" s="1012">
        <v>39162</v>
      </c>
    </row>
    <row r="1578" spans="7:7" x14ac:dyDescent="0.25">
      <c r="G1578" s="1012">
        <v>39163</v>
      </c>
    </row>
    <row r="1579" spans="7:7" x14ac:dyDescent="0.25">
      <c r="G1579" s="1012">
        <v>39164</v>
      </c>
    </row>
    <row r="1580" spans="7:7" x14ac:dyDescent="0.25">
      <c r="G1580" s="1012">
        <v>39165</v>
      </c>
    </row>
    <row r="1581" spans="7:7" x14ac:dyDescent="0.25">
      <c r="G1581" s="1012">
        <v>39166</v>
      </c>
    </row>
    <row r="1582" spans="7:7" x14ac:dyDescent="0.25">
      <c r="G1582" s="1012">
        <v>39167</v>
      </c>
    </row>
    <row r="1583" spans="7:7" x14ac:dyDescent="0.25">
      <c r="G1583" s="1012">
        <v>39168</v>
      </c>
    </row>
    <row r="1584" spans="7:7" x14ac:dyDescent="0.25">
      <c r="G1584" s="1012">
        <v>39169</v>
      </c>
    </row>
    <row r="1585" spans="7:7" x14ac:dyDescent="0.25">
      <c r="G1585" s="1012">
        <v>39170</v>
      </c>
    </row>
    <row r="1586" spans="7:7" x14ac:dyDescent="0.25">
      <c r="G1586" s="1012">
        <v>39171</v>
      </c>
    </row>
    <row r="1587" spans="7:7" x14ac:dyDescent="0.25">
      <c r="G1587" s="1012">
        <v>39172</v>
      </c>
    </row>
    <row r="1588" spans="7:7" x14ac:dyDescent="0.25">
      <c r="G1588" s="1012">
        <v>39173</v>
      </c>
    </row>
    <row r="1589" spans="7:7" x14ac:dyDescent="0.25">
      <c r="G1589" s="1012">
        <v>39174</v>
      </c>
    </row>
    <row r="1590" spans="7:7" x14ac:dyDescent="0.25">
      <c r="G1590" s="1012">
        <v>39175</v>
      </c>
    </row>
    <row r="1591" spans="7:7" x14ac:dyDescent="0.25">
      <c r="G1591" s="1012">
        <v>39176</v>
      </c>
    </row>
    <row r="1592" spans="7:7" x14ac:dyDescent="0.25">
      <c r="G1592" s="1012">
        <v>39177</v>
      </c>
    </row>
    <row r="1593" spans="7:7" x14ac:dyDescent="0.25">
      <c r="G1593" s="1012">
        <v>39178</v>
      </c>
    </row>
    <row r="1594" spans="7:7" x14ac:dyDescent="0.25">
      <c r="G1594" s="1012">
        <v>39179</v>
      </c>
    </row>
    <row r="1595" spans="7:7" x14ac:dyDescent="0.25">
      <c r="G1595" s="1012">
        <v>39180</v>
      </c>
    </row>
    <row r="1596" spans="7:7" x14ac:dyDescent="0.25">
      <c r="G1596" s="1012">
        <v>39181</v>
      </c>
    </row>
    <row r="1597" spans="7:7" x14ac:dyDescent="0.25">
      <c r="G1597" s="1012">
        <v>39182</v>
      </c>
    </row>
    <row r="1598" spans="7:7" x14ac:dyDescent="0.25">
      <c r="G1598" s="1012">
        <v>39183</v>
      </c>
    </row>
    <row r="1599" spans="7:7" x14ac:dyDescent="0.25">
      <c r="G1599" s="1012">
        <v>39184</v>
      </c>
    </row>
    <row r="1600" spans="7:7" x14ac:dyDescent="0.25">
      <c r="G1600" s="1012">
        <v>39185</v>
      </c>
    </row>
    <row r="1601" spans="7:7" x14ac:dyDescent="0.25">
      <c r="G1601" s="1012">
        <v>39186</v>
      </c>
    </row>
    <row r="1602" spans="7:7" x14ac:dyDescent="0.25">
      <c r="G1602" s="1012">
        <v>39187</v>
      </c>
    </row>
    <row r="1603" spans="7:7" x14ac:dyDescent="0.25">
      <c r="G1603" s="1012">
        <v>39188</v>
      </c>
    </row>
    <row r="1604" spans="7:7" x14ac:dyDescent="0.25">
      <c r="G1604" s="1012">
        <v>39189</v>
      </c>
    </row>
    <row r="1605" spans="7:7" x14ac:dyDescent="0.25">
      <c r="G1605" s="1012">
        <v>39190</v>
      </c>
    </row>
    <row r="1606" spans="7:7" x14ac:dyDescent="0.25">
      <c r="G1606" s="1012">
        <v>39191</v>
      </c>
    </row>
    <row r="1607" spans="7:7" x14ac:dyDescent="0.25">
      <c r="G1607" s="1012">
        <v>39192</v>
      </c>
    </row>
    <row r="1608" spans="7:7" x14ac:dyDescent="0.25">
      <c r="G1608" s="1012">
        <v>39193</v>
      </c>
    </row>
    <row r="1609" spans="7:7" x14ac:dyDescent="0.25">
      <c r="G1609" s="1012">
        <v>39194</v>
      </c>
    </row>
    <row r="1610" spans="7:7" x14ac:dyDescent="0.25">
      <c r="G1610" s="1012">
        <v>39195</v>
      </c>
    </row>
    <row r="1611" spans="7:7" x14ac:dyDescent="0.25">
      <c r="G1611" s="1012">
        <v>39196</v>
      </c>
    </row>
    <row r="1612" spans="7:7" x14ac:dyDescent="0.25">
      <c r="G1612" s="1012">
        <v>39197</v>
      </c>
    </row>
    <row r="1613" spans="7:7" x14ac:dyDescent="0.25">
      <c r="G1613" s="1012">
        <v>39198</v>
      </c>
    </row>
    <row r="1614" spans="7:7" x14ac:dyDescent="0.25">
      <c r="G1614" s="1012">
        <v>39199</v>
      </c>
    </row>
    <row r="1615" spans="7:7" x14ac:dyDescent="0.25">
      <c r="G1615" s="1012">
        <v>39200</v>
      </c>
    </row>
    <row r="1616" spans="7:7" x14ac:dyDescent="0.25">
      <c r="G1616" s="1012">
        <v>39201</v>
      </c>
    </row>
    <row r="1617" spans="7:7" x14ac:dyDescent="0.25">
      <c r="G1617" s="1012">
        <v>39202</v>
      </c>
    </row>
    <row r="1618" spans="7:7" x14ac:dyDescent="0.25">
      <c r="G1618" s="1012">
        <v>39203</v>
      </c>
    </row>
    <row r="1619" spans="7:7" x14ac:dyDescent="0.25">
      <c r="G1619" s="1012">
        <v>39204</v>
      </c>
    </row>
    <row r="1620" spans="7:7" x14ac:dyDescent="0.25">
      <c r="G1620" s="1012">
        <v>39205</v>
      </c>
    </row>
    <row r="1621" spans="7:7" x14ac:dyDescent="0.25">
      <c r="G1621" s="1012">
        <v>39206</v>
      </c>
    </row>
    <row r="1622" spans="7:7" x14ac:dyDescent="0.25">
      <c r="G1622" s="1012">
        <v>39207</v>
      </c>
    </row>
    <row r="1623" spans="7:7" x14ac:dyDescent="0.25">
      <c r="G1623" s="1012">
        <v>39208</v>
      </c>
    </row>
    <row r="1624" spans="7:7" x14ac:dyDescent="0.25">
      <c r="G1624" s="1012">
        <v>39209</v>
      </c>
    </row>
    <row r="1625" spans="7:7" x14ac:dyDescent="0.25">
      <c r="G1625" s="1012">
        <v>39210</v>
      </c>
    </row>
    <row r="1626" spans="7:7" x14ac:dyDescent="0.25">
      <c r="G1626" s="1012">
        <v>39211</v>
      </c>
    </row>
    <row r="1627" spans="7:7" x14ac:dyDescent="0.25">
      <c r="G1627" s="1012">
        <v>39212</v>
      </c>
    </row>
    <row r="1628" spans="7:7" x14ac:dyDescent="0.25">
      <c r="G1628" s="1012">
        <v>39213</v>
      </c>
    </row>
    <row r="1629" spans="7:7" x14ac:dyDescent="0.25">
      <c r="G1629" s="1012">
        <v>39214</v>
      </c>
    </row>
    <row r="1630" spans="7:7" x14ac:dyDescent="0.25">
      <c r="G1630" s="1012">
        <v>39215</v>
      </c>
    </row>
    <row r="1631" spans="7:7" x14ac:dyDescent="0.25">
      <c r="G1631" s="1012">
        <v>39216</v>
      </c>
    </row>
    <row r="1632" spans="7:7" x14ac:dyDescent="0.25">
      <c r="G1632" s="1012">
        <v>39217</v>
      </c>
    </row>
    <row r="1633" spans="7:7" x14ac:dyDescent="0.25">
      <c r="G1633" s="1012">
        <v>39218</v>
      </c>
    </row>
    <row r="1634" spans="7:7" x14ac:dyDescent="0.25">
      <c r="G1634" s="1012">
        <v>39219</v>
      </c>
    </row>
    <row r="1635" spans="7:7" x14ac:dyDescent="0.25">
      <c r="G1635" s="1012">
        <v>39220</v>
      </c>
    </row>
    <row r="1636" spans="7:7" x14ac:dyDescent="0.25">
      <c r="G1636" s="1012">
        <v>39221</v>
      </c>
    </row>
    <row r="1637" spans="7:7" x14ac:dyDescent="0.25">
      <c r="G1637" s="1012">
        <v>39222</v>
      </c>
    </row>
    <row r="1638" spans="7:7" x14ac:dyDescent="0.25">
      <c r="G1638" s="1012">
        <v>39223</v>
      </c>
    </row>
    <row r="1639" spans="7:7" x14ac:dyDescent="0.25">
      <c r="G1639" s="1012">
        <v>39224</v>
      </c>
    </row>
    <row r="1640" spans="7:7" x14ac:dyDescent="0.25">
      <c r="G1640" s="1012">
        <v>39225</v>
      </c>
    </row>
    <row r="1641" spans="7:7" x14ac:dyDescent="0.25">
      <c r="G1641" s="1012">
        <v>39226</v>
      </c>
    </row>
    <row r="1642" spans="7:7" x14ac:dyDescent="0.25">
      <c r="G1642" s="1012">
        <v>39227</v>
      </c>
    </row>
    <row r="1643" spans="7:7" x14ac:dyDescent="0.25">
      <c r="G1643" s="1012">
        <v>39228</v>
      </c>
    </row>
    <row r="1644" spans="7:7" x14ac:dyDescent="0.25">
      <c r="G1644" s="1012">
        <v>39229</v>
      </c>
    </row>
    <row r="1645" spans="7:7" x14ac:dyDescent="0.25">
      <c r="G1645" s="1012">
        <v>39230</v>
      </c>
    </row>
    <row r="1646" spans="7:7" x14ac:dyDescent="0.25">
      <c r="G1646" s="1012">
        <v>39231</v>
      </c>
    </row>
    <row r="1647" spans="7:7" x14ac:dyDescent="0.25">
      <c r="G1647" s="1012">
        <v>39232</v>
      </c>
    </row>
    <row r="1648" spans="7:7" x14ac:dyDescent="0.25">
      <c r="G1648" s="1012">
        <v>39233</v>
      </c>
    </row>
    <row r="1649" spans="7:7" x14ac:dyDescent="0.25">
      <c r="G1649" s="1012">
        <v>39234</v>
      </c>
    </row>
    <row r="1650" spans="7:7" x14ac:dyDescent="0.25">
      <c r="G1650" s="1012">
        <v>39235</v>
      </c>
    </row>
    <row r="1651" spans="7:7" x14ac:dyDescent="0.25">
      <c r="G1651" s="1012">
        <v>39236</v>
      </c>
    </row>
    <row r="1652" spans="7:7" x14ac:dyDescent="0.25">
      <c r="G1652" s="1012">
        <v>39237</v>
      </c>
    </row>
    <row r="1653" spans="7:7" x14ac:dyDescent="0.25">
      <c r="G1653" s="1012">
        <v>39238</v>
      </c>
    </row>
    <row r="1654" spans="7:7" x14ac:dyDescent="0.25">
      <c r="G1654" s="1012">
        <v>39239</v>
      </c>
    </row>
    <row r="1655" spans="7:7" x14ac:dyDescent="0.25">
      <c r="G1655" s="1012">
        <v>39240</v>
      </c>
    </row>
    <row r="1656" spans="7:7" x14ac:dyDescent="0.25">
      <c r="G1656" s="1012">
        <v>39241</v>
      </c>
    </row>
    <row r="1657" spans="7:7" x14ac:dyDescent="0.25">
      <c r="G1657" s="1012">
        <v>39242</v>
      </c>
    </row>
    <row r="1658" spans="7:7" x14ac:dyDescent="0.25">
      <c r="G1658" s="1012">
        <v>39243</v>
      </c>
    </row>
    <row r="1659" spans="7:7" x14ac:dyDescent="0.25">
      <c r="G1659" s="1012">
        <v>39244</v>
      </c>
    </row>
    <row r="1660" spans="7:7" x14ac:dyDescent="0.25">
      <c r="G1660" s="1012">
        <v>39245</v>
      </c>
    </row>
    <row r="1661" spans="7:7" x14ac:dyDescent="0.25">
      <c r="G1661" s="1012">
        <v>39246</v>
      </c>
    </row>
    <row r="1662" spans="7:7" x14ac:dyDescent="0.25">
      <c r="G1662" s="1012">
        <v>39247</v>
      </c>
    </row>
    <row r="1663" spans="7:7" x14ac:dyDescent="0.25">
      <c r="G1663" s="1012">
        <v>39248</v>
      </c>
    </row>
    <row r="1664" spans="7:7" x14ac:dyDescent="0.25">
      <c r="G1664" s="1012">
        <v>39249</v>
      </c>
    </row>
    <row r="1665" spans="7:7" x14ac:dyDescent="0.25">
      <c r="G1665" s="1012">
        <v>39250</v>
      </c>
    </row>
    <row r="1666" spans="7:7" x14ac:dyDescent="0.25">
      <c r="G1666" s="1012">
        <v>39251</v>
      </c>
    </row>
    <row r="1667" spans="7:7" x14ac:dyDescent="0.25">
      <c r="G1667" s="1012">
        <v>39252</v>
      </c>
    </row>
    <row r="1668" spans="7:7" x14ac:dyDescent="0.25">
      <c r="G1668" s="1012">
        <v>39253</v>
      </c>
    </row>
    <row r="1669" spans="7:7" x14ac:dyDescent="0.25">
      <c r="G1669" s="1012">
        <v>39254</v>
      </c>
    </row>
    <row r="1670" spans="7:7" x14ac:dyDescent="0.25">
      <c r="G1670" s="1012">
        <v>39255</v>
      </c>
    </row>
    <row r="1671" spans="7:7" x14ac:dyDescent="0.25">
      <c r="G1671" s="1012">
        <v>39256</v>
      </c>
    </row>
    <row r="1672" spans="7:7" x14ac:dyDescent="0.25">
      <c r="G1672" s="1012">
        <v>39257</v>
      </c>
    </row>
    <row r="1673" spans="7:7" x14ac:dyDescent="0.25">
      <c r="G1673" s="1012">
        <v>39258</v>
      </c>
    </row>
    <row r="1674" spans="7:7" x14ac:dyDescent="0.25">
      <c r="G1674" s="1012">
        <v>39259</v>
      </c>
    </row>
    <row r="1675" spans="7:7" x14ac:dyDescent="0.25">
      <c r="G1675" s="1012">
        <v>39260</v>
      </c>
    </row>
    <row r="1676" spans="7:7" x14ac:dyDescent="0.25">
      <c r="G1676" s="1012">
        <v>39261</v>
      </c>
    </row>
    <row r="1677" spans="7:7" x14ac:dyDescent="0.25">
      <c r="G1677" s="1012">
        <v>39262</v>
      </c>
    </row>
    <row r="1678" spans="7:7" x14ac:dyDescent="0.25">
      <c r="G1678" s="1012">
        <v>39263</v>
      </c>
    </row>
    <row r="1679" spans="7:7" x14ac:dyDescent="0.25">
      <c r="G1679" s="1012">
        <v>39264</v>
      </c>
    </row>
    <row r="1680" spans="7:7" x14ac:dyDescent="0.25">
      <c r="G1680" s="1012">
        <v>39265</v>
      </c>
    </row>
    <row r="1681" spans="7:7" x14ac:dyDescent="0.25">
      <c r="G1681" s="1012">
        <v>39266</v>
      </c>
    </row>
    <row r="1682" spans="7:7" x14ac:dyDescent="0.25">
      <c r="G1682" s="1012">
        <v>39267</v>
      </c>
    </row>
    <row r="1683" spans="7:7" x14ac:dyDescent="0.25">
      <c r="G1683" s="1012">
        <v>39268</v>
      </c>
    </row>
    <row r="1684" spans="7:7" x14ac:dyDescent="0.25">
      <c r="G1684" s="1012">
        <v>39269</v>
      </c>
    </row>
    <row r="1685" spans="7:7" x14ac:dyDescent="0.25">
      <c r="G1685" s="1012">
        <v>39270</v>
      </c>
    </row>
    <row r="1686" spans="7:7" x14ac:dyDescent="0.25">
      <c r="G1686" s="1012">
        <v>39271</v>
      </c>
    </row>
    <row r="1687" spans="7:7" x14ac:dyDescent="0.25">
      <c r="G1687" s="1012">
        <v>39272</v>
      </c>
    </row>
    <row r="1688" spans="7:7" x14ac:dyDescent="0.25">
      <c r="G1688" s="1012">
        <v>39273</v>
      </c>
    </row>
    <row r="1689" spans="7:7" x14ac:dyDescent="0.25">
      <c r="G1689" s="1012">
        <v>39274</v>
      </c>
    </row>
    <row r="1690" spans="7:7" x14ac:dyDescent="0.25">
      <c r="G1690" s="1012">
        <v>39275</v>
      </c>
    </row>
    <row r="1691" spans="7:7" x14ac:dyDescent="0.25">
      <c r="G1691" s="1012">
        <v>39276</v>
      </c>
    </row>
    <row r="1692" spans="7:7" x14ac:dyDescent="0.25">
      <c r="G1692" s="1012">
        <v>39277</v>
      </c>
    </row>
    <row r="1693" spans="7:7" x14ac:dyDescent="0.25">
      <c r="G1693" s="1012">
        <v>39278</v>
      </c>
    </row>
    <row r="1694" spans="7:7" x14ac:dyDescent="0.25">
      <c r="G1694" s="1012">
        <v>39279</v>
      </c>
    </row>
    <row r="1695" spans="7:7" x14ac:dyDescent="0.25">
      <c r="G1695" s="1012">
        <v>39280</v>
      </c>
    </row>
    <row r="1696" spans="7:7" x14ac:dyDescent="0.25">
      <c r="G1696" s="1012">
        <v>39281</v>
      </c>
    </row>
    <row r="1697" spans="7:7" x14ac:dyDescent="0.25">
      <c r="G1697" s="1012">
        <v>39282</v>
      </c>
    </row>
    <row r="1698" spans="7:7" x14ac:dyDescent="0.25">
      <c r="G1698" s="1012">
        <v>39283</v>
      </c>
    </row>
    <row r="1699" spans="7:7" x14ac:dyDescent="0.25">
      <c r="G1699" s="1012">
        <v>39284</v>
      </c>
    </row>
    <row r="1700" spans="7:7" x14ac:dyDescent="0.25">
      <c r="G1700" s="1012">
        <v>39285</v>
      </c>
    </row>
    <row r="1701" spans="7:7" x14ac:dyDescent="0.25">
      <c r="G1701" s="1012">
        <v>39286</v>
      </c>
    </row>
    <row r="1702" spans="7:7" x14ac:dyDescent="0.25">
      <c r="G1702" s="1012">
        <v>39287</v>
      </c>
    </row>
    <row r="1703" spans="7:7" x14ac:dyDescent="0.25">
      <c r="G1703" s="1012">
        <v>39288</v>
      </c>
    </row>
    <row r="1704" spans="7:7" x14ac:dyDescent="0.25">
      <c r="G1704" s="1012">
        <v>39289</v>
      </c>
    </row>
    <row r="1705" spans="7:7" x14ac:dyDescent="0.25">
      <c r="G1705" s="1012">
        <v>39290</v>
      </c>
    </row>
    <row r="1706" spans="7:7" x14ac:dyDescent="0.25">
      <c r="G1706" s="1012">
        <v>39291</v>
      </c>
    </row>
    <row r="1707" spans="7:7" x14ac:dyDescent="0.25">
      <c r="G1707" s="1012">
        <v>39292</v>
      </c>
    </row>
    <row r="1708" spans="7:7" x14ac:dyDescent="0.25">
      <c r="G1708" s="1012">
        <v>39293</v>
      </c>
    </row>
    <row r="1709" spans="7:7" x14ac:dyDescent="0.25">
      <c r="G1709" s="1012">
        <v>39294</v>
      </c>
    </row>
    <row r="1710" spans="7:7" x14ac:dyDescent="0.25">
      <c r="G1710" s="1012">
        <v>39295</v>
      </c>
    </row>
    <row r="1711" spans="7:7" x14ac:dyDescent="0.25">
      <c r="G1711" s="1012">
        <v>39296</v>
      </c>
    </row>
    <row r="1712" spans="7:7" x14ac:dyDescent="0.25">
      <c r="G1712" s="1012">
        <v>39297</v>
      </c>
    </row>
    <row r="1713" spans="7:7" x14ac:dyDescent="0.25">
      <c r="G1713" s="1012">
        <v>39298</v>
      </c>
    </row>
    <row r="1714" spans="7:7" x14ac:dyDescent="0.25">
      <c r="G1714" s="1012">
        <v>39299</v>
      </c>
    </row>
    <row r="1715" spans="7:7" x14ac:dyDescent="0.25">
      <c r="G1715" s="1012">
        <v>39300</v>
      </c>
    </row>
    <row r="1716" spans="7:7" x14ac:dyDescent="0.25">
      <c r="G1716" s="1012">
        <v>39301</v>
      </c>
    </row>
    <row r="1717" spans="7:7" x14ac:dyDescent="0.25">
      <c r="G1717" s="1012">
        <v>39302</v>
      </c>
    </row>
    <row r="1718" spans="7:7" x14ac:dyDescent="0.25">
      <c r="G1718" s="1012">
        <v>39303</v>
      </c>
    </row>
    <row r="1719" spans="7:7" x14ac:dyDescent="0.25">
      <c r="G1719" s="1012">
        <v>39304</v>
      </c>
    </row>
    <row r="1720" spans="7:7" x14ac:dyDescent="0.25">
      <c r="G1720" s="1012">
        <v>39305</v>
      </c>
    </row>
    <row r="1721" spans="7:7" x14ac:dyDescent="0.25">
      <c r="G1721" s="1012">
        <v>39306</v>
      </c>
    </row>
    <row r="1722" spans="7:7" x14ac:dyDescent="0.25">
      <c r="G1722" s="1012">
        <v>39307</v>
      </c>
    </row>
    <row r="1723" spans="7:7" x14ac:dyDescent="0.25">
      <c r="G1723" s="1012">
        <v>39308</v>
      </c>
    </row>
    <row r="1724" spans="7:7" x14ac:dyDescent="0.25">
      <c r="G1724" s="1012">
        <v>39309</v>
      </c>
    </row>
    <row r="1725" spans="7:7" x14ac:dyDescent="0.25">
      <c r="G1725" s="1012">
        <v>39310</v>
      </c>
    </row>
    <row r="1726" spans="7:7" x14ac:dyDescent="0.25">
      <c r="G1726" s="1012">
        <v>39311</v>
      </c>
    </row>
    <row r="1727" spans="7:7" x14ac:dyDescent="0.25">
      <c r="G1727" s="1012">
        <v>39312</v>
      </c>
    </row>
    <row r="1728" spans="7:7" x14ac:dyDescent="0.25">
      <c r="G1728" s="1012">
        <v>39313</v>
      </c>
    </row>
    <row r="1729" spans="7:7" x14ac:dyDescent="0.25">
      <c r="G1729" s="1012">
        <v>39314</v>
      </c>
    </row>
    <row r="1730" spans="7:7" x14ac:dyDescent="0.25">
      <c r="G1730" s="1012">
        <v>39315</v>
      </c>
    </row>
    <row r="1731" spans="7:7" x14ac:dyDescent="0.25">
      <c r="G1731" s="1012">
        <v>39316</v>
      </c>
    </row>
    <row r="1732" spans="7:7" x14ac:dyDescent="0.25">
      <c r="G1732" s="1012">
        <v>39317</v>
      </c>
    </row>
    <row r="1733" spans="7:7" x14ac:dyDescent="0.25">
      <c r="G1733" s="1012">
        <v>39318</v>
      </c>
    </row>
    <row r="1734" spans="7:7" x14ac:dyDescent="0.25">
      <c r="G1734" s="1012">
        <v>39319</v>
      </c>
    </row>
    <row r="1735" spans="7:7" x14ac:dyDescent="0.25">
      <c r="G1735" s="1012">
        <v>39320</v>
      </c>
    </row>
    <row r="1736" spans="7:7" x14ac:dyDescent="0.25">
      <c r="G1736" s="1012">
        <v>39321</v>
      </c>
    </row>
    <row r="1737" spans="7:7" x14ac:dyDescent="0.25">
      <c r="G1737" s="1012">
        <v>39322</v>
      </c>
    </row>
    <row r="1738" spans="7:7" x14ac:dyDescent="0.25">
      <c r="G1738" s="1012">
        <v>39323</v>
      </c>
    </row>
    <row r="1739" spans="7:7" x14ac:dyDescent="0.25">
      <c r="G1739" s="1012">
        <v>39324</v>
      </c>
    </row>
    <row r="1740" spans="7:7" x14ac:dyDescent="0.25">
      <c r="G1740" s="1012">
        <v>39325</v>
      </c>
    </row>
    <row r="1741" spans="7:7" x14ac:dyDescent="0.25">
      <c r="G1741" s="1012">
        <v>39326</v>
      </c>
    </row>
    <row r="1742" spans="7:7" x14ac:dyDescent="0.25">
      <c r="G1742" s="1012">
        <v>39327</v>
      </c>
    </row>
    <row r="1743" spans="7:7" x14ac:dyDescent="0.25">
      <c r="G1743" s="1012">
        <v>39328</v>
      </c>
    </row>
    <row r="1744" spans="7:7" x14ac:dyDescent="0.25">
      <c r="G1744" s="1012">
        <v>39329</v>
      </c>
    </row>
    <row r="1745" spans="7:7" x14ac:dyDescent="0.25">
      <c r="G1745" s="1012">
        <v>39330</v>
      </c>
    </row>
    <row r="1746" spans="7:7" x14ac:dyDescent="0.25">
      <c r="G1746" s="1012">
        <v>39331</v>
      </c>
    </row>
    <row r="1747" spans="7:7" x14ac:dyDescent="0.25">
      <c r="G1747" s="1012">
        <v>39332</v>
      </c>
    </row>
    <row r="1748" spans="7:7" x14ac:dyDescent="0.25">
      <c r="G1748" s="1012">
        <v>39333</v>
      </c>
    </row>
    <row r="1749" spans="7:7" x14ac:dyDescent="0.25">
      <c r="G1749" s="1012">
        <v>39334</v>
      </c>
    </row>
    <row r="1750" spans="7:7" x14ac:dyDescent="0.25">
      <c r="G1750" s="1012">
        <v>39335</v>
      </c>
    </row>
    <row r="1751" spans="7:7" x14ac:dyDescent="0.25">
      <c r="G1751" s="1012">
        <v>39336</v>
      </c>
    </row>
    <row r="1752" spans="7:7" x14ac:dyDescent="0.25">
      <c r="G1752" s="1012">
        <v>39337</v>
      </c>
    </row>
    <row r="1753" spans="7:7" x14ac:dyDescent="0.25">
      <c r="G1753" s="1012">
        <v>39338</v>
      </c>
    </row>
    <row r="1754" spans="7:7" x14ac:dyDescent="0.25">
      <c r="G1754" s="1012">
        <v>39339</v>
      </c>
    </row>
    <row r="1755" spans="7:7" x14ac:dyDescent="0.25">
      <c r="G1755" s="1012">
        <v>39340</v>
      </c>
    </row>
    <row r="1756" spans="7:7" x14ac:dyDescent="0.25">
      <c r="G1756" s="1012">
        <v>39341</v>
      </c>
    </row>
    <row r="1757" spans="7:7" x14ac:dyDescent="0.25">
      <c r="G1757" s="1012">
        <v>39342</v>
      </c>
    </row>
    <row r="1758" spans="7:7" x14ac:dyDescent="0.25">
      <c r="G1758" s="1012">
        <v>39343</v>
      </c>
    </row>
    <row r="1759" spans="7:7" x14ac:dyDescent="0.25">
      <c r="G1759" s="1012">
        <v>39344</v>
      </c>
    </row>
    <row r="1760" spans="7:7" x14ac:dyDescent="0.25">
      <c r="G1760" s="1012">
        <v>39345</v>
      </c>
    </row>
    <row r="1761" spans="7:7" x14ac:dyDescent="0.25">
      <c r="G1761" s="1012">
        <v>39346</v>
      </c>
    </row>
    <row r="1762" spans="7:7" x14ac:dyDescent="0.25">
      <c r="G1762" s="1012">
        <v>39347</v>
      </c>
    </row>
    <row r="1763" spans="7:7" x14ac:dyDescent="0.25">
      <c r="G1763" s="1012">
        <v>39348</v>
      </c>
    </row>
    <row r="1764" spans="7:7" x14ac:dyDescent="0.25">
      <c r="G1764" s="1012">
        <v>39349</v>
      </c>
    </row>
    <row r="1765" spans="7:7" x14ac:dyDescent="0.25">
      <c r="G1765" s="1012">
        <v>39350</v>
      </c>
    </row>
    <row r="1766" spans="7:7" x14ac:dyDescent="0.25">
      <c r="G1766" s="1012">
        <v>39351</v>
      </c>
    </row>
    <row r="1767" spans="7:7" x14ac:dyDescent="0.25">
      <c r="G1767" s="1012">
        <v>39352</v>
      </c>
    </row>
    <row r="1768" spans="7:7" x14ac:dyDescent="0.25">
      <c r="G1768" s="1012">
        <v>39353</v>
      </c>
    </row>
    <row r="1769" spans="7:7" x14ac:dyDescent="0.25">
      <c r="G1769" s="1012">
        <v>39354</v>
      </c>
    </row>
    <row r="1770" spans="7:7" x14ac:dyDescent="0.25">
      <c r="G1770" s="1012">
        <v>39355</v>
      </c>
    </row>
    <row r="1771" spans="7:7" x14ac:dyDescent="0.25">
      <c r="G1771" s="1012">
        <v>39356</v>
      </c>
    </row>
    <row r="1772" spans="7:7" x14ac:dyDescent="0.25">
      <c r="G1772" s="1012">
        <v>39357</v>
      </c>
    </row>
    <row r="1773" spans="7:7" x14ac:dyDescent="0.25">
      <c r="G1773" s="1012">
        <v>39358</v>
      </c>
    </row>
    <row r="1774" spans="7:7" x14ac:dyDescent="0.25">
      <c r="G1774" s="1012">
        <v>39359</v>
      </c>
    </row>
    <row r="1775" spans="7:7" x14ac:dyDescent="0.25">
      <c r="G1775" s="1012">
        <v>39360</v>
      </c>
    </row>
    <row r="1776" spans="7:7" x14ac:dyDescent="0.25">
      <c r="G1776" s="1012">
        <v>39361</v>
      </c>
    </row>
    <row r="1777" spans="7:7" x14ac:dyDescent="0.25">
      <c r="G1777" s="1012">
        <v>39362</v>
      </c>
    </row>
    <row r="1778" spans="7:7" x14ac:dyDescent="0.25">
      <c r="G1778" s="1012">
        <v>39363</v>
      </c>
    </row>
    <row r="1779" spans="7:7" x14ac:dyDescent="0.25">
      <c r="G1779" s="1012">
        <v>39364</v>
      </c>
    </row>
    <row r="1780" spans="7:7" x14ac:dyDescent="0.25">
      <c r="G1780" s="1012">
        <v>39365</v>
      </c>
    </row>
    <row r="1781" spans="7:7" x14ac:dyDescent="0.25">
      <c r="G1781" s="1012">
        <v>39366</v>
      </c>
    </row>
    <row r="1782" spans="7:7" x14ac:dyDescent="0.25">
      <c r="G1782" s="1012">
        <v>39367</v>
      </c>
    </row>
    <row r="1783" spans="7:7" x14ac:dyDescent="0.25">
      <c r="G1783" s="1012">
        <v>39368</v>
      </c>
    </row>
    <row r="1784" spans="7:7" x14ac:dyDescent="0.25">
      <c r="G1784" s="1012">
        <v>39369</v>
      </c>
    </row>
    <row r="1785" spans="7:7" x14ac:dyDescent="0.25">
      <c r="G1785" s="1012">
        <v>39370</v>
      </c>
    </row>
    <row r="1786" spans="7:7" x14ac:dyDescent="0.25">
      <c r="G1786" s="1012">
        <v>39371</v>
      </c>
    </row>
    <row r="1787" spans="7:7" x14ac:dyDescent="0.25">
      <c r="G1787" s="1012">
        <v>39372</v>
      </c>
    </row>
    <row r="1788" spans="7:7" x14ac:dyDescent="0.25">
      <c r="G1788" s="1012">
        <v>39373</v>
      </c>
    </row>
    <row r="1789" spans="7:7" x14ac:dyDescent="0.25">
      <c r="G1789" s="1012">
        <v>39374</v>
      </c>
    </row>
    <row r="1790" spans="7:7" x14ac:dyDescent="0.25">
      <c r="G1790" s="1012">
        <v>39375</v>
      </c>
    </row>
    <row r="1791" spans="7:7" x14ac:dyDescent="0.25">
      <c r="G1791" s="1012">
        <v>39376</v>
      </c>
    </row>
    <row r="1792" spans="7:7" x14ac:dyDescent="0.25">
      <c r="G1792" s="1012">
        <v>39377</v>
      </c>
    </row>
    <row r="1793" spans="7:7" x14ac:dyDescent="0.25">
      <c r="G1793" s="1012">
        <v>39378</v>
      </c>
    </row>
    <row r="1794" spans="7:7" x14ac:dyDescent="0.25">
      <c r="G1794" s="1012">
        <v>39379</v>
      </c>
    </row>
    <row r="1795" spans="7:7" x14ac:dyDescent="0.25">
      <c r="G1795" s="1012">
        <v>39380</v>
      </c>
    </row>
    <row r="1796" spans="7:7" x14ac:dyDescent="0.25">
      <c r="G1796" s="1012">
        <v>39381</v>
      </c>
    </row>
    <row r="1797" spans="7:7" x14ac:dyDescent="0.25">
      <c r="G1797" s="1012">
        <v>39382</v>
      </c>
    </row>
    <row r="1798" spans="7:7" x14ac:dyDescent="0.25">
      <c r="G1798" s="1012">
        <v>39383</v>
      </c>
    </row>
    <row r="1799" spans="7:7" x14ac:dyDescent="0.25">
      <c r="G1799" s="1012">
        <v>39384</v>
      </c>
    </row>
    <row r="1800" spans="7:7" x14ac:dyDescent="0.25">
      <c r="G1800" s="1012">
        <v>39385</v>
      </c>
    </row>
    <row r="1801" spans="7:7" x14ac:dyDescent="0.25">
      <c r="G1801" s="1012">
        <v>39386</v>
      </c>
    </row>
    <row r="1802" spans="7:7" x14ac:dyDescent="0.25">
      <c r="G1802" s="1012">
        <v>39387</v>
      </c>
    </row>
    <row r="1803" spans="7:7" x14ac:dyDescent="0.25">
      <c r="G1803" s="1012">
        <v>39388</v>
      </c>
    </row>
    <row r="1804" spans="7:7" x14ac:dyDescent="0.25">
      <c r="G1804" s="1012">
        <v>39389</v>
      </c>
    </row>
    <row r="1805" spans="7:7" x14ac:dyDescent="0.25">
      <c r="G1805" s="1012">
        <v>39390</v>
      </c>
    </row>
    <row r="1806" spans="7:7" x14ac:dyDescent="0.25">
      <c r="G1806" s="1012">
        <v>39391</v>
      </c>
    </row>
    <row r="1807" spans="7:7" x14ac:dyDescent="0.25">
      <c r="G1807" s="1012">
        <v>39392</v>
      </c>
    </row>
    <row r="1808" spans="7:7" x14ac:dyDescent="0.25">
      <c r="G1808" s="1012">
        <v>39393</v>
      </c>
    </row>
    <row r="1809" spans="7:7" x14ac:dyDescent="0.25">
      <c r="G1809" s="1012">
        <v>39394</v>
      </c>
    </row>
    <row r="1810" spans="7:7" x14ac:dyDescent="0.25">
      <c r="G1810" s="1012">
        <v>39395</v>
      </c>
    </row>
    <row r="1811" spans="7:7" x14ac:dyDescent="0.25">
      <c r="G1811" s="1012">
        <v>39396</v>
      </c>
    </row>
    <row r="1812" spans="7:7" x14ac:dyDescent="0.25">
      <c r="G1812" s="1012">
        <v>39397</v>
      </c>
    </row>
    <row r="1813" spans="7:7" x14ac:dyDescent="0.25">
      <c r="G1813" s="1012">
        <v>39398</v>
      </c>
    </row>
    <row r="1814" spans="7:7" x14ac:dyDescent="0.25">
      <c r="G1814" s="1012">
        <v>39399</v>
      </c>
    </row>
    <row r="1815" spans="7:7" x14ac:dyDescent="0.25">
      <c r="G1815" s="1012">
        <v>39400</v>
      </c>
    </row>
    <row r="1816" spans="7:7" x14ac:dyDescent="0.25">
      <c r="G1816" s="1012">
        <v>39401</v>
      </c>
    </row>
    <row r="1817" spans="7:7" x14ac:dyDescent="0.25">
      <c r="G1817" s="1012">
        <v>39402</v>
      </c>
    </row>
    <row r="1818" spans="7:7" x14ac:dyDescent="0.25">
      <c r="G1818" s="1012">
        <v>39403</v>
      </c>
    </row>
    <row r="1819" spans="7:7" x14ac:dyDescent="0.25">
      <c r="G1819" s="1012">
        <v>39404</v>
      </c>
    </row>
    <row r="1820" spans="7:7" x14ac:dyDescent="0.25">
      <c r="G1820" s="1012">
        <v>39405</v>
      </c>
    </row>
    <row r="1821" spans="7:7" x14ac:dyDescent="0.25">
      <c r="G1821" s="1012">
        <v>39406</v>
      </c>
    </row>
    <row r="1822" spans="7:7" x14ac:dyDescent="0.25">
      <c r="G1822" s="1012">
        <v>39407</v>
      </c>
    </row>
    <row r="1823" spans="7:7" x14ac:dyDescent="0.25">
      <c r="G1823" s="1012">
        <v>39408</v>
      </c>
    </row>
    <row r="1824" spans="7:7" x14ac:dyDescent="0.25">
      <c r="G1824" s="1012">
        <v>39409</v>
      </c>
    </row>
    <row r="1825" spans="7:7" x14ac:dyDescent="0.25">
      <c r="G1825" s="1012">
        <v>39410</v>
      </c>
    </row>
    <row r="1826" spans="7:7" x14ac:dyDescent="0.25">
      <c r="G1826" s="1012">
        <v>39411</v>
      </c>
    </row>
    <row r="1827" spans="7:7" x14ac:dyDescent="0.25">
      <c r="G1827" s="1012">
        <v>39412</v>
      </c>
    </row>
    <row r="1828" spans="7:7" x14ac:dyDescent="0.25">
      <c r="G1828" s="1012">
        <v>39413</v>
      </c>
    </row>
    <row r="1829" spans="7:7" x14ac:dyDescent="0.25">
      <c r="G1829" s="1012">
        <v>39414</v>
      </c>
    </row>
    <row r="1830" spans="7:7" x14ac:dyDescent="0.25">
      <c r="G1830" s="1012">
        <v>39415</v>
      </c>
    </row>
    <row r="1831" spans="7:7" x14ac:dyDescent="0.25">
      <c r="G1831" s="1012">
        <v>39416</v>
      </c>
    </row>
    <row r="1832" spans="7:7" x14ac:dyDescent="0.25">
      <c r="G1832" s="1012">
        <v>39417</v>
      </c>
    </row>
    <row r="1833" spans="7:7" x14ac:dyDescent="0.25">
      <c r="G1833" s="1012">
        <v>39418</v>
      </c>
    </row>
    <row r="1834" spans="7:7" x14ac:dyDescent="0.25">
      <c r="G1834" s="1012">
        <v>39419</v>
      </c>
    </row>
    <row r="1835" spans="7:7" x14ac:dyDescent="0.25">
      <c r="G1835" s="1012">
        <v>39420</v>
      </c>
    </row>
    <row r="1836" spans="7:7" x14ac:dyDescent="0.25">
      <c r="G1836" s="1012">
        <v>39421</v>
      </c>
    </row>
    <row r="1837" spans="7:7" x14ac:dyDescent="0.25">
      <c r="G1837" s="1012">
        <v>39422</v>
      </c>
    </row>
    <row r="1838" spans="7:7" x14ac:dyDescent="0.25">
      <c r="G1838" s="1012">
        <v>39423</v>
      </c>
    </row>
    <row r="1839" spans="7:7" x14ac:dyDescent="0.25">
      <c r="G1839" s="1012">
        <v>39424</v>
      </c>
    </row>
    <row r="1840" spans="7:7" x14ac:dyDescent="0.25">
      <c r="G1840" s="1012">
        <v>39425</v>
      </c>
    </row>
    <row r="1841" spans="7:7" x14ac:dyDescent="0.25">
      <c r="G1841" s="1012">
        <v>39426</v>
      </c>
    </row>
    <row r="1842" spans="7:7" x14ac:dyDescent="0.25">
      <c r="G1842" s="1012">
        <v>39427</v>
      </c>
    </row>
    <row r="1843" spans="7:7" x14ac:dyDescent="0.25">
      <c r="G1843" s="1012">
        <v>39428</v>
      </c>
    </row>
    <row r="1844" spans="7:7" x14ac:dyDescent="0.25">
      <c r="G1844" s="1012">
        <v>39429</v>
      </c>
    </row>
    <row r="1845" spans="7:7" x14ac:dyDescent="0.25">
      <c r="G1845" s="1012">
        <v>39430</v>
      </c>
    </row>
    <row r="1846" spans="7:7" x14ac:dyDescent="0.25">
      <c r="G1846" s="1012">
        <v>39431</v>
      </c>
    </row>
    <row r="1847" spans="7:7" x14ac:dyDescent="0.25">
      <c r="G1847" s="1012">
        <v>39432</v>
      </c>
    </row>
    <row r="1848" spans="7:7" x14ac:dyDescent="0.25">
      <c r="G1848" s="1012">
        <v>39433</v>
      </c>
    </row>
    <row r="1849" spans="7:7" x14ac:dyDescent="0.25">
      <c r="G1849" s="1012">
        <v>39434</v>
      </c>
    </row>
    <row r="1850" spans="7:7" x14ac:dyDescent="0.25">
      <c r="G1850" s="1012">
        <v>39435</v>
      </c>
    </row>
    <row r="1851" spans="7:7" x14ac:dyDescent="0.25">
      <c r="G1851" s="1012">
        <v>39436</v>
      </c>
    </row>
    <row r="1852" spans="7:7" x14ac:dyDescent="0.25">
      <c r="G1852" s="1012">
        <v>39437</v>
      </c>
    </row>
    <row r="1853" spans="7:7" x14ac:dyDescent="0.25">
      <c r="G1853" s="1012">
        <v>39438</v>
      </c>
    </row>
    <row r="1854" spans="7:7" x14ac:dyDescent="0.25">
      <c r="G1854" s="1012">
        <v>39439</v>
      </c>
    </row>
    <row r="1855" spans="7:7" x14ac:dyDescent="0.25">
      <c r="G1855" s="1012">
        <v>39440</v>
      </c>
    </row>
    <row r="1856" spans="7:7" x14ac:dyDescent="0.25">
      <c r="G1856" s="1012">
        <v>39441</v>
      </c>
    </row>
    <row r="1857" spans="7:7" x14ac:dyDescent="0.25">
      <c r="G1857" s="1012">
        <v>39442</v>
      </c>
    </row>
    <row r="1858" spans="7:7" x14ac:dyDescent="0.25">
      <c r="G1858" s="1012">
        <v>39443</v>
      </c>
    </row>
    <row r="1859" spans="7:7" x14ac:dyDescent="0.25">
      <c r="G1859" s="1012">
        <v>39444</v>
      </c>
    </row>
    <row r="1860" spans="7:7" x14ac:dyDescent="0.25">
      <c r="G1860" s="1012">
        <v>39445</v>
      </c>
    </row>
    <row r="1861" spans="7:7" x14ac:dyDescent="0.25">
      <c r="G1861" s="1012">
        <v>39446</v>
      </c>
    </row>
    <row r="1862" spans="7:7" x14ac:dyDescent="0.25">
      <c r="G1862" s="1012">
        <v>39447</v>
      </c>
    </row>
    <row r="1863" spans="7:7" x14ac:dyDescent="0.25">
      <c r="G1863" s="1012">
        <v>39448</v>
      </c>
    </row>
    <row r="1864" spans="7:7" x14ac:dyDescent="0.25">
      <c r="G1864" s="1012">
        <v>39449</v>
      </c>
    </row>
    <row r="1865" spans="7:7" x14ac:dyDescent="0.25">
      <c r="G1865" s="1012">
        <v>39450</v>
      </c>
    </row>
    <row r="1866" spans="7:7" x14ac:dyDescent="0.25">
      <c r="G1866" s="1012">
        <v>39451</v>
      </c>
    </row>
    <row r="1867" spans="7:7" x14ac:dyDescent="0.25">
      <c r="G1867" s="1012">
        <v>39452</v>
      </c>
    </row>
    <row r="1868" spans="7:7" x14ac:dyDescent="0.25">
      <c r="G1868" s="1012">
        <v>39453</v>
      </c>
    </row>
    <row r="1869" spans="7:7" x14ac:dyDescent="0.25">
      <c r="G1869" s="1012">
        <v>39454</v>
      </c>
    </row>
    <row r="1870" spans="7:7" x14ac:dyDescent="0.25">
      <c r="G1870" s="1012">
        <v>39455</v>
      </c>
    </row>
    <row r="1871" spans="7:7" x14ac:dyDescent="0.25">
      <c r="G1871" s="1012">
        <v>39456</v>
      </c>
    </row>
    <row r="1872" spans="7:7" x14ac:dyDescent="0.25">
      <c r="G1872" s="1012">
        <v>39457</v>
      </c>
    </row>
    <row r="1873" spans="7:7" x14ac:dyDescent="0.25">
      <c r="G1873" s="1012">
        <v>39458</v>
      </c>
    </row>
    <row r="1874" spans="7:7" x14ac:dyDescent="0.25">
      <c r="G1874" s="1012">
        <v>39459</v>
      </c>
    </row>
    <row r="1875" spans="7:7" x14ac:dyDescent="0.25">
      <c r="G1875" s="1012">
        <v>39460</v>
      </c>
    </row>
    <row r="1876" spans="7:7" x14ac:dyDescent="0.25">
      <c r="G1876" s="1012">
        <v>39461</v>
      </c>
    </row>
    <row r="1877" spans="7:7" x14ac:dyDescent="0.25">
      <c r="G1877" s="1012">
        <v>39462</v>
      </c>
    </row>
    <row r="1878" spans="7:7" x14ac:dyDescent="0.25">
      <c r="G1878" s="1012">
        <v>39463</v>
      </c>
    </row>
    <row r="1879" spans="7:7" x14ac:dyDescent="0.25">
      <c r="G1879" s="1012">
        <v>39464</v>
      </c>
    </row>
    <row r="1880" spans="7:7" x14ac:dyDescent="0.25">
      <c r="G1880" s="1012">
        <v>39465</v>
      </c>
    </row>
    <row r="1881" spans="7:7" x14ac:dyDescent="0.25">
      <c r="G1881" s="1012">
        <v>39466</v>
      </c>
    </row>
    <row r="1882" spans="7:7" x14ac:dyDescent="0.25">
      <c r="G1882" s="1012">
        <v>39467</v>
      </c>
    </row>
    <row r="1883" spans="7:7" x14ac:dyDescent="0.25">
      <c r="G1883" s="1012">
        <v>39468</v>
      </c>
    </row>
    <row r="1884" spans="7:7" x14ac:dyDescent="0.25">
      <c r="G1884" s="1012">
        <v>39469</v>
      </c>
    </row>
    <row r="1885" spans="7:7" x14ac:dyDescent="0.25">
      <c r="G1885" s="1012">
        <v>39470</v>
      </c>
    </row>
    <row r="1886" spans="7:7" x14ac:dyDescent="0.25">
      <c r="G1886" s="1012">
        <v>39471</v>
      </c>
    </row>
    <row r="1887" spans="7:7" x14ac:dyDescent="0.25">
      <c r="G1887" s="1012">
        <v>39472</v>
      </c>
    </row>
    <row r="1888" spans="7:7" x14ac:dyDescent="0.25">
      <c r="G1888" s="1012">
        <v>39473</v>
      </c>
    </row>
    <row r="1889" spans="7:7" x14ac:dyDescent="0.25">
      <c r="G1889" s="1012">
        <v>39474</v>
      </c>
    </row>
    <row r="1890" spans="7:7" x14ac:dyDescent="0.25">
      <c r="G1890" s="1012">
        <v>39475</v>
      </c>
    </row>
    <row r="1891" spans="7:7" x14ac:dyDescent="0.25">
      <c r="G1891" s="1012">
        <v>39476</v>
      </c>
    </row>
    <row r="1892" spans="7:7" x14ac:dyDescent="0.25">
      <c r="G1892" s="1012">
        <v>39477</v>
      </c>
    </row>
    <row r="1893" spans="7:7" x14ac:dyDescent="0.25">
      <c r="G1893" s="1012">
        <v>39478</v>
      </c>
    </row>
    <row r="1894" spans="7:7" x14ac:dyDescent="0.25">
      <c r="G1894" s="1012">
        <v>39479</v>
      </c>
    </row>
    <row r="1895" spans="7:7" x14ac:dyDescent="0.25">
      <c r="G1895" s="1012">
        <v>39480</v>
      </c>
    </row>
    <row r="1896" spans="7:7" x14ac:dyDescent="0.25">
      <c r="G1896" s="1012">
        <v>39481</v>
      </c>
    </row>
    <row r="1897" spans="7:7" x14ac:dyDescent="0.25">
      <c r="G1897" s="1012">
        <v>39482</v>
      </c>
    </row>
    <row r="1898" spans="7:7" x14ac:dyDescent="0.25">
      <c r="G1898" s="1012">
        <v>39483</v>
      </c>
    </row>
    <row r="1899" spans="7:7" x14ac:dyDescent="0.25">
      <c r="G1899" s="1012">
        <v>39484</v>
      </c>
    </row>
    <row r="1900" spans="7:7" x14ac:dyDescent="0.25">
      <c r="G1900" s="1012">
        <v>39485</v>
      </c>
    </row>
    <row r="1901" spans="7:7" x14ac:dyDescent="0.25">
      <c r="G1901" s="1012">
        <v>39486</v>
      </c>
    </row>
    <row r="1902" spans="7:7" x14ac:dyDescent="0.25">
      <c r="G1902" s="1012">
        <v>39487</v>
      </c>
    </row>
    <row r="1903" spans="7:7" x14ac:dyDescent="0.25">
      <c r="G1903" s="1012">
        <v>39488</v>
      </c>
    </row>
    <row r="1904" spans="7:7" x14ac:dyDescent="0.25">
      <c r="G1904" s="1012">
        <v>39489</v>
      </c>
    </row>
    <row r="1905" spans="7:7" x14ac:dyDescent="0.25">
      <c r="G1905" s="1012">
        <v>39490</v>
      </c>
    </row>
    <row r="1906" spans="7:7" x14ac:dyDescent="0.25">
      <c r="G1906" s="1012">
        <v>39491</v>
      </c>
    </row>
    <row r="1907" spans="7:7" x14ac:dyDescent="0.25">
      <c r="G1907" s="1012">
        <v>39492</v>
      </c>
    </row>
    <row r="1908" spans="7:7" x14ac:dyDescent="0.25">
      <c r="G1908" s="1012">
        <v>39493</v>
      </c>
    </row>
    <row r="1909" spans="7:7" x14ac:dyDescent="0.25">
      <c r="G1909" s="1012">
        <v>39494</v>
      </c>
    </row>
    <row r="1910" spans="7:7" x14ac:dyDescent="0.25">
      <c r="G1910" s="1012">
        <v>39495</v>
      </c>
    </row>
    <row r="1911" spans="7:7" x14ac:dyDescent="0.25">
      <c r="G1911" s="1012">
        <v>39496</v>
      </c>
    </row>
    <row r="1912" spans="7:7" x14ac:dyDescent="0.25">
      <c r="G1912" s="1012">
        <v>39497</v>
      </c>
    </row>
    <row r="1913" spans="7:7" x14ac:dyDescent="0.25">
      <c r="G1913" s="1012">
        <v>39498</v>
      </c>
    </row>
    <row r="1914" spans="7:7" x14ac:dyDescent="0.25">
      <c r="G1914" s="1012">
        <v>39499</v>
      </c>
    </row>
    <row r="1915" spans="7:7" x14ac:dyDescent="0.25">
      <c r="G1915" s="1012">
        <v>39500</v>
      </c>
    </row>
    <row r="1916" spans="7:7" x14ac:dyDescent="0.25">
      <c r="G1916" s="1012">
        <v>39501</v>
      </c>
    </row>
    <row r="1917" spans="7:7" x14ac:dyDescent="0.25">
      <c r="G1917" s="1012">
        <v>39502</v>
      </c>
    </row>
    <row r="1918" spans="7:7" x14ac:dyDescent="0.25">
      <c r="G1918" s="1012">
        <v>39503</v>
      </c>
    </row>
    <row r="1919" spans="7:7" x14ac:dyDescent="0.25">
      <c r="G1919" s="1012">
        <v>39504</v>
      </c>
    </row>
    <row r="1920" spans="7:7" x14ac:dyDescent="0.25">
      <c r="G1920" s="1012">
        <v>39505</v>
      </c>
    </row>
    <row r="1921" spans="7:7" x14ac:dyDescent="0.25">
      <c r="G1921" s="1012">
        <v>39506</v>
      </c>
    </row>
    <row r="1922" spans="7:7" x14ac:dyDescent="0.25">
      <c r="G1922" s="1012">
        <v>39507</v>
      </c>
    </row>
    <row r="1923" spans="7:7" x14ac:dyDescent="0.25">
      <c r="G1923" s="1012">
        <v>39508</v>
      </c>
    </row>
    <row r="1924" spans="7:7" x14ac:dyDescent="0.25">
      <c r="G1924" s="1012">
        <v>39509</v>
      </c>
    </row>
    <row r="1925" spans="7:7" x14ac:dyDescent="0.25">
      <c r="G1925" s="1012">
        <v>39510</v>
      </c>
    </row>
    <row r="1926" spans="7:7" x14ac:dyDescent="0.25">
      <c r="G1926" s="1012">
        <v>39511</v>
      </c>
    </row>
    <row r="1927" spans="7:7" x14ac:dyDescent="0.25">
      <c r="G1927" s="1012">
        <v>39512</v>
      </c>
    </row>
    <row r="1928" spans="7:7" x14ac:dyDescent="0.25">
      <c r="G1928" s="1012">
        <v>39513</v>
      </c>
    </row>
    <row r="1929" spans="7:7" x14ac:dyDescent="0.25">
      <c r="G1929" s="1012">
        <v>39514</v>
      </c>
    </row>
    <row r="1930" spans="7:7" x14ac:dyDescent="0.25">
      <c r="G1930" s="1012">
        <v>39515</v>
      </c>
    </row>
    <row r="1931" spans="7:7" x14ac:dyDescent="0.25">
      <c r="G1931" s="1012">
        <v>39516</v>
      </c>
    </row>
    <row r="1932" spans="7:7" x14ac:dyDescent="0.25">
      <c r="G1932" s="1012">
        <v>39517</v>
      </c>
    </row>
    <row r="1933" spans="7:7" x14ac:dyDescent="0.25">
      <c r="G1933" s="1012">
        <v>39518</v>
      </c>
    </row>
    <row r="1934" spans="7:7" x14ac:dyDescent="0.25">
      <c r="G1934" s="1012">
        <v>39519</v>
      </c>
    </row>
    <row r="1935" spans="7:7" x14ac:dyDescent="0.25">
      <c r="G1935" s="1012">
        <v>39520</v>
      </c>
    </row>
    <row r="1936" spans="7:7" x14ac:dyDescent="0.25">
      <c r="G1936" s="1012">
        <v>39521</v>
      </c>
    </row>
    <row r="1937" spans="7:7" x14ac:dyDescent="0.25">
      <c r="G1937" s="1012">
        <v>39522</v>
      </c>
    </row>
    <row r="1938" spans="7:7" x14ac:dyDescent="0.25">
      <c r="G1938" s="1012">
        <v>39523</v>
      </c>
    </row>
    <row r="1939" spans="7:7" x14ac:dyDescent="0.25">
      <c r="G1939" s="1012">
        <v>39524</v>
      </c>
    </row>
    <row r="1940" spans="7:7" x14ac:dyDescent="0.25">
      <c r="G1940" s="1012">
        <v>39525</v>
      </c>
    </row>
    <row r="1941" spans="7:7" x14ac:dyDescent="0.25">
      <c r="G1941" s="1012">
        <v>39526</v>
      </c>
    </row>
    <row r="1942" spans="7:7" x14ac:dyDescent="0.25">
      <c r="G1942" s="1012">
        <v>39527</v>
      </c>
    </row>
    <row r="1943" spans="7:7" x14ac:dyDescent="0.25">
      <c r="G1943" s="1012">
        <v>39528</v>
      </c>
    </row>
    <row r="1944" spans="7:7" x14ac:dyDescent="0.25">
      <c r="G1944" s="1012">
        <v>39529</v>
      </c>
    </row>
    <row r="1945" spans="7:7" x14ac:dyDescent="0.25">
      <c r="G1945" s="1012">
        <v>39530</v>
      </c>
    </row>
    <row r="1946" spans="7:7" x14ac:dyDescent="0.25">
      <c r="G1946" s="1012">
        <v>39531</v>
      </c>
    </row>
    <row r="1947" spans="7:7" x14ac:dyDescent="0.25">
      <c r="G1947" s="1012">
        <v>39532</v>
      </c>
    </row>
    <row r="1948" spans="7:7" x14ac:dyDescent="0.25">
      <c r="G1948" s="1012">
        <v>39533</v>
      </c>
    </row>
    <row r="1949" spans="7:7" x14ac:dyDescent="0.25">
      <c r="G1949" s="1012">
        <v>39534</v>
      </c>
    </row>
    <row r="1950" spans="7:7" x14ac:dyDescent="0.25">
      <c r="G1950" s="1012">
        <v>39535</v>
      </c>
    </row>
    <row r="1951" spans="7:7" x14ac:dyDescent="0.25">
      <c r="G1951" s="1012">
        <v>39536</v>
      </c>
    </row>
    <row r="1952" spans="7:7" x14ac:dyDescent="0.25">
      <c r="G1952" s="1012">
        <v>39537</v>
      </c>
    </row>
    <row r="1953" spans="7:7" x14ac:dyDescent="0.25">
      <c r="G1953" s="1012">
        <v>39538</v>
      </c>
    </row>
    <row r="1954" spans="7:7" x14ac:dyDescent="0.25">
      <c r="G1954" s="1012">
        <v>39539</v>
      </c>
    </row>
    <row r="1955" spans="7:7" x14ac:dyDescent="0.25">
      <c r="G1955" s="1012">
        <v>39540</v>
      </c>
    </row>
    <row r="1956" spans="7:7" x14ac:dyDescent="0.25">
      <c r="G1956" s="1012">
        <v>39541</v>
      </c>
    </row>
    <row r="1957" spans="7:7" x14ac:dyDescent="0.25">
      <c r="G1957" s="1012">
        <v>39542</v>
      </c>
    </row>
    <row r="1958" spans="7:7" x14ac:dyDescent="0.25">
      <c r="G1958" s="1012">
        <v>39543</v>
      </c>
    </row>
    <row r="1959" spans="7:7" x14ac:dyDescent="0.25">
      <c r="G1959" s="1012">
        <v>39544</v>
      </c>
    </row>
    <row r="1960" spans="7:7" x14ac:dyDescent="0.25">
      <c r="G1960" s="1012">
        <v>39545</v>
      </c>
    </row>
    <row r="1961" spans="7:7" x14ac:dyDescent="0.25">
      <c r="G1961" s="1012">
        <v>39546</v>
      </c>
    </row>
    <row r="1962" spans="7:7" x14ac:dyDescent="0.25">
      <c r="G1962" s="1012">
        <v>39547</v>
      </c>
    </row>
    <row r="1963" spans="7:7" x14ac:dyDescent="0.25">
      <c r="G1963" s="1012">
        <v>39548</v>
      </c>
    </row>
    <row r="1964" spans="7:7" x14ac:dyDescent="0.25">
      <c r="G1964" s="1012">
        <v>39549</v>
      </c>
    </row>
    <row r="1965" spans="7:7" x14ac:dyDescent="0.25">
      <c r="G1965" s="1012">
        <v>39550</v>
      </c>
    </row>
    <row r="1966" spans="7:7" x14ac:dyDescent="0.25">
      <c r="G1966" s="1012">
        <v>39551</v>
      </c>
    </row>
    <row r="1967" spans="7:7" x14ac:dyDescent="0.25">
      <c r="G1967" s="1012">
        <v>39552</v>
      </c>
    </row>
    <row r="1968" spans="7:7" x14ac:dyDescent="0.25">
      <c r="G1968" s="1012">
        <v>39553</v>
      </c>
    </row>
    <row r="1969" spans="7:7" x14ac:dyDescent="0.25">
      <c r="G1969" s="1012">
        <v>39554</v>
      </c>
    </row>
    <row r="1970" spans="7:7" x14ac:dyDescent="0.25">
      <c r="G1970" s="1012">
        <v>39555</v>
      </c>
    </row>
    <row r="1971" spans="7:7" x14ac:dyDescent="0.25">
      <c r="G1971" s="1012">
        <v>39556</v>
      </c>
    </row>
    <row r="1972" spans="7:7" x14ac:dyDescent="0.25">
      <c r="G1972" s="1012">
        <v>39557</v>
      </c>
    </row>
    <row r="1973" spans="7:7" x14ac:dyDescent="0.25">
      <c r="G1973" s="1012">
        <v>39558</v>
      </c>
    </row>
    <row r="1974" spans="7:7" x14ac:dyDescent="0.25">
      <c r="G1974" s="1012">
        <v>39559</v>
      </c>
    </row>
    <row r="1975" spans="7:7" x14ac:dyDescent="0.25">
      <c r="G1975" s="1012">
        <v>39560</v>
      </c>
    </row>
    <row r="1976" spans="7:7" x14ac:dyDescent="0.25">
      <c r="G1976" s="1012">
        <v>39561</v>
      </c>
    </row>
    <row r="1977" spans="7:7" x14ac:dyDescent="0.25">
      <c r="G1977" s="1012">
        <v>39562</v>
      </c>
    </row>
    <row r="1978" spans="7:7" x14ac:dyDescent="0.25">
      <c r="G1978" s="1012">
        <v>39563</v>
      </c>
    </row>
    <row r="1979" spans="7:7" x14ac:dyDescent="0.25">
      <c r="G1979" s="1012">
        <v>39564</v>
      </c>
    </row>
    <row r="1980" spans="7:7" x14ac:dyDescent="0.25">
      <c r="G1980" s="1012">
        <v>39565</v>
      </c>
    </row>
    <row r="1981" spans="7:7" x14ac:dyDescent="0.25">
      <c r="G1981" s="1012">
        <v>39566</v>
      </c>
    </row>
    <row r="1982" spans="7:7" x14ac:dyDescent="0.25">
      <c r="G1982" s="1012">
        <v>39567</v>
      </c>
    </row>
    <row r="1983" spans="7:7" x14ac:dyDescent="0.25">
      <c r="G1983" s="1012">
        <v>39568</v>
      </c>
    </row>
    <row r="1984" spans="7:7" x14ac:dyDescent="0.25">
      <c r="G1984" s="1012">
        <v>39569</v>
      </c>
    </row>
    <row r="1985" spans="7:7" x14ac:dyDescent="0.25">
      <c r="G1985" s="1012">
        <v>39570</v>
      </c>
    </row>
    <row r="1986" spans="7:7" x14ac:dyDescent="0.25">
      <c r="G1986" s="1012">
        <v>39571</v>
      </c>
    </row>
    <row r="1987" spans="7:7" x14ac:dyDescent="0.25">
      <c r="G1987" s="1012">
        <v>39572</v>
      </c>
    </row>
    <row r="1988" spans="7:7" x14ac:dyDescent="0.25">
      <c r="G1988" s="1012">
        <v>39573</v>
      </c>
    </row>
    <row r="1989" spans="7:7" x14ac:dyDescent="0.25">
      <c r="G1989" s="1012">
        <v>39574</v>
      </c>
    </row>
    <row r="1990" spans="7:7" x14ac:dyDescent="0.25">
      <c r="G1990" s="1012">
        <v>39575</v>
      </c>
    </row>
    <row r="1991" spans="7:7" x14ac:dyDescent="0.25">
      <c r="G1991" s="1012">
        <v>39576</v>
      </c>
    </row>
    <row r="1992" spans="7:7" x14ac:dyDescent="0.25">
      <c r="G1992" s="1012">
        <v>39577</v>
      </c>
    </row>
    <row r="1993" spans="7:7" x14ac:dyDescent="0.25">
      <c r="G1993" s="1012">
        <v>39578</v>
      </c>
    </row>
    <row r="1994" spans="7:7" x14ac:dyDescent="0.25">
      <c r="G1994" s="1012">
        <v>39579</v>
      </c>
    </row>
    <row r="1995" spans="7:7" x14ac:dyDescent="0.25">
      <c r="G1995" s="1012">
        <v>39580</v>
      </c>
    </row>
    <row r="1996" spans="7:7" x14ac:dyDescent="0.25">
      <c r="G1996" s="1012">
        <v>39581</v>
      </c>
    </row>
    <row r="1997" spans="7:7" x14ac:dyDescent="0.25">
      <c r="G1997" s="1012">
        <v>39582</v>
      </c>
    </row>
    <row r="1998" spans="7:7" x14ac:dyDescent="0.25">
      <c r="G1998" s="1012">
        <v>39583</v>
      </c>
    </row>
    <row r="1999" spans="7:7" x14ac:dyDescent="0.25">
      <c r="G1999" s="1012">
        <v>39584</v>
      </c>
    </row>
    <row r="2000" spans="7:7" x14ac:dyDescent="0.25">
      <c r="G2000" s="1012">
        <v>39585</v>
      </c>
    </row>
    <row r="2001" spans="7:7" x14ac:dyDescent="0.25">
      <c r="G2001" s="1012">
        <v>39586</v>
      </c>
    </row>
    <row r="2002" spans="7:7" x14ac:dyDescent="0.25">
      <c r="G2002" s="1012">
        <v>39587</v>
      </c>
    </row>
    <row r="2003" spans="7:7" x14ac:dyDescent="0.25">
      <c r="G2003" s="1012">
        <v>39588</v>
      </c>
    </row>
    <row r="2004" spans="7:7" x14ac:dyDescent="0.25">
      <c r="G2004" s="1012">
        <v>39589</v>
      </c>
    </row>
    <row r="2005" spans="7:7" x14ac:dyDescent="0.25">
      <c r="G2005" s="1012">
        <v>39590</v>
      </c>
    </row>
    <row r="2006" spans="7:7" x14ac:dyDescent="0.25">
      <c r="G2006" s="1012">
        <v>39591</v>
      </c>
    </row>
    <row r="2007" spans="7:7" x14ac:dyDescent="0.25">
      <c r="G2007" s="1012">
        <v>39592</v>
      </c>
    </row>
    <row r="2008" spans="7:7" x14ac:dyDescent="0.25">
      <c r="G2008" s="1012">
        <v>39593</v>
      </c>
    </row>
    <row r="2009" spans="7:7" x14ac:dyDescent="0.25">
      <c r="G2009" s="1012">
        <v>39594</v>
      </c>
    </row>
    <row r="2010" spans="7:7" x14ac:dyDescent="0.25">
      <c r="G2010" s="1012">
        <v>39595</v>
      </c>
    </row>
    <row r="2011" spans="7:7" x14ac:dyDescent="0.25">
      <c r="G2011" s="1012">
        <v>39596</v>
      </c>
    </row>
    <row r="2012" spans="7:7" x14ac:dyDescent="0.25">
      <c r="G2012" s="1012">
        <v>39597</v>
      </c>
    </row>
    <row r="2013" spans="7:7" x14ac:dyDescent="0.25">
      <c r="G2013" s="1012">
        <v>39598</v>
      </c>
    </row>
    <row r="2014" spans="7:7" x14ac:dyDescent="0.25">
      <c r="G2014" s="1012">
        <v>39599</v>
      </c>
    </row>
    <row r="2015" spans="7:7" x14ac:dyDescent="0.25">
      <c r="G2015" s="1012">
        <v>39600</v>
      </c>
    </row>
    <row r="2016" spans="7:7" x14ac:dyDescent="0.25">
      <c r="G2016" s="1012">
        <v>39601</v>
      </c>
    </row>
    <row r="2017" spans="7:7" x14ac:dyDescent="0.25">
      <c r="G2017" s="1012">
        <v>39602</v>
      </c>
    </row>
    <row r="2018" spans="7:7" x14ac:dyDescent="0.25">
      <c r="G2018" s="1012">
        <v>39603</v>
      </c>
    </row>
    <row r="2019" spans="7:7" x14ac:dyDescent="0.25">
      <c r="G2019" s="1012">
        <v>39604</v>
      </c>
    </row>
    <row r="2020" spans="7:7" x14ac:dyDescent="0.25">
      <c r="G2020" s="1012">
        <v>39605</v>
      </c>
    </row>
    <row r="2021" spans="7:7" x14ac:dyDescent="0.25">
      <c r="G2021" s="1012">
        <v>39606</v>
      </c>
    </row>
    <row r="2022" spans="7:7" x14ac:dyDescent="0.25">
      <c r="G2022" s="1012">
        <v>39607</v>
      </c>
    </row>
    <row r="2023" spans="7:7" x14ac:dyDescent="0.25">
      <c r="G2023" s="1012">
        <v>39608</v>
      </c>
    </row>
    <row r="2024" spans="7:7" x14ac:dyDescent="0.25">
      <c r="G2024" s="1012">
        <v>39609</v>
      </c>
    </row>
    <row r="2025" spans="7:7" x14ac:dyDescent="0.25">
      <c r="G2025" s="1012">
        <v>39610</v>
      </c>
    </row>
    <row r="2026" spans="7:7" x14ac:dyDescent="0.25">
      <c r="G2026" s="1012">
        <v>39611</v>
      </c>
    </row>
    <row r="2027" spans="7:7" x14ac:dyDescent="0.25">
      <c r="G2027" s="1012">
        <v>39612</v>
      </c>
    </row>
    <row r="2028" spans="7:7" x14ac:dyDescent="0.25">
      <c r="G2028" s="1012">
        <v>39613</v>
      </c>
    </row>
    <row r="2029" spans="7:7" x14ac:dyDescent="0.25">
      <c r="G2029" s="1012">
        <v>39614</v>
      </c>
    </row>
    <row r="2030" spans="7:7" x14ac:dyDescent="0.25">
      <c r="G2030" s="1012">
        <v>39615</v>
      </c>
    </row>
    <row r="2031" spans="7:7" x14ac:dyDescent="0.25">
      <c r="G2031" s="1012">
        <v>39616</v>
      </c>
    </row>
    <row r="2032" spans="7:7" x14ac:dyDescent="0.25">
      <c r="G2032" s="1012">
        <v>39617</v>
      </c>
    </row>
    <row r="2033" spans="7:7" x14ac:dyDescent="0.25">
      <c r="G2033" s="1012">
        <v>39618</v>
      </c>
    </row>
    <row r="2034" spans="7:7" x14ac:dyDescent="0.25">
      <c r="G2034" s="1012">
        <v>39619</v>
      </c>
    </row>
    <row r="2035" spans="7:7" x14ac:dyDescent="0.25">
      <c r="G2035" s="1012">
        <v>39620</v>
      </c>
    </row>
    <row r="2036" spans="7:7" x14ac:dyDescent="0.25">
      <c r="G2036" s="1012">
        <v>39621</v>
      </c>
    </row>
    <row r="2037" spans="7:7" x14ac:dyDescent="0.25">
      <c r="G2037" s="1012">
        <v>39622</v>
      </c>
    </row>
    <row r="2038" spans="7:7" x14ac:dyDescent="0.25">
      <c r="G2038" s="1012">
        <v>39623</v>
      </c>
    </row>
    <row r="2039" spans="7:7" x14ac:dyDescent="0.25">
      <c r="G2039" s="1012">
        <v>39624</v>
      </c>
    </row>
    <row r="2040" spans="7:7" x14ac:dyDescent="0.25">
      <c r="G2040" s="1012">
        <v>39625</v>
      </c>
    </row>
    <row r="2041" spans="7:7" x14ac:dyDescent="0.25">
      <c r="G2041" s="1012">
        <v>39626</v>
      </c>
    </row>
    <row r="2042" spans="7:7" x14ac:dyDescent="0.25">
      <c r="G2042" s="1012">
        <v>39627</v>
      </c>
    </row>
    <row r="2043" spans="7:7" x14ac:dyDescent="0.25">
      <c r="G2043" s="1012">
        <v>39628</v>
      </c>
    </row>
    <row r="2044" spans="7:7" x14ac:dyDescent="0.25">
      <c r="G2044" s="1012">
        <v>39629</v>
      </c>
    </row>
    <row r="2045" spans="7:7" x14ac:dyDescent="0.25">
      <c r="G2045" s="1012">
        <v>39630</v>
      </c>
    </row>
    <row r="2046" spans="7:7" x14ac:dyDescent="0.25">
      <c r="G2046" s="1012">
        <v>39631</v>
      </c>
    </row>
    <row r="2047" spans="7:7" x14ac:dyDescent="0.25">
      <c r="G2047" s="1012">
        <v>39632</v>
      </c>
    </row>
    <row r="2048" spans="7:7" x14ac:dyDescent="0.25">
      <c r="G2048" s="1012">
        <v>39633</v>
      </c>
    </row>
    <row r="2049" spans="7:7" x14ac:dyDescent="0.25">
      <c r="G2049" s="1012">
        <v>39634</v>
      </c>
    </row>
    <row r="2050" spans="7:7" x14ac:dyDescent="0.25">
      <c r="G2050" s="1012">
        <v>39635</v>
      </c>
    </row>
    <row r="2051" spans="7:7" x14ac:dyDescent="0.25">
      <c r="G2051" s="1012">
        <v>39636</v>
      </c>
    </row>
    <row r="2052" spans="7:7" x14ac:dyDescent="0.25">
      <c r="G2052" s="1012">
        <v>39637</v>
      </c>
    </row>
    <row r="2053" spans="7:7" x14ac:dyDescent="0.25">
      <c r="G2053" s="1012">
        <v>39638</v>
      </c>
    </row>
    <row r="2054" spans="7:7" x14ac:dyDescent="0.25">
      <c r="G2054" s="1012">
        <v>39639</v>
      </c>
    </row>
    <row r="2055" spans="7:7" x14ac:dyDescent="0.25">
      <c r="G2055" s="1012">
        <v>39640</v>
      </c>
    </row>
    <row r="2056" spans="7:7" x14ac:dyDescent="0.25">
      <c r="G2056" s="1012">
        <v>39641</v>
      </c>
    </row>
    <row r="2057" spans="7:7" x14ac:dyDescent="0.25">
      <c r="G2057" s="1012">
        <v>39642</v>
      </c>
    </row>
    <row r="2058" spans="7:7" x14ac:dyDescent="0.25">
      <c r="G2058" s="1012">
        <v>39643</v>
      </c>
    </row>
    <row r="2059" spans="7:7" x14ac:dyDescent="0.25">
      <c r="G2059" s="1012">
        <v>39644</v>
      </c>
    </row>
    <row r="2060" spans="7:7" x14ac:dyDescent="0.25">
      <c r="G2060" s="1012">
        <v>39645</v>
      </c>
    </row>
    <row r="2061" spans="7:7" x14ac:dyDescent="0.25">
      <c r="G2061" s="1012">
        <v>39646</v>
      </c>
    </row>
    <row r="2062" spans="7:7" x14ac:dyDescent="0.25">
      <c r="G2062" s="1012">
        <v>39647</v>
      </c>
    </row>
    <row r="2063" spans="7:7" x14ac:dyDescent="0.25">
      <c r="G2063" s="1012">
        <v>39648</v>
      </c>
    </row>
    <row r="2064" spans="7:7" x14ac:dyDescent="0.25">
      <c r="G2064" s="1012">
        <v>39649</v>
      </c>
    </row>
    <row r="2065" spans="7:7" x14ac:dyDescent="0.25">
      <c r="G2065" s="1012">
        <v>39650</v>
      </c>
    </row>
    <row r="2066" spans="7:7" x14ac:dyDescent="0.25">
      <c r="G2066" s="1012">
        <v>39651</v>
      </c>
    </row>
    <row r="2067" spans="7:7" x14ac:dyDescent="0.25">
      <c r="G2067" s="1012">
        <v>39652</v>
      </c>
    </row>
    <row r="2068" spans="7:7" x14ac:dyDescent="0.25">
      <c r="G2068" s="1012">
        <v>39653</v>
      </c>
    </row>
    <row r="2069" spans="7:7" x14ac:dyDescent="0.25">
      <c r="G2069" s="1012">
        <v>39654</v>
      </c>
    </row>
    <row r="2070" spans="7:7" x14ac:dyDescent="0.25">
      <c r="G2070" s="1012">
        <v>39655</v>
      </c>
    </row>
    <row r="2071" spans="7:7" x14ac:dyDescent="0.25">
      <c r="G2071" s="1012">
        <v>39656</v>
      </c>
    </row>
    <row r="2072" spans="7:7" x14ac:dyDescent="0.25">
      <c r="G2072" s="1012">
        <v>39657</v>
      </c>
    </row>
    <row r="2073" spans="7:7" x14ac:dyDescent="0.25">
      <c r="G2073" s="1012">
        <v>39658</v>
      </c>
    </row>
    <row r="2074" spans="7:7" x14ac:dyDescent="0.25">
      <c r="G2074" s="1012">
        <v>39659</v>
      </c>
    </row>
    <row r="2075" spans="7:7" x14ac:dyDescent="0.25">
      <c r="G2075" s="1012">
        <v>39660</v>
      </c>
    </row>
    <row r="2076" spans="7:7" x14ac:dyDescent="0.25">
      <c r="G2076" s="1012">
        <v>39661</v>
      </c>
    </row>
    <row r="2077" spans="7:7" x14ac:dyDescent="0.25">
      <c r="G2077" s="1012">
        <v>39662</v>
      </c>
    </row>
    <row r="2078" spans="7:7" x14ac:dyDescent="0.25">
      <c r="G2078" s="1012">
        <v>39663</v>
      </c>
    </row>
    <row r="2079" spans="7:7" x14ac:dyDescent="0.25">
      <c r="G2079" s="1012">
        <v>39664</v>
      </c>
    </row>
    <row r="2080" spans="7:7" x14ac:dyDescent="0.25">
      <c r="G2080" s="1012">
        <v>39665</v>
      </c>
    </row>
    <row r="2081" spans="7:7" x14ac:dyDescent="0.25">
      <c r="G2081" s="1012">
        <v>39666</v>
      </c>
    </row>
    <row r="2082" spans="7:7" x14ac:dyDescent="0.25">
      <c r="G2082" s="1012">
        <v>39667</v>
      </c>
    </row>
    <row r="2083" spans="7:7" x14ac:dyDescent="0.25">
      <c r="G2083" s="1012">
        <v>39668</v>
      </c>
    </row>
    <row r="2084" spans="7:7" x14ac:dyDescent="0.25">
      <c r="G2084" s="1012">
        <v>39669</v>
      </c>
    </row>
    <row r="2085" spans="7:7" x14ac:dyDescent="0.25">
      <c r="G2085" s="1012">
        <v>39670</v>
      </c>
    </row>
    <row r="2086" spans="7:7" x14ac:dyDescent="0.25">
      <c r="G2086" s="1012">
        <v>39671</v>
      </c>
    </row>
    <row r="2087" spans="7:7" x14ac:dyDescent="0.25">
      <c r="G2087" s="1012">
        <v>39672</v>
      </c>
    </row>
    <row r="2088" spans="7:7" x14ac:dyDescent="0.25">
      <c r="G2088" s="1012">
        <v>39673</v>
      </c>
    </row>
    <row r="2089" spans="7:7" x14ac:dyDescent="0.25">
      <c r="G2089" s="1012">
        <v>39674</v>
      </c>
    </row>
    <row r="2090" spans="7:7" x14ac:dyDescent="0.25">
      <c r="G2090" s="1012">
        <v>39675</v>
      </c>
    </row>
    <row r="2091" spans="7:7" x14ac:dyDescent="0.25">
      <c r="G2091" s="1012">
        <v>39676</v>
      </c>
    </row>
    <row r="2092" spans="7:7" x14ac:dyDescent="0.25">
      <c r="G2092" s="1012">
        <v>39677</v>
      </c>
    </row>
    <row r="2093" spans="7:7" x14ac:dyDescent="0.25">
      <c r="G2093" s="1012">
        <v>39678</v>
      </c>
    </row>
    <row r="2094" spans="7:7" x14ac:dyDescent="0.25">
      <c r="G2094" s="1012">
        <v>39679</v>
      </c>
    </row>
    <row r="2095" spans="7:7" x14ac:dyDescent="0.25">
      <c r="G2095" s="1012">
        <v>39680</v>
      </c>
    </row>
    <row r="2096" spans="7:7" x14ac:dyDescent="0.25">
      <c r="G2096" s="1012">
        <v>39681</v>
      </c>
    </row>
    <row r="2097" spans="7:7" x14ac:dyDescent="0.25">
      <c r="G2097" s="1012">
        <v>39682</v>
      </c>
    </row>
    <row r="2098" spans="7:7" x14ac:dyDescent="0.25">
      <c r="G2098" s="1012">
        <v>39683</v>
      </c>
    </row>
    <row r="2099" spans="7:7" x14ac:dyDescent="0.25">
      <c r="G2099" s="1012">
        <v>39684</v>
      </c>
    </row>
    <row r="2100" spans="7:7" x14ac:dyDescent="0.25">
      <c r="G2100" s="1012">
        <v>39685</v>
      </c>
    </row>
    <row r="2101" spans="7:7" x14ac:dyDescent="0.25">
      <c r="G2101" s="1012">
        <v>39686</v>
      </c>
    </row>
    <row r="2102" spans="7:7" x14ac:dyDescent="0.25">
      <c r="G2102" s="1012">
        <v>39687</v>
      </c>
    </row>
    <row r="2103" spans="7:7" x14ac:dyDescent="0.25">
      <c r="G2103" s="1012">
        <v>39688</v>
      </c>
    </row>
    <row r="2104" spans="7:7" x14ac:dyDescent="0.25">
      <c r="G2104" s="1012">
        <v>39689</v>
      </c>
    </row>
    <row r="2105" spans="7:7" x14ac:dyDescent="0.25">
      <c r="G2105" s="1012">
        <v>39690</v>
      </c>
    </row>
    <row r="2106" spans="7:7" x14ac:dyDescent="0.25">
      <c r="G2106" s="1012">
        <v>39691</v>
      </c>
    </row>
    <row r="2107" spans="7:7" x14ac:dyDescent="0.25">
      <c r="G2107" s="1012">
        <v>39692</v>
      </c>
    </row>
    <row r="2108" spans="7:7" x14ac:dyDescent="0.25">
      <c r="G2108" s="1012">
        <v>39693</v>
      </c>
    </row>
    <row r="2109" spans="7:7" x14ac:dyDescent="0.25">
      <c r="G2109" s="1012">
        <v>39694</v>
      </c>
    </row>
    <row r="2110" spans="7:7" x14ac:dyDescent="0.25">
      <c r="G2110" s="1012">
        <v>39695</v>
      </c>
    </row>
    <row r="2111" spans="7:7" x14ac:dyDescent="0.25">
      <c r="G2111" s="1012">
        <v>39696</v>
      </c>
    </row>
    <row r="2112" spans="7:7" x14ac:dyDescent="0.25">
      <c r="G2112" s="1012">
        <v>39697</v>
      </c>
    </row>
    <row r="2113" spans="7:7" x14ac:dyDescent="0.25">
      <c r="G2113" s="1012">
        <v>39698</v>
      </c>
    </row>
    <row r="2114" spans="7:7" x14ac:dyDescent="0.25">
      <c r="G2114" s="1012">
        <v>39699</v>
      </c>
    </row>
    <row r="2115" spans="7:7" x14ac:dyDescent="0.25">
      <c r="G2115" s="1012">
        <v>39700</v>
      </c>
    </row>
    <row r="2116" spans="7:7" x14ac:dyDescent="0.25">
      <c r="G2116" s="1012">
        <v>39701</v>
      </c>
    </row>
    <row r="2117" spans="7:7" x14ac:dyDescent="0.25">
      <c r="G2117" s="1012">
        <v>39702</v>
      </c>
    </row>
    <row r="2118" spans="7:7" x14ac:dyDescent="0.25">
      <c r="G2118" s="1012">
        <v>39703</v>
      </c>
    </row>
    <row r="2119" spans="7:7" x14ac:dyDescent="0.25">
      <c r="G2119" s="1012">
        <v>39704</v>
      </c>
    </row>
    <row r="2120" spans="7:7" x14ac:dyDescent="0.25">
      <c r="G2120" s="1012">
        <v>39705</v>
      </c>
    </row>
    <row r="2121" spans="7:7" x14ac:dyDescent="0.25">
      <c r="G2121" s="1012">
        <v>39706</v>
      </c>
    </row>
    <row r="2122" spans="7:7" x14ac:dyDescent="0.25">
      <c r="G2122" s="1012">
        <v>39707</v>
      </c>
    </row>
    <row r="2123" spans="7:7" x14ac:dyDescent="0.25">
      <c r="G2123" s="1012">
        <v>39708</v>
      </c>
    </row>
    <row r="2124" spans="7:7" x14ac:dyDescent="0.25">
      <c r="G2124" s="1012">
        <v>39709</v>
      </c>
    </row>
    <row r="2125" spans="7:7" x14ac:dyDescent="0.25">
      <c r="G2125" s="1012">
        <v>39710</v>
      </c>
    </row>
    <row r="2126" spans="7:7" x14ac:dyDescent="0.25">
      <c r="G2126" s="1012">
        <v>39711</v>
      </c>
    </row>
    <row r="2127" spans="7:7" x14ac:dyDescent="0.25">
      <c r="G2127" s="1012">
        <v>39712</v>
      </c>
    </row>
    <row r="2128" spans="7:7" x14ac:dyDescent="0.25">
      <c r="G2128" s="1012">
        <v>39713</v>
      </c>
    </row>
    <row r="2129" spans="7:7" x14ac:dyDescent="0.25">
      <c r="G2129" s="1012">
        <v>39714</v>
      </c>
    </row>
    <row r="2130" spans="7:7" x14ac:dyDescent="0.25">
      <c r="G2130" s="1012">
        <v>39715</v>
      </c>
    </row>
    <row r="2131" spans="7:7" x14ac:dyDescent="0.25">
      <c r="G2131" s="1012">
        <v>39716</v>
      </c>
    </row>
    <row r="2132" spans="7:7" x14ac:dyDescent="0.25">
      <c r="G2132" s="1012">
        <v>39717</v>
      </c>
    </row>
    <row r="2133" spans="7:7" x14ac:dyDescent="0.25">
      <c r="G2133" s="1012">
        <v>39718</v>
      </c>
    </row>
    <row r="2134" spans="7:7" x14ac:dyDescent="0.25">
      <c r="G2134" s="1012">
        <v>39719</v>
      </c>
    </row>
    <row r="2135" spans="7:7" x14ac:dyDescent="0.25">
      <c r="G2135" s="1012">
        <v>39720</v>
      </c>
    </row>
    <row r="2136" spans="7:7" x14ac:dyDescent="0.25">
      <c r="G2136" s="1012">
        <v>39721</v>
      </c>
    </row>
    <row r="2137" spans="7:7" x14ac:dyDescent="0.25">
      <c r="G2137" s="1012">
        <v>39722</v>
      </c>
    </row>
    <row r="2138" spans="7:7" x14ac:dyDescent="0.25">
      <c r="G2138" s="1012">
        <v>39723</v>
      </c>
    </row>
    <row r="2139" spans="7:7" x14ac:dyDescent="0.25">
      <c r="G2139" s="1012">
        <v>39724</v>
      </c>
    </row>
    <row r="2140" spans="7:7" x14ac:dyDescent="0.25">
      <c r="G2140" s="1012">
        <v>39725</v>
      </c>
    </row>
    <row r="2141" spans="7:7" x14ac:dyDescent="0.25">
      <c r="G2141" s="1012">
        <v>39726</v>
      </c>
    </row>
    <row r="2142" spans="7:7" x14ac:dyDescent="0.25">
      <c r="G2142" s="1012">
        <v>39727</v>
      </c>
    </row>
    <row r="2143" spans="7:7" x14ac:dyDescent="0.25">
      <c r="G2143" s="1012">
        <v>39728</v>
      </c>
    </row>
    <row r="2144" spans="7:7" x14ac:dyDescent="0.25">
      <c r="G2144" s="1012">
        <v>39729</v>
      </c>
    </row>
    <row r="2145" spans="7:7" x14ac:dyDescent="0.25">
      <c r="G2145" s="1012">
        <v>39730</v>
      </c>
    </row>
    <row r="2146" spans="7:7" x14ac:dyDescent="0.25">
      <c r="G2146" s="1012">
        <v>39731</v>
      </c>
    </row>
    <row r="2147" spans="7:7" x14ac:dyDescent="0.25">
      <c r="G2147" s="1012">
        <v>39732</v>
      </c>
    </row>
    <row r="2148" spans="7:7" x14ac:dyDescent="0.25">
      <c r="G2148" s="1012">
        <v>39733</v>
      </c>
    </row>
    <row r="2149" spans="7:7" x14ac:dyDescent="0.25">
      <c r="G2149" s="1012">
        <v>39734</v>
      </c>
    </row>
    <row r="2150" spans="7:7" x14ac:dyDescent="0.25">
      <c r="G2150" s="1012">
        <v>39735</v>
      </c>
    </row>
    <row r="2151" spans="7:7" x14ac:dyDescent="0.25">
      <c r="G2151" s="1012">
        <v>39736</v>
      </c>
    </row>
    <row r="2152" spans="7:7" x14ac:dyDescent="0.25">
      <c r="G2152" s="1012">
        <v>39737</v>
      </c>
    </row>
    <row r="2153" spans="7:7" x14ac:dyDescent="0.25">
      <c r="G2153" s="1012">
        <v>39738</v>
      </c>
    </row>
    <row r="2154" spans="7:7" x14ac:dyDescent="0.25">
      <c r="G2154" s="1012">
        <v>39739</v>
      </c>
    </row>
    <row r="2155" spans="7:7" x14ac:dyDescent="0.25">
      <c r="G2155" s="1012">
        <v>39740</v>
      </c>
    </row>
    <row r="2156" spans="7:7" x14ac:dyDescent="0.25">
      <c r="G2156" s="1012">
        <v>39741</v>
      </c>
    </row>
    <row r="2157" spans="7:7" x14ac:dyDescent="0.25">
      <c r="G2157" s="1012">
        <v>39742</v>
      </c>
    </row>
    <row r="2158" spans="7:7" x14ac:dyDescent="0.25">
      <c r="G2158" s="1012">
        <v>39743</v>
      </c>
    </row>
    <row r="2159" spans="7:7" x14ac:dyDescent="0.25">
      <c r="G2159" s="1012">
        <v>39744</v>
      </c>
    </row>
    <row r="2160" spans="7:7" x14ac:dyDescent="0.25">
      <c r="G2160" s="1012">
        <v>39745</v>
      </c>
    </row>
    <row r="2161" spans="7:7" x14ac:dyDescent="0.25">
      <c r="G2161" s="1012">
        <v>39746</v>
      </c>
    </row>
    <row r="2162" spans="7:7" x14ac:dyDescent="0.25">
      <c r="G2162" s="1012">
        <v>39747</v>
      </c>
    </row>
    <row r="2163" spans="7:7" x14ac:dyDescent="0.25">
      <c r="G2163" s="1012">
        <v>39748</v>
      </c>
    </row>
    <row r="2164" spans="7:7" x14ac:dyDescent="0.25">
      <c r="G2164" s="1012">
        <v>39749</v>
      </c>
    </row>
    <row r="2165" spans="7:7" x14ac:dyDescent="0.25">
      <c r="G2165" s="1012">
        <v>39750</v>
      </c>
    </row>
    <row r="2166" spans="7:7" x14ac:dyDescent="0.25">
      <c r="G2166" s="1012">
        <v>39751</v>
      </c>
    </row>
    <row r="2167" spans="7:7" x14ac:dyDescent="0.25">
      <c r="G2167" s="1012">
        <v>39752</v>
      </c>
    </row>
    <row r="2168" spans="7:7" x14ac:dyDescent="0.25">
      <c r="G2168" s="1012">
        <v>39753</v>
      </c>
    </row>
    <row r="2169" spans="7:7" x14ac:dyDescent="0.25">
      <c r="G2169" s="1012">
        <v>39754</v>
      </c>
    </row>
    <row r="2170" spans="7:7" x14ac:dyDescent="0.25">
      <c r="G2170" s="1012">
        <v>39755</v>
      </c>
    </row>
    <row r="2171" spans="7:7" x14ac:dyDescent="0.25">
      <c r="G2171" s="1012">
        <v>39756</v>
      </c>
    </row>
    <row r="2172" spans="7:7" x14ac:dyDescent="0.25">
      <c r="G2172" s="1012">
        <v>39757</v>
      </c>
    </row>
    <row r="2173" spans="7:7" x14ac:dyDescent="0.25">
      <c r="G2173" s="1012">
        <v>39758</v>
      </c>
    </row>
    <row r="2174" spans="7:7" x14ac:dyDescent="0.25">
      <c r="G2174" s="1012">
        <v>39759</v>
      </c>
    </row>
    <row r="2175" spans="7:7" x14ac:dyDescent="0.25">
      <c r="G2175" s="1012">
        <v>39760</v>
      </c>
    </row>
    <row r="2176" spans="7:7" x14ac:dyDescent="0.25">
      <c r="G2176" s="1012">
        <v>39761</v>
      </c>
    </row>
    <row r="2177" spans="7:7" x14ac:dyDescent="0.25">
      <c r="G2177" s="1012">
        <v>39762</v>
      </c>
    </row>
    <row r="2178" spans="7:7" x14ac:dyDescent="0.25">
      <c r="G2178" s="1012">
        <v>39763</v>
      </c>
    </row>
    <row r="2179" spans="7:7" x14ac:dyDescent="0.25">
      <c r="G2179" s="1012">
        <v>39764</v>
      </c>
    </row>
    <row r="2180" spans="7:7" x14ac:dyDescent="0.25">
      <c r="G2180" s="1012">
        <v>39765</v>
      </c>
    </row>
    <row r="2181" spans="7:7" x14ac:dyDescent="0.25">
      <c r="G2181" s="1012">
        <v>39766</v>
      </c>
    </row>
    <row r="2182" spans="7:7" x14ac:dyDescent="0.25">
      <c r="G2182" s="1012">
        <v>39767</v>
      </c>
    </row>
    <row r="2183" spans="7:7" x14ac:dyDescent="0.25">
      <c r="G2183" s="1012">
        <v>39768</v>
      </c>
    </row>
    <row r="2184" spans="7:7" x14ac:dyDescent="0.25">
      <c r="G2184" s="1012">
        <v>39769</v>
      </c>
    </row>
    <row r="2185" spans="7:7" x14ac:dyDescent="0.25">
      <c r="G2185" s="1012">
        <v>39770</v>
      </c>
    </row>
    <row r="2186" spans="7:7" x14ac:dyDescent="0.25">
      <c r="G2186" s="1012">
        <v>39771</v>
      </c>
    </row>
    <row r="2187" spans="7:7" x14ac:dyDescent="0.25">
      <c r="G2187" s="1012">
        <v>39772</v>
      </c>
    </row>
    <row r="2188" spans="7:7" x14ac:dyDescent="0.25">
      <c r="G2188" s="1012">
        <v>39773</v>
      </c>
    </row>
    <row r="2189" spans="7:7" x14ac:dyDescent="0.25">
      <c r="G2189" s="1012">
        <v>39774</v>
      </c>
    </row>
    <row r="2190" spans="7:7" x14ac:dyDescent="0.25">
      <c r="G2190" s="1012">
        <v>39775</v>
      </c>
    </row>
    <row r="2191" spans="7:7" x14ac:dyDescent="0.25">
      <c r="G2191" s="1012">
        <v>39776</v>
      </c>
    </row>
    <row r="2192" spans="7:7" x14ac:dyDescent="0.25">
      <c r="G2192" s="1012">
        <v>39777</v>
      </c>
    </row>
    <row r="2193" spans="7:7" x14ac:dyDescent="0.25">
      <c r="G2193" s="1012">
        <v>39778</v>
      </c>
    </row>
    <row r="2194" spans="7:7" x14ac:dyDescent="0.25">
      <c r="G2194" s="1012">
        <v>39779</v>
      </c>
    </row>
    <row r="2195" spans="7:7" x14ac:dyDescent="0.25">
      <c r="G2195" s="1012">
        <v>39780</v>
      </c>
    </row>
    <row r="2196" spans="7:7" x14ac:dyDescent="0.25">
      <c r="G2196" s="1012">
        <v>39781</v>
      </c>
    </row>
    <row r="2197" spans="7:7" x14ac:dyDescent="0.25">
      <c r="G2197" s="1012">
        <v>39782</v>
      </c>
    </row>
    <row r="2198" spans="7:7" x14ac:dyDescent="0.25">
      <c r="G2198" s="1012">
        <v>39783</v>
      </c>
    </row>
    <row r="2199" spans="7:7" x14ac:dyDescent="0.25">
      <c r="G2199" s="1012">
        <v>39784</v>
      </c>
    </row>
    <row r="2200" spans="7:7" x14ac:dyDescent="0.25">
      <c r="G2200" s="1012">
        <v>39785</v>
      </c>
    </row>
    <row r="2201" spans="7:7" x14ac:dyDescent="0.25">
      <c r="G2201" s="1012">
        <v>39786</v>
      </c>
    </row>
    <row r="2202" spans="7:7" x14ac:dyDescent="0.25">
      <c r="G2202" s="1012">
        <v>39787</v>
      </c>
    </row>
    <row r="2203" spans="7:7" x14ac:dyDescent="0.25">
      <c r="G2203" s="1012">
        <v>39788</v>
      </c>
    </row>
    <row r="2204" spans="7:7" x14ac:dyDescent="0.25">
      <c r="G2204" s="1012">
        <v>39789</v>
      </c>
    </row>
    <row r="2205" spans="7:7" x14ac:dyDescent="0.25">
      <c r="G2205" s="1012">
        <v>39790</v>
      </c>
    </row>
    <row r="2206" spans="7:7" x14ac:dyDescent="0.25">
      <c r="G2206" s="1012">
        <v>39791</v>
      </c>
    </row>
    <row r="2207" spans="7:7" x14ac:dyDescent="0.25">
      <c r="G2207" s="1012">
        <v>39792</v>
      </c>
    </row>
    <row r="2208" spans="7:7" x14ac:dyDescent="0.25">
      <c r="G2208" s="1012">
        <v>39793</v>
      </c>
    </row>
    <row r="2209" spans="7:7" x14ac:dyDescent="0.25">
      <c r="G2209" s="1012">
        <v>39794</v>
      </c>
    </row>
    <row r="2210" spans="7:7" x14ac:dyDescent="0.25">
      <c r="G2210" s="1012">
        <v>39795</v>
      </c>
    </row>
    <row r="2211" spans="7:7" x14ac:dyDescent="0.25">
      <c r="G2211" s="1012">
        <v>39796</v>
      </c>
    </row>
    <row r="2212" spans="7:7" x14ac:dyDescent="0.25">
      <c r="G2212" s="1012">
        <v>39797</v>
      </c>
    </row>
    <row r="2213" spans="7:7" x14ac:dyDescent="0.25">
      <c r="G2213" s="1012">
        <v>39798</v>
      </c>
    </row>
    <row r="2214" spans="7:7" x14ac:dyDescent="0.25">
      <c r="G2214" s="1012">
        <v>39799</v>
      </c>
    </row>
    <row r="2215" spans="7:7" x14ac:dyDescent="0.25">
      <c r="G2215" s="1012">
        <v>39800</v>
      </c>
    </row>
    <row r="2216" spans="7:7" x14ac:dyDescent="0.25">
      <c r="G2216" s="1012">
        <v>39801</v>
      </c>
    </row>
    <row r="2217" spans="7:7" x14ac:dyDescent="0.25">
      <c r="G2217" s="1012">
        <v>39802</v>
      </c>
    </row>
    <row r="2218" spans="7:7" x14ac:dyDescent="0.25">
      <c r="G2218" s="1012">
        <v>39803</v>
      </c>
    </row>
    <row r="2219" spans="7:7" x14ac:dyDescent="0.25">
      <c r="G2219" s="1012">
        <v>39804</v>
      </c>
    </row>
    <row r="2220" spans="7:7" x14ac:dyDescent="0.25">
      <c r="G2220" s="1012">
        <v>39805</v>
      </c>
    </row>
    <row r="2221" spans="7:7" x14ac:dyDescent="0.25">
      <c r="G2221" s="1012">
        <v>39806</v>
      </c>
    </row>
    <row r="2222" spans="7:7" x14ac:dyDescent="0.25">
      <c r="G2222" s="1012">
        <v>39807</v>
      </c>
    </row>
    <row r="2223" spans="7:7" x14ac:dyDescent="0.25">
      <c r="G2223" s="1012">
        <v>39808</v>
      </c>
    </row>
    <row r="2224" spans="7:7" x14ac:dyDescent="0.25">
      <c r="G2224" s="1012">
        <v>39809</v>
      </c>
    </row>
    <row r="2225" spans="7:7" x14ac:dyDescent="0.25">
      <c r="G2225" s="1012">
        <v>39810</v>
      </c>
    </row>
    <row r="2226" spans="7:7" x14ac:dyDescent="0.25">
      <c r="G2226" s="1012">
        <v>39811</v>
      </c>
    </row>
    <row r="2227" spans="7:7" x14ac:dyDescent="0.25">
      <c r="G2227" s="1012">
        <v>39812</v>
      </c>
    </row>
    <row r="2228" spans="7:7" x14ac:dyDescent="0.25">
      <c r="G2228" s="1012">
        <v>39813</v>
      </c>
    </row>
    <row r="2229" spans="7:7" x14ac:dyDescent="0.25">
      <c r="G2229" s="1012">
        <v>39814</v>
      </c>
    </row>
    <row r="2230" spans="7:7" x14ac:dyDescent="0.25">
      <c r="G2230" s="1012">
        <v>39815</v>
      </c>
    </row>
    <row r="2231" spans="7:7" x14ac:dyDescent="0.25">
      <c r="G2231" s="1012">
        <v>39816</v>
      </c>
    </row>
    <row r="2232" spans="7:7" x14ac:dyDescent="0.25">
      <c r="G2232" s="1012">
        <v>39817</v>
      </c>
    </row>
    <row r="2233" spans="7:7" x14ac:dyDescent="0.25">
      <c r="G2233" s="1012">
        <v>39818</v>
      </c>
    </row>
    <row r="2234" spans="7:7" x14ac:dyDescent="0.25">
      <c r="G2234" s="1012">
        <v>39819</v>
      </c>
    </row>
    <row r="2235" spans="7:7" x14ac:dyDescent="0.25">
      <c r="G2235" s="1012">
        <v>39820</v>
      </c>
    </row>
    <row r="2236" spans="7:7" x14ac:dyDescent="0.25">
      <c r="G2236" s="1012">
        <v>39821</v>
      </c>
    </row>
    <row r="2237" spans="7:7" x14ac:dyDescent="0.25">
      <c r="G2237" s="1012">
        <v>39822</v>
      </c>
    </row>
    <row r="2238" spans="7:7" x14ac:dyDescent="0.25">
      <c r="G2238" s="1012">
        <v>39823</v>
      </c>
    </row>
    <row r="2239" spans="7:7" x14ac:dyDescent="0.25">
      <c r="G2239" s="1012">
        <v>39824</v>
      </c>
    </row>
    <row r="2240" spans="7:7" x14ac:dyDescent="0.25">
      <c r="G2240" s="1012">
        <v>39825</v>
      </c>
    </row>
    <row r="2241" spans="7:7" x14ac:dyDescent="0.25">
      <c r="G2241" s="1012">
        <v>39826</v>
      </c>
    </row>
    <row r="2242" spans="7:7" x14ac:dyDescent="0.25">
      <c r="G2242" s="1012">
        <v>39827</v>
      </c>
    </row>
    <row r="2243" spans="7:7" x14ac:dyDescent="0.25">
      <c r="G2243" s="1012">
        <v>39828</v>
      </c>
    </row>
    <row r="2244" spans="7:7" x14ac:dyDescent="0.25">
      <c r="G2244" s="1012">
        <v>39829</v>
      </c>
    </row>
    <row r="2245" spans="7:7" x14ac:dyDescent="0.25">
      <c r="G2245" s="1012">
        <v>39830</v>
      </c>
    </row>
    <row r="2246" spans="7:7" x14ac:dyDescent="0.25">
      <c r="G2246" s="1012">
        <v>39831</v>
      </c>
    </row>
    <row r="2247" spans="7:7" x14ac:dyDescent="0.25">
      <c r="G2247" s="1012">
        <v>39832</v>
      </c>
    </row>
    <row r="2248" spans="7:7" x14ac:dyDescent="0.25">
      <c r="G2248" s="1012">
        <v>39833</v>
      </c>
    </row>
    <row r="2249" spans="7:7" x14ac:dyDescent="0.25">
      <c r="G2249" s="1012">
        <v>39834</v>
      </c>
    </row>
    <row r="2250" spans="7:7" x14ac:dyDescent="0.25">
      <c r="G2250" s="1012">
        <v>39835</v>
      </c>
    </row>
    <row r="2251" spans="7:7" x14ac:dyDescent="0.25">
      <c r="G2251" s="1012">
        <v>39836</v>
      </c>
    </row>
    <row r="2252" spans="7:7" x14ac:dyDescent="0.25">
      <c r="G2252" s="1012">
        <v>39837</v>
      </c>
    </row>
    <row r="2253" spans="7:7" x14ac:dyDescent="0.25">
      <c r="G2253" s="1012">
        <v>39838</v>
      </c>
    </row>
    <row r="2254" spans="7:7" x14ac:dyDescent="0.25">
      <c r="G2254" s="1012">
        <v>39839</v>
      </c>
    </row>
    <row r="2255" spans="7:7" x14ac:dyDescent="0.25">
      <c r="G2255" s="1012">
        <v>39840</v>
      </c>
    </row>
    <row r="2256" spans="7:7" x14ac:dyDescent="0.25">
      <c r="G2256" s="1012">
        <v>39841</v>
      </c>
    </row>
    <row r="2257" spans="7:7" x14ac:dyDescent="0.25">
      <c r="G2257" s="1012">
        <v>39842</v>
      </c>
    </row>
    <row r="2258" spans="7:7" x14ac:dyDescent="0.25">
      <c r="G2258" s="1012">
        <v>39843</v>
      </c>
    </row>
    <row r="2259" spans="7:7" x14ac:dyDescent="0.25">
      <c r="G2259" s="1012">
        <v>39844</v>
      </c>
    </row>
    <row r="2260" spans="7:7" x14ac:dyDescent="0.25">
      <c r="G2260" s="1012">
        <v>39845</v>
      </c>
    </row>
    <row r="2261" spans="7:7" x14ac:dyDescent="0.25">
      <c r="G2261" s="1012">
        <v>39846</v>
      </c>
    </row>
    <row r="2262" spans="7:7" x14ac:dyDescent="0.25">
      <c r="G2262" s="1012">
        <v>39847</v>
      </c>
    </row>
    <row r="2263" spans="7:7" x14ac:dyDescent="0.25">
      <c r="G2263" s="1012">
        <v>39848</v>
      </c>
    </row>
    <row r="2264" spans="7:7" x14ac:dyDescent="0.25">
      <c r="G2264" s="1012">
        <v>39849</v>
      </c>
    </row>
    <row r="2265" spans="7:7" x14ac:dyDescent="0.25">
      <c r="G2265" s="1012">
        <v>39850</v>
      </c>
    </row>
    <row r="2266" spans="7:7" x14ac:dyDescent="0.25">
      <c r="G2266" s="1012">
        <v>39851</v>
      </c>
    </row>
    <row r="2267" spans="7:7" x14ac:dyDescent="0.25">
      <c r="G2267" s="1012">
        <v>39852</v>
      </c>
    </row>
    <row r="2268" spans="7:7" x14ac:dyDescent="0.25">
      <c r="G2268" s="1012">
        <v>39853</v>
      </c>
    </row>
    <row r="2269" spans="7:7" x14ac:dyDescent="0.25">
      <c r="G2269" s="1012">
        <v>39854</v>
      </c>
    </row>
    <row r="2270" spans="7:7" x14ac:dyDescent="0.25">
      <c r="G2270" s="1012">
        <v>39855</v>
      </c>
    </row>
    <row r="2271" spans="7:7" x14ac:dyDescent="0.25">
      <c r="G2271" s="1012">
        <v>39856</v>
      </c>
    </row>
    <row r="2272" spans="7:7" x14ac:dyDescent="0.25">
      <c r="G2272" s="1012">
        <v>39857</v>
      </c>
    </row>
    <row r="2273" spans="7:7" x14ac:dyDescent="0.25">
      <c r="G2273" s="1012">
        <v>39858</v>
      </c>
    </row>
    <row r="2274" spans="7:7" x14ac:dyDescent="0.25">
      <c r="G2274" s="1012">
        <v>39859</v>
      </c>
    </row>
    <row r="2275" spans="7:7" x14ac:dyDescent="0.25">
      <c r="G2275" s="1012">
        <v>39860</v>
      </c>
    </row>
    <row r="2276" spans="7:7" x14ac:dyDescent="0.25">
      <c r="G2276" s="1012">
        <v>39861</v>
      </c>
    </row>
    <row r="2277" spans="7:7" x14ac:dyDescent="0.25">
      <c r="G2277" s="1012">
        <v>39862</v>
      </c>
    </row>
    <row r="2278" spans="7:7" x14ac:dyDescent="0.25">
      <c r="G2278" s="1012">
        <v>39863</v>
      </c>
    </row>
    <row r="2279" spans="7:7" x14ac:dyDescent="0.25">
      <c r="G2279" s="1012">
        <v>39864</v>
      </c>
    </row>
    <row r="2280" spans="7:7" x14ac:dyDescent="0.25">
      <c r="G2280" s="1012">
        <v>39865</v>
      </c>
    </row>
    <row r="2281" spans="7:7" x14ac:dyDescent="0.25">
      <c r="G2281" s="1012">
        <v>39866</v>
      </c>
    </row>
    <row r="2282" spans="7:7" x14ac:dyDescent="0.25">
      <c r="G2282" s="1012">
        <v>39867</v>
      </c>
    </row>
    <row r="2283" spans="7:7" x14ac:dyDescent="0.25">
      <c r="G2283" s="1012">
        <v>39868</v>
      </c>
    </row>
    <row r="2284" spans="7:7" x14ac:dyDescent="0.25">
      <c r="G2284" s="1012">
        <v>39869</v>
      </c>
    </row>
    <row r="2285" spans="7:7" x14ac:dyDescent="0.25">
      <c r="G2285" s="1012">
        <v>39870</v>
      </c>
    </row>
    <row r="2286" spans="7:7" x14ac:dyDescent="0.25">
      <c r="G2286" s="1012">
        <v>39871</v>
      </c>
    </row>
    <row r="2287" spans="7:7" x14ac:dyDescent="0.25">
      <c r="G2287" s="1012">
        <v>39872</v>
      </c>
    </row>
    <row r="2288" spans="7:7" x14ac:dyDescent="0.25">
      <c r="G2288" s="1012">
        <v>39873</v>
      </c>
    </row>
    <row r="2289" spans="7:7" x14ac:dyDescent="0.25">
      <c r="G2289" s="1012">
        <v>39874</v>
      </c>
    </row>
    <row r="2290" spans="7:7" x14ac:dyDescent="0.25">
      <c r="G2290" s="1012">
        <v>39875</v>
      </c>
    </row>
    <row r="2291" spans="7:7" x14ac:dyDescent="0.25">
      <c r="G2291" s="1012">
        <v>39876</v>
      </c>
    </row>
    <row r="2292" spans="7:7" x14ac:dyDescent="0.25">
      <c r="G2292" s="1012">
        <v>39877</v>
      </c>
    </row>
    <row r="2293" spans="7:7" x14ac:dyDescent="0.25">
      <c r="G2293" s="1012">
        <v>39878</v>
      </c>
    </row>
    <row r="2294" spans="7:7" x14ac:dyDescent="0.25">
      <c r="G2294" s="1012">
        <v>39879</v>
      </c>
    </row>
    <row r="2295" spans="7:7" x14ac:dyDescent="0.25">
      <c r="G2295" s="1012">
        <v>39880</v>
      </c>
    </row>
    <row r="2296" spans="7:7" x14ac:dyDescent="0.25">
      <c r="G2296" s="1012">
        <v>39881</v>
      </c>
    </row>
    <row r="2297" spans="7:7" x14ac:dyDescent="0.25">
      <c r="G2297" s="1012">
        <v>39882</v>
      </c>
    </row>
    <row r="2298" spans="7:7" x14ac:dyDescent="0.25">
      <c r="G2298" s="1012">
        <v>39883</v>
      </c>
    </row>
    <row r="2299" spans="7:7" x14ac:dyDescent="0.25">
      <c r="G2299" s="1012">
        <v>39884</v>
      </c>
    </row>
    <row r="2300" spans="7:7" x14ac:dyDescent="0.25">
      <c r="G2300" s="1012">
        <v>39885</v>
      </c>
    </row>
    <row r="2301" spans="7:7" x14ac:dyDescent="0.25">
      <c r="G2301" s="1012">
        <v>39886</v>
      </c>
    </row>
    <row r="2302" spans="7:7" x14ac:dyDescent="0.25">
      <c r="G2302" s="1012">
        <v>39887</v>
      </c>
    </row>
    <row r="2303" spans="7:7" x14ac:dyDescent="0.25">
      <c r="G2303" s="1012">
        <v>39888</v>
      </c>
    </row>
    <row r="2304" spans="7:7" x14ac:dyDescent="0.25">
      <c r="G2304" s="1012">
        <v>39889</v>
      </c>
    </row>
    <row r="2305" spans="7:7" x14ac:dyDescent="0.25">
      <c r="G2305" s="1012">
        <v>39890</v>
      </c>
    </row>
    <row r="2306" spans="7:7" x14ac:dyDescent="0.25">
      <c r="G2306" s="1012">
        <v>39891</v>
      </c>
    </row>
    <row r="2307" spans="7:7" x14ac:dyDescent="0.25">
      <c r="G2307" s="1012">
        <v>39892</v>
      </c>
    </row>
    <row r="2308" spans="7:7" x14ac:dyDescent="0.25">
      <c r="G2308" s="1012">
        <v>39893</v>
      </c>
    </row>
    <row r="2309" spans="7:7" x14ac:dyDescent="0.25">
      <c r="G2309" s="1012">
        <v>39894</v>
      </c>
    </row>
    <row r="2310" spans="7:7" x14ac:dyDescent="0.25">
      <c r="G2310" s="1012">
        <v>39895</v>
      </c>
    </row>
    <row r="2311" spans="7:7" x14ac:dyDescent="0.25">
      <c r="G2311" s="1012">
        <v>39896</v>
      </c>
    </row>
    <row r="2312" spans="7:7" x14ac:dyDescent="0.25">
      <c r="G2312" s="1012">
        <v>39897</v>
      </c>
    </row>
    <row r="2313" spans="7:7" x14ac:dyDescent="0.25">
      <c r="G2313" s="1012">
        <v>39898</v>
      </c>
    </row>
    <row r="2314" spans="7:7" x14ac:dyDescent="0.25">
      <c r="G2314" s="1012">
        <v>39899</v>
      </c>
    </row>
    <row r="2315" spans="7:7" x14ac:dyDescent="0.25">
      <c r="G2315" s="1012">
        <v>39900</v>
      </c>
    </row>
    <row r="2316" spans="7:7" x14ac:dyDescent="0.25">
      <c r="G2316" s="1012">
        <v>39901</v>
      </c>
    </row>
    <row r="2317" spans="7:7" x14ac:dyDescent="0.25">
      <c r="G2317" s="1012">
        <v>39902</v>
      </c>
    </row>
    <row r="2318" spans="7:7" x14ac:dyDescent="0.25">
      <c r="G2318" s="1012">
        <v>39903</v>
      </c>
    </row>
    <row r="2319" spans="7:7" x14ac:dyDescent="0.25">
      <c r="G2319" s="1012">
        <v>39904</v>
      </c>
    </row>
    <row r="2320" spans="7:7" x14ac:dyDescent="0.25">
      <c r="G2320" s="1012">
        <v>39905</v>
      </c>
    </row>
    <row r="2321" spans="7:7" x14ac:dyDescent="0.25">
      <c r="G2321" s="1012">
        <v>39906</v>
      </c>
    </row>
    <row r="2322" spans="7:7" x14ac:dyDescent="0.25">
      <c r="G2322" s="1012">
        <v>39907</v>
      </c>
    </row>
    <row r="2323" spans="7:7" x14ac:dyDescent="0.25">
      <c r="G2323" s="1012">
        <v>39908</v>
      </c>
    </row>
    <row r="2324" spans="7:7" x14ac:dyDescent="0.25">
      <c r="G2324" s="1012">
        <v>39909</v>
      </c>
    </row>
    <row r="2325" spans="7:7" x14ac:dyDescent="0.25">
      <c r="G2325" s="1012">
        <v>39910</v>
      </c>
    </row>
    <row r="2326" spans="7:7" x14ac:dyDescent="0.25">
      <c r="G2326" s="1012">
        <v>39911</v>
      </c>
    </row>
    <row r="2327" spans="7:7" x14ac:dyDescent="0.25">
      <c r="G2327" s="1012">
        <v>39912</v>
      </c>
    </row>
    <row r="2328" spans="7:7" x14ac:dyDescent="0.25">
      <c r="G2328" s="1012">
        <v>39913</v>
      </c>
    </row>
    <row r="2329" spans="7:7" x14ac:dyDescent="0.25">
      <c r="G2329" s="1012">
        <v>39914</v>
      </c>
    </row>
    <row r="2330" spans="7:7" x14ac:dyDescent="0.25">
      <c r="G2330" s="1012">
        <v>39915</v>
      </c>
    </row>
    <row r="2331" spans="7:7" x14ac:dyDescent="0.25">
      <c r="G2331" s="1012">
        <v>39916</v>
      </c>
    </row>
    <row r="2332" spans="7:7" x14ac:dyDescent="0.25">
      <c r="G2332" s="1012">
        <v>39917</v>
      </c>
    </row>
    <row r="2333" spans="7:7" x14ac:dyDescent="0.25">
      <c r="G2333" s="1012">
        <v>39918</v>
      </c>
    </row>
    <row r="2334" spans="7:7" x14ac:dyDescent="0.25">
      <c r="G2334" s="1012">
        <v>39919</v>
      </c>
    </row>
    <row r="2335" spans="7:7" x14ac:dyDescent="0.25">
      <c r="G2335" s="1012">
        <v>39920</v>
      </c>
    </row>
    <row r="2336" spans="7:7" x14ac:dyDescent="0.25">
      <c r="G2336" s="1012">
        <v>39921</v>
      </c>
    </row>
    <row r="2337" spans="7:7" x14ac:dyDescent="0.25">
      <c r="G2337" s="1012">
        <v>39922</v>
      </c>
    </row>
    <row r="2338" spans="7:7" x14ac:dyDescent="0.25">
      <c r="G2338" s="1012">
        <v>39923</v>
      </c>
    </row>
    <row r="2339" spans="7:7" x14ac:dyDescent="0.25">
      <c r="G2339" s="1012">
        <v>39924</v>
      </c>
    </row>
    <row r="2340" spans="7:7" x14ac:dyDescent="0.25">
      <c r="G2340" s="1012">
        <v>39925</v>
      </c>
    </row>
    <row r="2341" spans="7:7" x14ac:dyDescent="0.25">
      <c r="G2341" s="1012">
        <v>39926</v>
      </c>
    </row>
    <row r="2342" spans="7:7" x14ac:dyDescent="0.25">
      <c r="G2342" s="1012">
        <v>39927</v>
      </c>
    </row>
    <row r="2343" spans="7:7" x14ac:dyDescent="0.25">
      <c r="G2343" s="1012">
        <v>39928</v>
      </c>
    </row>
    <row r="2344" spans="7:7" x14ac:dyDescent="0.25">
      <c r="G2344" s="1012">
        <v>39929</v>
      </c>
    </row>
    <row r="2345" spans="7:7" x14ac:dyDescent="0.25">
      <c r="G2345" s="1012">
        <v>39930</v>
      </c>
    </row>
    <row r="2346" spans="7:7" x14ac:dyDescent="0.25">
      <c r="G2346" s="1012">
        <v>39931</v>
      </c>
    </row>
    <row r="2347" spans="7:7" x14ac:dyDescent="0.25">
      <c r="G2347" s="1012">
        <v>39932</v>
      </c>
    </row>
    <row r="2348" spans="7:7" x14ac:dyDescent="0.25">
      <c r="G2348" s="1012">
        <v>39933</v>
      </c>
    </row>
    <row r="2349" spans="7:7" x14ac:dyDescent="0.25">
      <c r="G2349" s="1012">
        <v>39934</v>
      </c>
    </row>
    <row r="2350" spans="7:7" x14ac:dyDescent="0.25">
      <c r="G2350" s="1012">
        <v>39935</v>
      </c>
    </row>
    <row r="2351" spans="7:7" x14ac:dyDescent="0.25">
      <c r="G2351" s="1012">
        <v>39936</v>
      </c>
    </row>
    <row r="2352" spans="7:7" x14ac:dyDescent="0.25">
      <c r="G2352" s="1012">
        <v>39937</v>
      </c>
    </row>
    <row r="2353" spans="7:7" x14ac:dyDescent="0.25">
      <c r="G2353" s="1012">
        <v>39938</v>
      </c>
    </row>
    <row r="2354" spans="7:7" x14ac:dyDescent="0.25">
      <c r="G2354" s="1012">
        <v>39939</v>
      </c>
    </row>
    <row r="2355" spans="7:7" x14ac:dyDescent="0.25">
      <c r="G2355" s="1012">
        <v>39940</v>
      </c>
    </row>
    <row r="2356" spans="7:7" x14ac:dyDescent="0.25">
      <c r="G2356" s="1012">
        <v>39941</v>
      </c>
    </row>
    <row r="2357" spans="7:7" x14ac:dyDescent="0.25">
      <c r="G2357" s="1012">
        <v>39942</v>
      </c>
    </row>
    <row r="2358" spans="7:7" x14ac:dyDescent="0.25">
      <c r="G2358" s="1012">
        <v>39943</v>
      </c>
    </row>
    <row r="2359" spans="7:7" x14ac:dyDescent="0.25">
      <c r="G2359" s="1012">
        <v>39944</v>
      </c>
    </row>
    <row r="2360" spans="7:7" x14ac:dyDescent="0.25">
      <c r="G2360" s="1012">
        <v>39945</v>
      </c>
    </row>
    <row r="2361" spans="7:7" x14ac:dyDescent="0.25">
      <c r="G2361" s="1012">
        <v>39946</v>
      </c>
    </row>
    <row r="2362" spans="7:7" x14ac:dyDescent="0.25">
      <c r="G2362" s="1012">
        <v>39947</v>
      </c>
    </row>
    <row r="2363" spans="7:7" x14ac:dyDescent="0.25">
      <c r="G2363" s="1012">
        <v>39948</v>
      </c>
    </row>
    <row r="2364" spans="7:7" x14ac:dyDescent="0.25">
      <c r="G2364" s="1012">
        <v>39949</v>
      </c>
    </row>
    <row r="2365" spans="7:7" x14ac:dyDescent="0.25">
      <c r="G2365" s="1012">
        <v>39950</v>
      </c>
    </row>
    <row r="2366" spans="7:7" x14ac:dyDescent="0.25">
      <c r="G2366" s="1012">
        <v>39951</v>
      </c>
    </row>
    <row r="2367" spans="7:7" x14ac:dyDescent="0.25">
      <c r="G2367" s="1012">
        <v>39952</v>
      </c>
    </row>
    <row r="2368" spans="7:7" x14ac:dyDescent="0.25">
      <c r="G2368" s="1012">
        <v>39953</v>
      </c>
    </row>
    <row r="2369" spans="7:7" x14ac:dyDescent="0.25">
      <c r="G2369" s="1012">
        <v>39954</v>
      </c>
    </row>
    <row r="2370" spans="7:7" x14ac:dyDescent="0.25">
      <c r="G2370" s="1012">
        <v>39955</v>
      </c>
    </row>
    <row r="2371" spans="7:7" x14ac:dyDescent="0.25">
      <c r="G2371" s="1012">
        <v>39956</v>
      </c>
    </row>
    <row r="2372" spans="7:7" x14ac:dyDescent="0.25">
      <c r="G2372" s="1012">
        <v>39957</v>
      </c>
    </row>
    <row r="2373" spans="7:7" x14ac:dyDescent="0.25">
      <c r="G2373" s="1012">
        <v>39958</v>
      </c>
    </row>
    <row r="2374" spans="7:7" x14ac:dyDescent="0.25">
      <c r="G2374" s="1012">
        <v>39959</v>
      </c>
    </row>
    <row r="2375" spans="7:7" x14ac:dyDescent="0.25">
      <c r="G2375" s="1012">
        <v>39960</v>
      </c>
    </row>
    <row r="2376" spans="7:7" x14ac:dyDescent="0.25">
      <c r="G2376" s="1012">
        <v>39961</v>
      </c>
    </row>
    <row r="2377" spans="7:7" x14ac:dyDescent="0.25">
      <c r="G2377" s="1012">
        <v>39962</v>
      </c>
    </row>
    <row r="2378" spans="7:7" x14ac:dyDescent="0.25">
      <c r="G2378" s="1012">
        <v>39963</v>
      </c>
    </row>
    <row r="2379" spans="7:7" x14ac:dyDescent="0.25">
      <c r="G2379" s="1012">
        <v>39964</v>
      </c>
    </row>
    <row r="2380" spans="7:7" x14ac:dyDescent="0.25">
      <c r="G2380" s="1012">
        <v>39965</v>
      </c>
    </row>
    <row r="2381" spans="7:7" x14ac:dyDescent="0.25">
      <c r="G2381" s="1012">
        <v>39966</v>
      </c>
    </row>
    <row r="2382" spans="7:7" x14ac:dyDescent="0.25">
      <c r="G2382" s="1012">
        <v>39967</v>
      </c>
    </row>
    <row r="2383" spans="7:7" x14ac:dyDescent="0.25">
      <c r="G2383" s="1012">
        <v>39968</v>
      </c>
    </row>
    <row r="2384" spans="7:7" x14ac:dyDescent="0.25">
      <c r="G2384" s="1012">
        <v>39969</v>
      </c>
    </row>
    <row r="2385" spans="7:7" x14ac:dyDescent="0.25">
      <c r="G2385" s="1012">
        <v>39970</v>
      </c>
    </row>
    <row r="2386" spans="7:7" x14ac:dyDescent="0.25">
      <c r="G2386" s="1012">
        <v>39971</v>
      </c>
    </row>
    <row r="2387" spans="7:7" x14ac:dyDescent="0.25">
      <c r="G2387" s="1012">
        <v>39972</v>
      </c>
    </row>
    <row r="2388" spans="7:7" x14ac:dyDescent="0.25">
      <c r="G2388" s="1012">
        <v>39973</v>
      </c>
    </row>
    <row r="2389" spans="7:7" x14ac:dyDescent="0.25">
      <c r="G2389" s="1012">
        <v>39974</v>
      </c>
    </row>
    <row r="2390" spans="7:7" x14ac:dyDescent="0.25">
      <c r="G2390" s="1012">
        <v>39975</v>
      </c>
    </row>
    <row r="2391" spans="7:7" x14ac:dyDescent="0.25">
      <c r="G2391" s="1012">
        <v>39976</v>
      </c>
    </row>
    <row r="2392" spans="7:7" x14ac:dyDescent="0.25">
      <c r="G2392" s="1012">
        <v>39977</v>
      </c>
    </row>
    <row r="2393" spans="7:7" x14ac:dyDescent="0.25">
      <c r="G2393" s="1012">
        <v>39978</v>
      </c>
    </row>
    <row r="2394" spans="7:7" x14ac:dyDescent="0.25">
      <c r="G2394" s="1012">
        <v>39979</v>
      </c>
    </row>
    <row r="2395" spans="7:7" x14ac:dyDescent="0.25">
      <c r="G2395" s="1012">
        <v>39980</v>
      </c>
    </row>
    <row r="2396" spans="7:7" x14ac:dyDescent="0.25">
      <c r="G2396" s="1012">
        <v>39981</v>
      </c>
    </row>
    <row r="2397" spans="7:7" x14ac:dyDescent="0.25">
      <c r="G2397" s="1012">
        <v>39982</v>
      </c>
    </row>
    <row r="2398" spans="7:7" x14ac:dyDescent="0.25">
      <c r="G2398" s="1012">
        <v>39983</v>
      </c>
    </row>
    <row r="2399" spans="7:7" x14ac:dyDescent="0.25">
      <c r="G2399" s="1012">
        <v>39984</v>
      </c>
    </row>
    <row r="2400" spans="7:7" x14ac:dyDescent="0.25">
      <c r="G2400" s="1012">
        <v>39985</v>
      </c>
    </row>
    <row r="2401" spans="7:7" x14ac:dyDescent="0.25">
      <c r="G2401" s="1012">
        <v>39986</v>
      </c>
    </row>
    <row r="2402" spans="7:7" x14ac:dyDescent="0.25">
      <c r="G2402" s="1012">
        <v>39987</v>
      </c>
    </row>
    <row r="2403" spans="7:7" x14ac:dyDescent="0.25">
      <c r="G2403" s="1012">
        <v>39988</v>
      </c>
    </row>
    <row r="2404" spans="7:7" x14ac:dyDescent="0.25">
      <c r="G2404" s="1012">
        <v>39989</v>
      </c>
    </row>
    <row r="2405" spans="7:7" x14ac:dyDescent="0.25">
      <c r="G2405" s="1012">
        <v>39990</v>
      </c>
    </row>
    <row r="2406" spans="7:7" x14ac:dyDescent="0.25">
      <c r="G2406" s="1012">
        <v>39991</v>
      </c>
    </row>
    <row r="2407" spans="7:7" x14ac:dyDescent="0.25">
      <c r="G2407" s="1012">
        <v>39992</v>
      </c>
    </row>
    <row r="2408" spans="7:7" x14ac:dyDescent="0.25">
      <c r="G2408" s="1012">
        <v>39993</v>
      </c>
    </row>
    <row r="2409" spans="7:7" x14ac:dyDescent="0.25">
      <c r="G2409" s="1012">
        <v>39994</v>
      </c>
    </row>
    <row r="2410" spans="7:7" x14ac:dyDescent="0.25">
      <c r="G2410" s="1012">
        <v>39995</v>
      </c>
    </row>
    <row r="2411" spans="7:7" x14ac:dyDescent="0.25">
      <c r="G2411" s="1012">
        <v>39996</v>
      </c>
    </row>
    <row r="2412" spans="7:7" x14ac:dyDescent="0.25">
      <c r="G2412" s="1012">
        <v>39997</v>
      </c>
    </row>
    <row r="2413" spans="7:7" x14ac:dyDescent="0.25">
      <c r="G2413" s="1012">
        <v>39998</v>
      </c>
    </row>
    <row r="2414" spans="7:7" x14ac:dyDescent="0.25">
      <c r="G2414" s="1012">
        <v>39999</v>
      </c>
    </row>
    <row r="2415" spans="7:7" x14ac:dyDescent="0.25">
      <c r="G2415" s="1012">
        <v>40000</v>
      </c>
    </row>
    <row r="2416" spans="7:7" x14ac:dyDescent="0.25">
      <c r="G2416" s="1012">
        <v>40001</v>
      </c>
    </row>
    <row r="2417" spans="7:7" x14ac:dyDescent="0.25">
      <c r="G2417" s="1012">
        <v>40002</v>
      </c>
    </row>
    <row r="2418" spans="7:7" x14ac:dyDescent="0.25">
      <c r="G2418" s="1012">
        <v>40003</v>
      </c>
    </row>
    <row r="2419" spans="7:7" x14ac:dyDescent="0.25">
      <c r="G2419" s="1012">
        <v>40004</v>
      </c>
    </row>
    <row r="2420" spans="7:7" x14ac:dyDescent="0.25">
      <c r="G2420" s="1012">
        <v>40005</v>
      </c>
    </row>
    <row r="2421" spans="7:7" x14ac:dyDescent="0.25">
      <c r="G2421" s="1012">
        <v>40006</v>
      </c>
    </row>
    <row r="2422" spans="7:7" x14ac:dyDescent="0.25">
      <c r="G2422" s="1012">
        <v>40007</v>
      </c>
    </row>
    <row r="2423" spans="7:7" x14ac:dyDescent="0.25">
      <c r="G2423" s="1012">
        <v>40008</v>
      </c>
    </row>
    <row r="2424" spans="7:7" x14ac:dyDescent="0.25">
      <c r="G2424" s="1012">
        <v>40009</v>
      </c>
    </row>
    <row r="2425" spans="7:7" x14ac:dyDescent="0.25">
      <c r="G2425" s="1012">
        <v>40010</v>
      </c>
    </row>
    <row r="2426" spans="7:7" x14ac:dyDescent="0.25">
      <c r="G2426" s="1012">
        <v>40011</v>
      </c>
    </row>
    <row r="2427" spans="7:7" x14ac:dyDescent="0.25">
      <c r="G2427" s="1012">
        <v>40012</v>
      </c>
    </row>
    <row r="2428" spans="7:7" x14ac:dyDescent="0.25">
      <c r="G2428" s="1012">
        <v>40013</v>
      </c>
    </row>
    <row r="2429" spans="7:7" x14ac:dyDescent="0.25">
      <c r="G2429" s="1012">
        <v>40014</v>
      </c>
    </row>
    <row r="2430" spans="7:7" x14ac:dyDescent="0.25">
      <c r="G2430" s="1012">
        <v>40015</v>
      </c>
    </row>
    <row r="2431" spans="7:7" x14ac:dyDescent="0.25">
      <c r="G2431" s="1012">
        <v>40016</v>
      </c>
    </row>
    <row r="2432" spans="7:7" x14ac:dyDescent="0.25">
      <c r="G2432" s="1012">
        <v>40017</v>
      </c>
    </row>
    <row r="2433" spans="7:7" x14ac:dyDescent="0.25">
      <c r="G2433" s="1012">
        <v>40018</v>
      </c>
    </row>
    <row r="2434" spans="7:7" x14ac:dyDescent="0.25">
      <c r="G2434" s="1012">
        <v>40019</v>
      </c>
    </row>
    <row r="2435" spans="7:7" x14ac:dyDescent="0.25">
      <c r="G2435" s="1012">
        <v>40020</v>
      </c>
    </row>
    <row r="2436" spans="7:7" x14ac:dyDescent="0.25">
      <c r="G2436" s="1012">
        <v>40021</v>
      </c>
    </row>
    <row r="2437" spans="7:7" x14ac:dyDescent="0.25">
      <c r="G2437" s="1012">
        <v>40022</v>
      </c>
    </row>
    <row r="2438" spans="7:7" x14ac:dyDescent="0.25">
      <c r="G2438" s="1012">
        <v>40023</v>
      </c>
    </row>
    <row r="2439" spans="7:7" x14ac:dyDescent="0.25">
      <c r="G2439" s="1012">
        <v>40024</v>
      </c>
    </row>
    <row r="2440" spans="7:7" x14ac:dyDescent="0.25">
      <c r="G2440" s="1012">
        <v>40025</v>
      </c>
    </row>
    <row r="2441" spans="7:7" x14ac:dyDescent="0.25">
      <c r="G2441" s="1012">
        <v>40026</v>
      </c>
    </row>
    <row r="2442" spans="7:7" x14ac:dyDescent="0.25">
      <c r="G2442" s="1012">
        <v>40027</v>
      </c>
    </row>
    <row r="2443" spans="7:7" x14ac:dyDescent="0.25">
      <c r="G2443" s="1012">
        <v>40028</v>
      </c>
    </row>
    <row r="2444" spans="7:7" x14ac:dyDescent="0.25">
      <c r="G2444" s="1012">
        <v>40029</v>
      </c>
    </row>
    <row r="2445" spans="7:7" x14ac:dyDescent="0.25">
      <c r="G2445" s="1012">
        <v>40030</v>
      </c>
    </row>
    <row r="2446" spans="7:7" x14ac:dyDescent="0.25">
      <c r="G2446" s="1012">
        <v>40031</v>
      </c>
    </row>
    <row r="2447" spans="7:7" x14ac:dyDescent="0.25">
      <c r="G2447" s="1012">
        <v>40032</v>
      </c>
    </row>
    <row r="2448" spans="7:7" x14ac:dyDescent="0.25">
      <c r="G2448" s="1012">
        <v>40033</v>
      </c>
    </row>
    <row r="2449" spans="7:7" x14ac:dyDescent="0.25">
      <c r="G2449" s="1012">
        <v>40034</v>
      </c>
    </row>
    <row r="2450" spans="7:7" x14ac:dyDescent="0.25">
      <c r="G2450" s="1012">
        <v>40035</v>
      </c>
    </row>
    <row r="2451" spans="7:7" x14ac:dyDescent="0.25">
      <c r="G2451" s="1012">
        <v>40036</v>
      </c>
    </row>
    <row r="2452" spans="7:7" x14ac:dyDescent="0.25">
      <c r="G2452" s="1012">
        <v>40037</v>
      </c>
    </row>
    <row r="2453" spans="7:7" x14ac:dyDescent="0.25">
      <c r="G2453" s="1012">
        <v>40038</v>
      </c>
    </row>
    <row r="2454" spans="7:7" x14ac:dyDescent="0.25">
      <c r="G2454" s="1012">
        <v>40039</v>
      </c>
    </row>
    <row r="2455" spans="7:7" x14ac:dyDescent="0.25">
      <c r="G2455" s="1012">
        <v>40040</v>
      </c>
    </row>
    <row r="2456" spans="7:7" x14ac:dyDescent="0.25">
      <c r="G2456" s="1012">
        <v>40041</v>
      </c>
    </row>
    <row r="2457" spans="7:7" x14ac:dyDescent="0.25">
      <c r="G2457" s="1012">
        <v>40042</v>
      </c>
    </row>
    <row r="2458" spans="7:7" x14ac:dyDescent="0.25">
      <c r="G2458" s="1012">
        <v>40043</v>
      </c>
    </row>
    <row r="2459" spans="7:7" x14ac:dyDescent="0.25">
      <c r="G2459" s="1012">
        <v>40044</v>
      </c>
    </row>
    <row r="2460" spans="7:7" x14ac:dyDescent="0.25">
      <c r="G2460" s="1012">
        <v>40045</v>
      </c>
    </row>
    <row r="2461" spans="7:7" x14ac:dyDescent="0.25">
      <c r="G2461" s="1012">
        <v>40046</v>
      </c>
    </row>
    <row r="2462" spans="7:7" x14ac:dyDescent="0.25">
      <c r="G2462" s="1012">
        <v>40047</v>
      </c>
    </row>
    <row r="2463" spans="7:7" x14ac:dyDescent="0.25">
      <c r="G2463" s="1012">
        <v>40048</v>
      </c>
    </row>
    <row r="2464" spans="7:7" x14ac:dyDescent="0.25">
      <c r="G2464" s="1012">
        <v>40049</v>
      </c>
    </row>
    <row r="2465" spans="7:7" x14ac:dyDescent="0.25">
      <c r="G2465" s="1012">
        <v>40050</v>
      </c>
    </row>
    <row r="2466" spans="7:7" x14ac:dyDescent="0.25">
      <c r="G2466" s="1012">
        <v>40051</v>
      </c>
    </row>
    <row r="2467" spans="7:7" x14ac:dyDescent="0.25">
      <c r="G2467" s="1012">
        <v>40052</v>
      </c>
    </row>
    <row r="2468" spans="7:7" x14ac:dyDescent="0.25">
      <c r="G2468" s="1012">
        <v>40053</v>
      </c>
    </row>
    <row r="2469" spans="7:7" x14ac:dyDescent="0.25">
      <c r="G2469" s="1012">
        <v>40054</v>
      </c>
    </row>
    <row r="2470" spans="7:7" x14ac:dyDescent="0.25">
      <c r="G2470" s="1012">
        <v>40055</v>
      </c>
    </row>
    <row r="2471" spans="7:7" x14ac:dyDescent="0.25">
      <c r="G2471" s="1012">
        <v>40056</v>
      </c>
    </row>
    <row r="2472" spans="7:7" x14ac:dyDescent="0.25">
      <c r="G2472" s="1012">
        <v>40057</v>
      </c>
    </row>
    <row r="2473" spans="7:7" x14ac:dyDescent="0.25">
      <c r="G2473" s="1012">
        <v>40058</v>
      </c>
    </row>
    <row r="2474" spans="7:7" x14ac:dyDescent="0.25">
      <c r="G2474" s="1012">
        <v>40059</v>
      </c>
    </row>
    <row r="2475" spans="7:7" x14ac:dyDescent="0.25">
      <c r="G2475" s="1012">
        <v>40060</v>
      </c>
    </row>
    <row r="2476" spans="7:7" x14ac:dyDescent="0.25">
      <c r="G2476" s="1012">
        <v>40061</v>
      </c>
    </row>
    <row r="2477" spans="7:7" x14ac:dyDescent="0.25">
      <c r="G2477" s="1012">
        <v>40062</v>
      </c>
    </row>
    <row r="2478" spans="7:7" x14ac:dyDescent="0.25">
      <c r="G2478" s="1012">
        <v>40063</v>
      </c>
    </row>
    <row r="2479" spans="7:7" x14ac:dyDescent="0.25">
      <c r="G2479" s="1012">
        <v>40064</v>
      </c>
    </row>
    <row r="2480" spans="7:7" x14ac:dyDescent="0.25">
      <c r="G2480" s="1012">
        <v>40065</v>
      </c>
    </row>
    <row r="2481" spans="7:7" x14ac:dyDescent="0.25">
      <c r="G2481" s="1012">
        <v>40066</v>
      </c>
    </row>
    <row r="2482" spans="7:7" x14ac:dyDescent="0.25">
      <c r="G2482" s="1012">
        <v>40067</v>
      </c>
    </row>
    <row r="2483" spans="7:7" x14ac:dyDescent="0.25">
      <c r="G2483" s="1012">
        <v>40068</v>
      </c>
    </row>
    <row r="2484" spans="7:7" x14ac:dyDescent="0.25">
      <c r="G2484" s="1012">
        <v>40069</v>
      </c>
    </row>
    <row r="2485" spans="7:7" x14ac:dyDescent="0.25">
      <c r="G2485" s="1012">
        <v>40070</v>
      </c>
    </row>
    <row r="2486" spans="7:7" x14ac:dyDescent="0.25">
      <c r="G2486" s="1012">
        <v>40071</v>
      </c>
    </row>
    <row r="2487" spans="7:7" x14ac:dyDescent="0.25">
      <c r="G2487" s="1012">
        <v>40072</v>
      </c>
    </row>
    <row r="2488" spans="7:7" x14ac:dyDescent="0.25">
      <c r="G2488" s="1012">
        <v>40073</v>
      </c>
    </row>
    <row r="2489" spans="7:7" x14ac:dyDescent="0.25">
      <c r="G2489" s="1012">
        <v>40074</v>
      </c>
    </row>
    <row r="2490" spans="7:7" x14ac:dyDescent="0.25">
      <c r="G2490" s="1012">
        <v>40075</v>
      </c>
    </row>
    <row r="2491" spans="7:7" x14ac:dyDescent="0.25">
      <c r="G2491" s="1012">
        <v>40076</v>
      </c>
    </row>
    <row r="2492" spans="7:7" x14ac:dyDescent="0.25">
      <c r="G2492" s="1012">
        <v>40077</v>
      </c>
    </row>
    <row r="2493" spans="7:7" x14ac:dyDescent="0.25">
      <c r="G2493" s="1012">
        <v>40078</v>
      </c>
    </row>
    <row r="2494" spans="7:7" x14ac:dyDescent="0.25">
      <c r="G2494" s="1012">
        <v>40079</v>
      </c>
    </row>
    <row r="2495" spans="7:7" x14ac:dyDescent="0.25">
      <c r="G2495" s="1012">
        <v>40080</v>
      </c>
    </row>
    <row r="2496" spans="7:7" x14ac:dyDescent="0.25">
      <c r="G2496" s="1012">
        <v>40081</v>
      </c>
    </row>
    <row r="2497" spans="7:7" x14ac:dyDescent="0.25">
      <c r="G2497" s="1012">
        <v>40082</v>
      </c>
    </row>
    <row r="2498" spans="7:7" x14ac:dyDescent="0.25">
      <c r="G2498" s="1012">
        <v>40083</v>
      </c>
    </row>
    <row r="2499" spans="7:7" x14ac:dyDescent="0.25">
      <c r="G2499" s="1012">
        <v>40084</v>
      </c>
    </row>
    <row r="2500" spans="7:7" x14ac:dyDescent="0.25">
      <c r="G2500" s="1012">
        <v>40085</v>
      </c>
    </row>
    <row r="2501" spans="7:7" x14ac:dyDescent="0.25">
      <c r="G2501" s="1012">
        <v>40086</v>
      </c>
    </row>
    <row r="2502" spans="7:7" x14ac:dyDescent="0.25">
      <c r="G2502" s="1012">
        <v>40087</v>
      </c>
    </row>
    <row r="2503" spans="7:7" x14ac:dyDescent="0.25">
      <c r="G2503" s="1012">
        <v>40088</v>
      </c>
    </row>
    <row r="2504" spans="7:7" x14ac:dyDescent="0.25">
      <c r="G2504" s="1012">
        <v>40089</v>
      </c>
    </row>
    <row r="2505" spans="7:7" x14ac:dyDescent="0.25">
      <c r="G2505" s="1012">
        <v>40090</v>
      </c>
    </row>
    <row r="2506" spans="7:7" x14ac:dyDescent="0.25">
      <c r="G2506" s="1012">
        <v>40091</v>
      </c>
    </row>
    <row r="2507" spans="7:7" x14ac:dyDescent="0.25">
      <c r="G2507" s="1012">
        <v>40092</v>
      </c>
    </row>
    <row r="2508" spans="7:7" x14ac:dyDescent="0.25">
      <c r="G2508" s="1012">
        <v>40093</v>
      </c>
    </row>
    <row r="2509" spans="7:7" x14ac:dyDescent="0.25">
      <c r="G2509" s="1012">
        <v>40094</v>
      </c>
    </row>
    <row r="2510" spans="7:7" x14ac:dyDescent="0.25">
      <c r="G2510" s="1012">
        <v>40095</v>
      </c>
    </row>
    <row r="2511" spans="7:7" x14ac:dyDescent="0.25">
      <c r="G2511" s="1012">
        <v>40096</v>
      </c>
    </row>
    <row r="2512" spans="7:7" x14ac:dyDescent="0.25">
      <c r="G2512" s="1012">
        <v>40097</v>
      </c>
    </row>
    <row r="2513" spans="7:7" x14ac:dyDescent="0.25">
      <c r="G2513" s="1012">
        <v>40098</v>
      </c>
    </row>
    <row r="2514" spans="7:7" x14ac:dyDescent="0.25">
      <c r="G2514" s="1012">
        <v>40099</v>
      </c>
    </row>
    <row r="2515" spans="7:7" x14ac:dyDescent="0.25">
      <c r="G2515" s="1012">
        <v>40100</v>
      </c>
    </row>
    <row r="2516" spans="7:7" x14ac:dyDescent="0.25">
      <c r="G2516" s="1012">
        <v>40101</v>
      </c>
    </row>
    <row r="2517" spans="7:7" x14ac:dyDescent="0.25">
      <c r="G2517" s="1012">
        <v>40102</v>
      </c>
    </row>
    <row r="2518" spans="7:7" x14ac:dyDescent="0.25">
      <c r="G2518" s="1012">
        <v>40103</v>
      </c>
    </row>
    <row r="2519" spans="7:7" x14ac:dyDescent="0.25">
      <c r="G2519" s="1012">
        <v>40104</v>
      </c>
    </row>
    <row r="2520" spans="7:7" x14ac:dyDescent="0.25">
      <c r="G2520" s="1012">
        <v>40105</v>
      </c>
    </row>
    <row r="2521" spans="7:7" x14ac:dyDescent="0.25">
      <c r="G2521" s="1012">
        <v>40106</v>
      </c>
    </row>
    <row r="2522" spans="7:7" x14ac:dyDescent="0.25">
      <c r="G2522" s="1012">
        <v>40107</v>
      </c>
    </row>
    <row r="2523" spans="7:7" x14ac:dyDescent="0.25">
      <c r="G2523" s="1012">
        <v>40108</v>
      </c>
    </row>
    <row r="2524" spans="7:7" x14ac:dyDescent="0.25">
      <c r="G2524" s="1012">
        <v>40109</v>
      </c>
    </row>
    <row r="2525" spans="7:7" x14ac:dyDescent="0.25">
      <c r="G2525" s="1012">
        <v>40110</v>
      </c>
    </row>
    <row r="2526" spans="7:7" x14ac:dyDescent="0.25">
      <c r="G2526" s="1012">
        <v>40111</v>
      </c>
    </row>
    <row r="2527" spans="7:7" x14ac:dyDescent="0.25">
      <c r="G2527" s="1012">
        <v>40112</v>
      </c>
    </row>
    <row r="2528" spans="7:7" x14ac:dyDescent="0.25">
      <c r="G2528" s="1012">
        <v>40113</v>
      </c>
    </row>
    <row r="2529" spans="7:7" x14ac:dyDescent="0.25">
      <c r="G2529" s="1012">
        <v>40114</v>
      </c>
    </row>
    <row r="2530" spans="7:7" x14ac:dyDescent="0.25">
      <c r="G2530" s="1012">
        <v>40115</v>
      </c>
    </row>
    <row r="2531" spans="7:7" x14ac:dyDescent="0.25">
      <c r="G2531" s="1012">
        <v>40116</v>
      </c>
    </row>
    <row r="2532" spans="7:7" x14ac:dyDescent="0.25">
      <c r="G2532" s="1012">
        <v>40117</v>
      </c>
    </row>
    <row r="2533" spans="7:7" x14ac:dyDescent="0.25">
      <c r="G2533" s="1012">
        <v>40118</v>
      </c>
    </row>
    <row r="2534" spans="7:7" x14ac:dyDescent="0.25">
      <c r="G2534" s="1012">
        <v>40119</v>
      </c>
    </row>
    <row r="2535" spans="7:7" x14ac:dyDescent="0.25">
      <c r="G2535" s="1012">
        <v>40120</v>
      </c>
    </row>
    <row r="2536" spans="7:7" x14ac:dyDescent="0.25">
      <c r="G2536" s="1012">
        <v>40121</v>
      </c>
    </row>
    <row r="2537" spans="7:7" x14ac:dyDescent="0.25">
      <c r="G2537" s="1012">
        <v>40122</v>
      </c>
    </row>
    <row r="2538" spans="7:7" x14ac:dyDescent="0.25">
      <c r="G2538" s="1012">
        <v>40123</v>
      </c>
    </row>
    <row r="2539" spans="7:7" x14ac:dyDescent="0.25">
      <c r="G2539" s="1012">
        <v>40124</v>
      </c>
    </row>
    <row r="2540" spans="7:7" x14ac:dyDescent="0.25">
      <c r="G2540" s="1012">
        <v>40125</v>
      </c>
    </row>
    <row r="2541" spans="7:7" x14ac:dyDescent="0.25">
      <c r="G2541" s="1012">
        <v>40126</v>
      </c>
    </row>
    <row r="2542" spans="7:7" x14ac:dyDescent="0.25">
      <c r="G2542" s="1012">
        <v>40127</v>
      </c>
    </row>
    <row r="2543" spans="7:7" x14ac:dyDescent="0.25">
      <c r="G2543" s="1012">
        <v>40128</v>
      </c>
    </row>
    <row r="2544" spans="7:7" x14ac:dyDescent="0.25">
      <c r="G2544" s="1012">
        <v>40129</v>
      </c>
    </row>
    <row r="2545" spans="7:7" x14ac:dyDescent="0.25">
      <c r="G2545" s="1012">
        <v>40130</v>
      </c>
    </row>
    <row r="2546" spans="7:7" x14ac:dyDescent="0.25">
      <c r="G2546" s="1012">
        <v>40131</v>
      </c>
    </row>
    <row r="2547" spans="7:7" x14ac:dyDescent="0.25">
      <c r="G2547" s="1012">
        <v>40132</v>
      </c>
    </row>
    <row r="2548" spans="7:7" x14ac:dyDescent="0.25">
      <c r="G2548" s="1012">
        <v>40133</v>
      </c>
    </row>
    <row r="2549" spans="7:7" x14ac:dyDescent="0.25">
      <c r="G2549" s="1012">
        <v>40134</v>
      </c>
    </row>
    <row r="2550" spans="7:7" x14ac:dyDescent="0.25">
      <c r="G2550" s="1012">
        <v>40135</v>
      </c>
    </row>
    <row r="2551" spans="7:7" x14ac:dyDescent="0.25">
      <c r="G2551" s="1012">
        <v>40136</v>
      </c>
    </row>
    <row r="2552" spans="7:7" x14ac:dyDescent="0.25">
      <c r="G2552" s="1012">
        <v>40137</v>
      </c>
    </row>
    <row r="2553" spans="7:7" x14ac:dyDescent="0.25">
      <c r="G2553" s="1012">
        <v>40138</v>
      </c>
    </row>
    <row r="2554" spans="7:7" x14ac:dyDescent="0.25">
      <c r="G2554" s="1012">
        <v>40139</v>
      </c>
    </row>
    <row r="2555" spans="7:7" x14ac:dyDescent="0.25">
      <c r="G2555" s="1012">
        <v>40140</v>
      </c>
    </row>
    <row r="2556" spans="7:7" x14ac:dyDescent="0.25">
      <c r="G2556" s="1012">
        <v>40141</v>
      </c>
    </row>
    <row r="2557" spans="7:7" x14ac:dyDescent="0.25">
      <c r="G2557" s="1012">
        <v>40142</v>
      </c>
    </row>
    <row r="2558" spans="7:7" x14ac:dyDescent="0.25">
      <c r="G2558" s="1012">
        <v>40143</v>
      </c>
    </row>
    <row r="2559" spans="7:7" x14ac:dyDescent="0.25">
      <c r="G2559" s="1012">
        <v>40144</v>
      </c>
    </row>
    <row r="2560" spans="7:7" x14ac:dyDescent="0.25">
      <c r="G2560" s="1012">
        <v>40145</v>
      </c>
    </row>
    <row r="2561" spans="7:7" x14ac:dyDescent="0.25">
      <c r="G2561" s="1012">
        <v>40146</v>
      </c>
    </row>
    <row r="2562" spans="7:7" x14ac:dyDescent="0.25">
      <c r="G2562" s="1012">
        <v>40147</v>
      </c>
    </row>
    <row r="2563" spans="7:7" x14ac:dyDescent="0.25">
      <c r="G2563" s="1012">
        <v>40148</v>
      </c>
    </row>
    <row r="2564" spans="7:7" x14ac:dyDescent="0.25">
      <c r="G2564" s="1012">
        <v>40149</v>
      </c>
    </row>
    <row r="2565" spans="7:7" x14ac:dyDescent="0.25">
      <c r="G2565" s="1012">
        <v>40150</v>
      </c>
    </row>
    <row r="2566" spans="7:7" x14ac:dyDescent="0.25">
      <c r="G2566" s="1012">
        <v>40151</v>
      </c>
    </row>
    <row r="2567" spans="7:7" x14ac:dyDescent="0.25">
      <c r="G2567" s="1012">
        <v>40152</v>
      </c>
    </row>
    <row r="2568" spans="7:7" x14ac:dyDescent="0.25">
      <c r="G2568" s="1012">
        <v>40153</v>
      </c>
    </row>
    <row r="2569" spans="7:7" x14ac:dyDescent="0.25">
      <c r="G2569" s="1012">
        <v>40154</v>
      </c>
    </row>
    <row r="2570" spans="7:7" x14ac:dyDescent="0.25">
      <c r="G2570" s="1012">
        <v>40155</v>
      </c>
    </row>
    <row r="2571" spans="7:7" x14ac:dyDescent="0.25">
      <c r="G2571" s="1012">
        <v>40156</v>
      </c>
    </row>
    <row r="2572" spans="7:7" x14ac:dyDescent="0.25">
      <c r="G2572" s="1012">
        <v>40157</v>
      </c>
    </row>
    <row r="2573" spans="7:7" x14ac:dyDescent="0.25">
      <c r="G2573" s="1012">
        <v>40158</v>
      </c>
    </row>
    <row r="2574" spans="7:7" x14ac:dyDescent="0.25">
      <c r="G2574" s="1012">
        <v>40159</v>
      </c>
    </row>
    <row r="2575" spans="7:7" x14ac:dyDescent="0.25">
      <c r="G2575" s="1012">
        <v>40160</v>
      </c>
    </row>
    <row r="2576" spans="7:7" x14ac:dyDescent="0.25">
      <c r="G2576" s="1012">
        <v>40161</v>
      </c>
    </row>
    <row r="2577" spans="7:7" x14ac:dyDescent="0.25">
      <c r="G2577" s="1012">
        <v>40162</v>
      </c>
    </row>
    <row r="2578" spans="7:7" x14ac:dyDescent="0.25">
      <c r="G2578" s="1012">
        <v>40163</v>
      </c>
    </row>
    <row r="2579" spans="7:7" x14ac:dyDescent="0.25">
      <c r="G2579" s="1012">
        <v>40164</v>
      </c>
    </row>
    <row r="2580" spans="7:7" x14ac:dyDescent="0.25">
      <c r="G2580" s="1012">
        <v>40165</v>
      </c>
    </row>
    <row r="2581" spans="7:7" x14ac:dyDescent="0.25">
      <c r="G2581" s="1012">
        <v>40166</v>
      </c>
    </row>
    <row r="2582" spans="7:7" x14ac:dyDescent="0.25">
      <c r="G2582" s="1012">
        <v>40167</v>
      </c>
    </row>
    <row r="2583" spans="7:7" x14ac:dyDescent="0.25">
      <c r="G2583" s="1012">
        <v>40168</v>
      </c>
    </row>
    <row r="2584" spans="7:7" x14ac:dyDescent="0.25">
      <c r="G2584" s="1012">
        <v>40169</v>
      </c>
    </row>
    <row r="2585" spans="7:7" x14ac:dyDescent="0.25">
      <c r="G2585" s="1012">
        <v>40170</v>
      </c>
    </row>
    <row r="2586" spans="7:7" x14ac:dyDescent="0.25">
      <c r="G2586" s="1012">
        <v>40171</v>
      </c>
    </row>
    <row r="2587" spans="7:7" x14ac:dyDescent="0.25">
      <c r="G2587" s="1012">
        <v>40172</v>
      </c>
    </row>
    <row r="2588" spans="7:7" x14ac:dyDescent="0.25">
      <c r="G2588" s="1012">
        <v>40173</v>
      </c>
    </row>
    <row r="2589" spans="7:7" x14ac:dyDescent="0.25">
      <c r="G2589" s="1012">
        <v>40174</v>
      </c>
    </row>
    <row r="2590" spans="7:7" x14ac:dyDescent="0.25">
      <c r="G2590" s="1012">
        <v>40175</v>
      </c>
    </row>
    <row r="2591" spans="7:7" x14ac:dyDescent="0.25">
      <c r="G2591" s="1012">
        <v>40176</v>
      </c>
    </row>
    <row r="2592" spans="7:7" x14ac:dyDescent="0.25">
      <c r="G2592" s="1012">
        <v>40177</v>
      </c>
    </row>
    <row r="2593" spans="7:7" x14ac:dyDescent="0.25">
      <c r="G2593" s="1012">
        <v>40178</v>
      </c>
    </row>
    <row r="2594" spans="7:7" x14ac:dyDescent="0.25">
      <c r="G2594" s="1012">
        <v>40179</v>
      </c>
    </row>
    <row r="2595" spans="7:7" x14ac:dyDescent="0.25">
      <c r="G2595" s="1012">
        <v>40180</v>
      </c>
    </row>
    <row r="2596" spans="7:7" x14ac:dyDescent="0.25">
      <c r="G2596" s="1012">
        <v>40181</v>
      </c>
    </row>
    <row r="2597" spans="7:7" x14ac:dyDescent="0.25">
      <c r="G2597" s="1012">
        <v>40182</v>
      </c>
    </row>
    <row r="2598" spans="7:7" x14ac:dyDescent="0.25">
      <c r="G2598" s="1012">
        <v>40183</v>
      </c>
    </row>
    <row r="2599" spans="7:7" x14ac:dyDescent="0.25">
      <c r="G2599" s="1012">
        <v>40184</v>
      </c>
    </row>
    <row r="2600" spans="7:7" x14ac:dyDescent="0.25">
      <c r="G2600" s="1012">
        <v>40185</v>
      </c>
    </row>
    <row r="2601" spans="7:7" x14ac:dyDescent="0.25">
      <c r="G2601" s="1012">
        <v>40186</v>
      </c>
    </row>
    <row r="2602" spans="7:7" x14ac:dyDescent="0.25">
      <c r="G2602" s="1012">
        <v>40187</v>
      </c>
    </row>
    <row r="2603" spans="7:7" x14ac:dyDescent="0.25">
      <c r="G2603" s="1012">
        <v>40188</v>
      </c>
    </row>
    <row r="2604" spans="7:7" x14ac:dyDescent="0.25">
      <c r="G2604" s="1012">
        <v>40189</v>
      </c>
    </row>
    <row r="2605" spans="7:7" x14ac:dyDescent="0.25">
      <c r="G2605" s="1012">
        <v>40190</v>
      </c>
    </row>
    <row r="2606" spans="7:7" x14ac:dyDescent="0.25">
      <c r="G2606" s="1012">
        <v>40191</v>
      </c>
    </row>
    <row r="2607" spans="7:7" x14ac:dyDescent="0.25">
      <c r="G2607" s="1012">
        <v>40192</v>
      </c>
    </row>
    <row r="2608" spans="7:7" x14ac:dyDescent="0.25">
      <c r="G2608" s="1012">
        <v>40193</v>
      </c>
    </row>
    <row r="2609" spans="7:7" x14ac:dyDescent="0.25">
      <c r="G2609" s="1012">
        <v>40194</v>
      </c>
    </row>
    <row r="2610" spans="7:7" x14ac:dyDescent="0.25">
      <c r="G2610" s="1012">
        <v>40195</v>
      </c>
    </row>
    <row r="2611" spans="7:7" x14ac:dyDescent="0.25">
      <c r="G2611" s="1012">
        <v>40196</v>
      </c>
    </row>
    <row r="2612" spans="7:7" x14ac:dyDescent="0.25">
      <c r="G2612" s="1012">
        <v>40197</v>
      </c>
    </row>
    <row r="2613" spans="7:7" x14ac:dyDescent="0.25">
      <c r="G2613" s="1012">
        <v>40198</v>
      </c>
    </row>
    <row r="2614" spans="7:7" x14ac:dyDescent="0.25">
      <c r="G2614" s="1012">
        <v>40199</v>
      </c>
    </row>
    <row r="2615" spans="7:7" x14ac:dyDescent="0.25">
      <c r="G2615" s="1012">
        <v>40200</v>
      </c>
    </row>
    <row r="2616" spans="7:7" x14ac:dyDescent="0.25">
      <c r="G2616" s="1012">
        <v>40201</v>
      </c>
    </row>
    <row r="2617" spans="7:7" x14ac:dyDescent="0.25">
      <c r="G2617" s="1012">
        <v>40202</v>
      </c>
    </row>
    <row r="2618" spans="7:7" x14ac:dyDescent="0.25">
      <c r="G2618" s="1012">
        <v>40203</v>
      </c>
    </row>
    <row r="2619" spans="7:7" x14ac:dyDescent="0.25">
      <c r="G2619" s="1012">
        <v>40204</v>
      </c>
    </row>
    <row r="2620" spans="7:7" x14ac:dyDescent="0.25">
      <c r="G2620" s="1012">
        <v>40205</v>
      </c>
    </row>
    <row r="2621" spans="7:7" x14ac:dyDescent="0.25">
      <c r="G2621" s="1012">
        <v>40206</v>
      </c>
    </row>
    <row r="2622" spans="7:7" x14ac:dyDescent="0.25">
      <c r="G2622" s="1012">
        <v>40207</v>
      </c>
    </row>
    <row r="2623" spans="7:7" x14ac:dyDescent="0.25">
      <c r="G2623" s="1012">
        <v>40208</v>
      </c>
    </row>
    <row r="2624" spans="7:7" x14ac:dyDescent="0.25">
      <c r="G2624" s="1012">
        <v>40209</v>
      </c>
    </row>
    <row r="2625" spans="7:7" x14ac:dyDescent="0.25">
      <c r="G2625" s="1012">
        <v>40210</v>
      </c>
    </row>
    <row r="2626" spans="7:7" x14ac:dyDescent="0.25">
      <c r="G2626" s="1012">
        <v>40211</v>
      </c>
    </row>
    <row r="2627" spans="7:7" x14ac:dyDescent="0.25">
      <c r="G2627" s="1012">
        <v>40212</v>
      </c>
    </row>
    <row r="2628" spans="7:7" x14ac:dyDescent="0.25">
      <c r="G2628" s="1012">
        <v>40213</v>
      </c>
    </row>
    <row r="2629" spans="7:7" x14ac:dyDescent="0.25">
      <c r="G2629" s="1012">
        <v>40214</v>
      </c>
    </row>
    <row r="2630" spans="7:7" x14ac:dyDescent="0.25">
      <c r="G2630" s="1012">
        <v>40215</v>
      </c>
    </row>
    <row r="2631" spans="7:7" x14ac:dyDescent="0.25">
      <c r="G2631" s="1012">
        <v>40216</v>
      </c>
    </row>
    <row r="2632" spans="7:7" x14ac:dyDescent="0.25">
      <c r="G2632" s="1012">
        <v>40217</v>
      </c>
    </row>
    <row r="2633" spans="7:7" x14ac:dyDescent="0.25">
      <c r="G2633" s="1012">
        <v>40218</v>
      </c>
    </row>
    <row r="2634" spans="7:7" x14ac:dyDescent="0.25">
      <c r="G2634" s="1012">
        <v>40219</v>
      </c>
    </row>
    <row r="2635" spans="7:7" x14ac:dyDescent="0.25">
      <c r="G2635" s="1012">
        <v>40220</v>
      </c>
    </row>
    <row r="2636" spans="7:7" x14ac:dyDescent="0.25">
      <c r="G2636" s="1012">
        <v>40221</v>
      </c>
    </row>
    <row r="2637" spans="7:7" x14ac:dyDescent="0.25">
      <c r="G2637" s="1012">
        <v>40222</v>
      </c>
    </row>
    <row r="2638" spans="7:7" x14ac:dyDescent="0.25">
      <c r="G2638" s="1012">
        <v>40223</v>
      </c>
    </row>
    <row r="2639" spans="7:7" x14ac:dyDescent="0.25">
      <c r="G2639" s="1012">
        <v>40224</v>
      </c>
    </row>
    <row r="2640" spans="7:7" x14ac:dyDescent="0.25">
      <c r="G2640" s="1012">
        <v>40225</v>
      </c>
    </row>
    <row r="2641" spans="7:7" x14ac:dyDescent="0.25">
      <c r="G2641" s="1012">
        <v>40226</v>
      </c>
    </row>
    <row r="2642" spans="7:7" x14ac:dyDescent="0.25">
      <c r="G2642" s="1012">
        <v>40227</v>
      </c>
    </row>
    <row r="2643" spans="7:7" x14ac:dyDescent="0.25">
      <c r="G2643" s="1012">
        <v>40228</v>
      </c>
    </row>
    <row r="2644" spans="7:7" x14ac:dyDescent="0.25">
      <c r="G2644" s="1012">
        <v>40229</v>
      </c>
    </row>
    <row r="2645" spans="7:7" x14ac:dyDescent="0.25">
      <c r="G2645" s="1012">
        <v>40230</v>
      </c>
    </row>
    <row r="2646" spans="7:7" x14ac:dyDescent="0.25">
      <c r="G2646" s="1012">
        <v>40231</v>
      </c>
    </row>
    <row r="2647" spans="7:7" x14ac:dyDescent="0.25">
      <c r="G2647" s="1012">
        <v>40232</v>
      </c>
    </row>
    <row r="2648" spans="7:7" x14ac:dyDescent="0.25">
      <c r="G2648" s="1012">
        <v>40233</v>
      </c>
    </row>
    <row r="2649" spans="7:7" x14ac:dyDescent="0.25">
      <c r="G2649" s="1012">
        <v>40234</v>
      </c>
    </row>
    <row r="2650" spans="7:7" x14ac:dyDescent="0.25">
      <c r="G2650" s="1012">
        <v>40235</v>
      </c>
    </row>
    <row r="2651" spans="7:7" x14ac:dyDescent="0.25">
      <c r="G2651" s="1012">
        <v>40236</v>
      </c>
    </row>
    <row r="2652" spans="7:7" x14ac:dyDescent="0.25">
      <c r="G2652" s="1012">
        <v>40237</v>
      </c>
    </row>
    <row r="2653" spans="7:7" x14ac:dyDescent="0.25">
      <c r="G2653" s="1012">
        <v>40238</v>
      </c>
    </row>
    <row r="2654" spans="7:7" x14ac:dyDescent="0.25">
      <c r="G2654" s="1012">
        <v>40239</v>
      </c>
    </row>
    <row r="2655" spans="7:7" x14ac:dyDescent="0.25">
      <c r="G2655" s="1012">
        <v>40240</v>
      </c>
    </row>
    <row r="2656" spans="7:7" x14ac:dyDescent="0.25">
      <c r="G2656" s="1012">
        <v>40241</v>
      </c>
    </row>
    <row r="2657" spans="7:7" x14ac:dyDescent="0.25">
      <c r="G2657" s="1012">
        <v>40242</v>
      </c>
    </row>
    <row r="2658" spans="7:7" x14ac:dyDescent="0.25">
      <c r="G2658" s="1012">
        <v>40243</v>
      </c>
    </row>
    <row r="2659" spans="7:7" x14ac:dyDescent="0.25">
      <c r="G2659" s="1012">
        <v>40244</v>
      </c>
    </row>
    <row r="2660" spans="7:7" x14ac:dyDescent="0.25">
      <c r="G2660" s="1012">
        <v>40245</v>
      </c>
    </row>
    <row r="2661" spans="7:7" x14ac:dyDescent="0.25">
      <c r="G2661" s="1012">
        <v>40246</v>
      </c>
    </row>
    <row r="2662" spans="7:7" x14ac:dyDescent="0.25">
      <c r="G2662" s="1012">
        <v>40247</v>
      </c>
    </row>
    <row r="2663" spans="7:7" x14ac:dyDescent="0.25">
      <c r="G2663" s="1012">
        <v>40248</v>
      </c>
    </row>
    <row r="2664" spans="7:7" x14ac:dyDescent="0.25">
      <c r="G2664" s="1012">
        <v>40249</v>
      </c>
    </row>
    <row r="2665" spans="7:7" x14ac:dyDescent="0.25">
      <c r="G2665" s="1012">
        <v>40250</v>
      </c>
    </row>
    <row r="2666" spans="7:7" x14ac:dyDescent="0.25">
      <c r="G2666" s="1012">
        <v>40251</v>
      </c>
    </row>
    <row r="2667" spans="7:7" x14ac:dyDescent="0.25">
      <c r="G2667" s="1012">
        <v>40252</v>
      </c>
    </row>
    <row r="2668" spans="7:7" x14ac:dyDescent="0.25">
      <c r="G2668" s="1012">
        <v>40253</v>
      </c>
    </row>
    <row r="2669" spans="7:7" x14ac:dyDescent="0.25">
      <c r="G2669" s="1012">
        <v>40254</v>
      </c>
    </row>
    <row r="2670" spans="7:7" x14ac:dyDescent="0.25">
      <c r="G2670" s="1012">
        <v>40255</v>
      </c>
    </row>
    <row r="2671" spans="7:7" x14ac:dyDescent="0.25">
      <c r="G2671" s="1012">
        <v>40256</v>
      </c>
    </row>
    <row r="2672" spans="7:7" x14ac:dyDescent="0.25">
      <c r="G2672" s="1012">
        <v>40257</v>
      </c>
    </row>
    <row r="2673" spans="7:7" x14ac:dyDescent="0.25">
      <c r="G2673" s="1012">
        <v>40258</v>
      </c>
    </row>
    <row r="2674" spans="7:7" x14ac:dyDescent="0.25">
      <c r="G2674" s="1012">
        <v>40259</v>
      </c>
    </row>
    <row r="2675" spans="7:7" x14ac:dyDescent="0.25">
      <c r="G2675" s="1012">
        <v>40260</v>
      </c>
    </row>
    <row r="2676" spans="7:7" x14ac:dyDescent="0.25">
      <c r="G2676" s="1012">
        <v>40261</v>
      </c>
    </row>
    <row r="2677" spans="7:7" x14ac:dyDescent="0.25">
      <c r="G2677" s="1012">
        <v>40262</v>
      </c>
    </row>
    <row r="2678" spans="7:7" x14ac:dyDescent="0.25">
      <c r="G2678" s="1012">
        <v>40263</v>
      </c>
    </row>
    <row r="2679" spans="7:7" x14ac:dyDescent="0.25">
      <c r="G2679" s="1012">
        <v>40264</v>
      </c>
    </row>
    <row r="2680" spans="7:7" x14ac:dyDescent="0.25">
      <c r="G2680" s="1012">
        <v>40265</v>
      </c>
    </row>
    <row r="2681" spans="7:7" x14ac:dyDescent="0.25">
      <c r="G2681" s="1012">
        <v>40266</v>
      </c>
    </row>
    <row r="2682" spans="7:7" x14ac:dyDescent="0.25">
      <c r="G2682" s="1012">
        <v>40267</v>
      </c>
    </row>
    <row r="2683" spans="7:7" x14ac:dyDescent="0.25">
      <c r="G2683" s="1012">
        <v>40268</v>
      </c>
    </row>
    <row r="2684" spans="7:7" x14ac:dyDescent="0.25">
      <c r="G2684" s="1012">
        <v>40269</v>
      </c>
    </row>
    <row r="2685" spans="7:7" x14ac:dyDescent="0.25">
      <c r="G2685" s="1012">
        <v>40270</v>
      </c>
    </row>
    <row r="2686" spans="7:7" x14ac:dyDescent="0.25">
      <c r="G2686" s="1012">
        <v>40271</v>
      </c>
    </row>
    <row r="2687" spans="7:7" x14ac:dyDescent="0.25">
      <c r="G2687" s="1012">
        <v>40272</v>
      </c>
    </row>
    <row r="2688" spans="7:7" x14ac:dyDescent="0.25">
      <c r="G2688" s="1012">
        <v>40273</v>
      </c>
    </row>
    <row r="2689" spans="7:7" x14ac:dyDescent="0.25">
      <c r="G2689" s="1012">
        <v>40274</v>
      </c>
    </row>
    <row r="2690" spans="7:7" x14ac:dyDescent="0.25">
      <c r="G2690" s="1012">
        <v>40275</v>
      </c>
    </row>
    <row r="2691" spans="7:7" x14ac:dyDescent="0.25">
      <c r="G2691" s="1012">
        <v>40276</v>
      </c>
    </row>
    <row r="2692" spans="7:7" x14ac:dyDescent="0.25">
      <c r="G2692" s="1012">
        <v>40277</v>
      </c>
    </row>
    <row r="2693" spans="7:7" x14ac:dyDescent="0.25">
      <c r="G2693" s="1012">
        <v>40278</v>
      </c>
    </row>
    <row r="2694" spans="7:7" x14ac:dyDescent="0.25">
      <c r="G2694" s="1012">
        <v>40279</v>
      </c>
    </row>
    <row r="2695" spans="7:7" x14ac:dyDescent="0.25">
      <c r="G2695" s="1012">
        <v>40280</v>
      </c>
    </row>
    <row r="2696" spans="7:7" x14ac:dyDescent="0.25">
      <c r="G2696" s="1012">
        <v>40281</v>
      </c>
    </row>
    <row r="2697" spans="7:7" x14ac:dyDescent="0.25">
      <c r="G2697" s="1012">
        <v>40282</v>
      </c>
    </row>
    <row r="2698" spans="7:7" x14ac:dyDescent="0.25">
      <c r="G2698" s="1012">
        <v>40283</v>
      </c>
    </row>
    <row r="2699" spans="7:7" x14ac:dyDescent="0.25">
      <c r="G2699" s="1012">
        <v>40284</v>
      </c>
    </row>
    <row r="2700" spans="7:7" x14ac:dyDescent="0.25">
      <c r="G2700" s="1012">
        <v>40285</v>
      </c>
    </row>
    <row r="2701" spans="7:7" x14ac:dyDescent="0.25">
      <c r="G2701" s="1012">
        <v>40286</v>
      </c>
    </row>
    <row r="2702" spans="7:7" x14ac:dyDescent="0.25">
      <c r="G2702" s="1012">
        <v>40287</v>
      </c>
    </row>
    <row r="2703" spans="7:7" x14ac:dyDescent="0.25">
      <c r="G2703" s="1012">
        <v>40288</v>
      </c>
    </row>
    <row r="2704" spans="7:7" x14ac:dyDescent="0.25">
      <c r="G2704" s="1012">
        <v>40289</v>
      </c>
    </row>
    <row r="2705" spans="7:7" x14ac:dyDescent="0.25">
      <c r="G2705" s="1012">
        <v>40290</v>
      </c>
    </row>
    <row r="2706" spans="7:7" x14ac:dyDescent="0.25">
      <c r="G2706" s="1012">
        <v>40291</v>
      </c>
    </row>
    <row r="2707" spans="7:7" x14ac:dyDescent="0.25">
      <c r="G2707" s="1012">
        <v>40292</v>
      </c>
    </row>
    <row r="2708" spans="7:7" x14ac:dyDescent="0.25">
      <c r="G2708" s="1012">
        <v>40293</v>
      </c>
    </row>
    <row r="2709" spans="7:7" x14ac:dyDescent="0.25">
      <c r="G2709" s="1012">
        <v>40294</v>
      </c>
    </row>
    <row r="2710" spans="7:7" x14ac:dyDescent="0.25">
      <c r="G2710" s="1012">
        <v>40295</v>
      </c>
    </row>
    <row r="2711" spans="7:7" x14ac:dyDescent="0.25">
      <c r="G2711" s="1012">
        <v>40296</v>
      </c>
    </row>
    <row r="2712" spans="7:7" x14ac:dyDescent="0.25">
      <c r="G2712" s="1012">
        <v>40297</v>
      </c>
    </row>
    <row r="2713" spans="7:7" x14ac:dyDescent="0.25">
      <c r="G2713" s="1012">
        <v>40298</v>
      </c>
    </row>
    <row r="2714" spans="7:7" x14ac:dyDescent="0.25">
      <c r="G2714" s="1012">
        <v>40299</v>
      </c>
    </row>
    <row r="2715" spans="7:7" x14ac:dyDescent="0.25">
      <c r="G2715" s="1012">
        <v>40300</v>
      </c>
    </row>
    <row r="2716" spans="7:7" x14ac:dyDescent="0.25">
      <c r="G2716" s="1012">
        <v>40301</v>
      </c>
    </row>
    <row r="2717" spans="7:7" x14ac:dyDescent="0.25">
      <c r="G2717" s="1012">
        <v>40302</v>
      </c>
    </row>
    <row r="2718" spans="7:7" x14ac:dyDescent="0.25">
      <c r="G2718" s="1012">
        <v>40303</v>
      </c>
    </row>
    <row r="2719" spans="7:7" x14ac:dyDescent="0.25">
      <c r="G2719" s="1012">
        <v>40304</v>
      </c>
    </row>
    <row r="2720" spans="7:7" x14ac:dyDescent="0.25">
      <c r="G2720" s="1012">
        <v>40305</v>
      </c>
    </row>
    <row r="2721" spans="7:7" x14ac:dyDescent="0.25">
      <c r="G2721" s="1012">
        <v>40306</v>
      </c>
    </row>
    <row r="2722" spans="7:7" x14ac:dyDescent="0.25">
      <c r="G2722" s="1012">
        <v>40307</v>
      </c>
    </row>
    <row r="2723" spans="7:7" x14ac:dyDescent="0.25">
      <c r="G2723" s="1012">
        <v>40308</v>
      </c>
    </row>
    <row r="2724" spans="7:7" x14ac:dyDescent="0.25">
      <c r="G2724" s="1012">
        <v>40309</v>
      </c>
    </row>
    <row r="2725" spans="7:7" x14ac:dyDescent="0.25">
      <c r="G2725" s="1012">
        <v>40310</v>
      </c>
    </row>
    <row r="2726" spans="7:7" x14ac:dyDescent="0.25">
      <c r="G2726" s="1012">
        <v>40311</v>
      </c>
    </row>
    <row r="2727" spans="7:7" x14ac:dyDescent="0.25">
      <c r="G2727" s="1012">
        <v>40312</v>
      </c>
    </row>
    <row r="2728" spans="7:7" x14ac:dyDescent="0.25">
      <c r="G2728" s="1012">
        <v>40313</v>
      </c>
    </row>
    <row r="2729" spans="7:7" x14ac:dyDescent="0.25">
      <c r="G2729" s="1012">
        <v>40314</v>
      </c>
    </row>
    <row r="2730" spans="7:7" x14ac:dyDescent="0.25">
      <c r="G2730" s="1012">
        <v>40315</v>
      </c>
    </row>
    <row r="2731" spans="7:7" x14ac:dyDescent="0.25">
      <c r="G2731" s="1012">
        <v>40316</v>
      </c>
    </row>
    <row r="2732" spans="7:7" x14ac:dyDescent="0.25">
      <c r="G2732" s="1012">
        <v>40317</v>
      </c>
    </row>
    <row r="2733" spans="7:7" x14ac:dyDescent="0.25">
      <c r="G2733" s="1012">
        <v>40318</v>
      </c>
    </row>
    <row r="2734" spans="7:7" x14ac:dyDescent="0.25">
      <c r="G2734" s="1012">
        <v>40319</v>
      </c>
    </row>
    <row r="2735" spans="7:7" x14ac:dyDescent="0.25">
      <c r="G2735" s="1012">
        <v>40320</v>
      </c>
    </row>
    <row r="2736" spans="7:7" x14ac:dyDescent="0.25">
      <c r="G2736" s="1012">
        <v>40321</v>
      </c>
    </row>
    <row r="2737" spans="7:7" x14ac:dyDescent="0.25">
      <c r="G2737" s="1012">
        <v>40322</v>
      </c>
    </row>
    <row r="2738" spans="7:7" x14ac:dyDescent="0.25">
      <c r="G2738" s="1012">
        <v>40323</v>
      </c>
    </row>
    <row r="2739" spans="7:7" x14ac:dyDescent="0.25">
      <c r="G2739" s="1012">
        <v>40324</v>
      </c>
    </row>
    <row r="2740" spans="7:7" x14ac:dyDescent="0.25">
      <c r="G2740" s="1012">
        <v>40325</v>
      </c>
    </row>
    <row r="2741" spans="7:7" x14ac:dyDescent="0.25">
      <c r="G2741" s="1012">
        <v>40326</v>
      </c>
    </row>
    <row r="2742" spans="7:7" x14ac:dyDescent="0.25">
      <c r="G2742" s="1012">
        <v>40327</v>
      </c>
    </row>
    <row r="2743" spans="7:7" x14ac:dyDescent="0.25">
      <c r="G2743" s="1012">
        <v>40328</v>
      </c>
    </row>
    <row r="2744" spans="7:7" x14ac:dyDescent="0.25">
      <c r="G2744" s="1012">
        <v>40329</v>
      </c>
    </row>
    <row r="2745" spans="7:7" x14ac:dyDescent="0.25">
      <c r="G2745" s="1012">
        <v>40330</v>
      </c>
    </row>
    <row r="2746" spans="7:7" x14ac:dyDescent="0.25">
      <c r="G2746" s="1012">
        <v>40331</v>
      </c>
    </row>
    <row r="2747" spans="7:7" x14ac:dyDescent="0.25">
      <c r="G2747" s="1012">
        <v>40332</v>
      </c>
    </row>
    <row r="2748" spans="7:7" x14ac:dyDescent="0.25">
      <c r="G2748" s="1012">
        <v>40333</v>
      </c>
    </row>
    <row r="2749" spans="7:7" x14ac:dyDescent="0.25">
      <c r="G2749" s="1012">
        <v>40334</v>
      </c>
    </row>
    <row r="2750" spans="7:7" x14ac:dyDescent="0.25">
      <c r="G2750" s="1012">
        <v>40335</v>
      </c>
    </row>
    <row r="2751" spans="7:7" x14ac:dyDescent="0.25">
      <c r="G2751" s="1012">
        <v>40336</v>
      </c>
    </row>
    <row r="2752" spans="7:7" x14ac:dyDescent="0.25">
      <c r="G2752" s="1012">
        <v>40337</v>
      </c>
    </row>
    <row r="2753" spans="7:7" x14ac:dyDescent="0.25">
      <c r="G2753" s="1012">
        <v>40338</v>
      </c>
    </row>
    <row r="2754" spans="7:7" x14ac:dyDescent="0.25">
      <c r="G2754" s="1012">
        <v>40339</v>
      </c>
    </row>
    <row r="2755" spans="7:7" x14ac:dyDescent="0.25">
      <c r="G2755" s="1012">
        <v>40340</v>
      </c>
    </row>
    <row r="2756" spans="7:7" x14ac:dyDescent="0.25">
      <c r="G2756" s="1012">
        <v>40341</v>
      </c>
    </row>
    <row r="2757" spans="7:7" x14ac:dyDescent="0.25">
      <c r="G2757" s="1012">
        <v>40342</v>
      </c>
    </row>
    <row r="2758" spans="7:7" x14ac:dyDescent="0.25">
      <c r="G2758" s="1012">
        <v>40343</v>
      </c>
    </row>
    <row r="2759" spans="7:7" x14ac:dyDescent="0.25">
      <c r="G2759" s="1012">
        <v>40344</v>
      </c>
    </row>
    <row r="2760" spans="7:7" x14ac:dyDescent="0.25">
      <c r="G2760" s="1012">
        <v>40345</v>
      </c>
    </row>
    <row r="2761" spans="7:7" x14ac:dyDescent="0.25">
      <c r="G2761" s="1012">
        <v>40346</v>
      </c>
    </row>
    <row r="2762" spans="7:7" x14ac:dyDescent="0.25">
      <c r="G2762" s="1012">
        <v>40347</v>
      </c>
    </row>
    <row r="2763" spans="7:7" x14ac:dyDescent="0.25">
      <c r="G2763" s="1012">
        <v>40348</v>
      </c>
    </row>
    <row r="2764" spans="7:7" x14ac:dyDescent="0.25">
      <c r="G2764" s="1012">
        <v>40349</v>
      </c>
    </row>
    <row r="2765" spans="7:7" x14ac:dyDescent="0.25">
      <c r="G2765" s="1012">
        <v>40350</v>
      </c>
    </row>
    <row r="2766" spans="7:7" x14ac:dyDescent="0.25">
      <c r="G2766" s="1012">
        <v>40351</v>
      </c>
    </row>
    <row r="2767" spans="7:7" x14ac:dyDescent="0.25">
      <c r="G2767" s="1012">
        <v>40352</v>
      </c>
    </row>
    <row r="2768" spans="7:7" x14ac:dyDescent="0.25">
      <c r="G2768" s="1012">
        <v>40353</v>
      </c>
    </row>
    <row r="2769" spans="7:7" x14ac:dyDescent="0.25">
      <c r="G2769" s="1012">
        <v>40354</v>
      </c>
    </row>
    <row r="2770" spans="7:7" x14ac:dyDescent="0.25">
      <c r="G2770" s="1012">
        <v>40355</v>
      </c>
    </row>
    <row r="2771" spans="7:7" x14ac:dyDescent="0.25">
      <c r="G2771" s="1012">
        <v>40356</v>
      </c>
    </row>
    <row r="2772" spans="7:7" x14ac:dyDescent="0.25">
      <c r="G2772" s="1012">
        <v>40357</v>
      </c>
    </row>
    <row r="2773" spans="7:7" x14ac:dyDescent="0.25">
      <c r="G2773" s="1012">
        <v>40358</v>
      </c>
    </row>
    <row r="2774" spans="7:7" x14ac:dyDescent="0.25">
      <c r="G2774" s="1012">
        <v>40359</v>
      </c>
    </row>
    <row r="2775" spans="7:7" x14ac:dyDescent="0.25">
      <c r="G2775" s="1012">
        <v>40360</v>
      </c>
    </row>
    <row r="2776" spans="7:7" x14ac:dyDescent="0.25">
      <c r="G2776" s="1012">
        <v>40361</v>
      </c>
    </row>
    <row r="2777" spans="7:7" x14ac:dyDescent="0.25">
      <c r="G2777" s="1012">
        <v>40362</v>
      </c>
    </row>
    <row r="2778" spans="7:7" x14ac:dyDescent="0.25">
      <c r="G2778" s="1012">
        <v>40363</v>
      </c>
    </row>
    <row r="2779" spans="7:7" x14ac:dyDescent="0.25">
      <c r="G2779" s="1012">
        <v>40364</v>
      </c>
    </row>
    <row r="2780" spans="7:7" x14ac:dyDescent="0.25">
      <c r="G2780" s="1012">
        <v>40365</v>
      </c>
    </row>
    <row r="2781" spans="7:7" x14ac:dyDescent="0.25">
      <c r="G2781" s="1012">
        <v>40366</v>
      </c>
    </row>
    <row r="2782" spans="7:7" x14ac:dyDescent="0.25">
      <c r="G2782" s="1012">
        <v>40367</v>
      </c>
    </row>
    <row r="2783" spans="7:7" x14ac:dyDescent="0.25">
      <c r="G2783" s="1012">
        <v>40368</v>
      </c>
    </row>
    <row r="2784" spans="7:7" x14ac:dyDescent="0.25">
      <c r="G2784" s="1012">
        <v>40369</v>
      </c>
    </row>
    <row r="2785" spans="7:7" x14ac:dyDescent="0.25">
      <c r="G2785" s="1012">
        <v>40370</v>
      </c>
    </row>
    <row r="2786" spans="7:7" x14ac:dyDescent="0.25">
      <c r="G2786" s="1012">
        <v>40371</v>
      </c>
    </row>
    <row r="2787" spans="7:7" x14ac:dyDescent="0.25">
      <c r="G2787" s="1012">
        <v>40372</v>
      </c>
    </row>
    <row r="2788" spans="7:7" x14ac:dyDescent="0.25">
      <c r="G2788" s="1012">
        <v>40373</v>
      </c>
    </row>
    <row r="2789" spans="7:7" x14ac:dyDescent="0.25">
      <c r="G2789" s="1012">
        <v>40374</v>
      </c>
    </row>
    <row r="2790" spans="7:7" x14ac:dyDescent="0.25">
      <c r="G2790" s="1012">
        <v>40375</v>
      </c>
    </row>
    <row r="2791" spans="7:7" x14ac:dyDescent="0.25">
      <c r="G2791" s="1012">
        <v>40376</v>
      </c>
    </row>
    <row r="2792" spans="7:7" x14ac:dyDescent="0.25">
      <c r="G2792" s="1012">
        <v>40377</v>
      </c>
    </row>
    <row r="2793" spans="7:7" x14ac:dyDescent="0.25">
      <c r="G2793" s="1012">
        <v>40378</v>
      </c>
    </row>
    <row r="2794" spans="7:7" x14ac:dyDescent="0.25">
      <c r="G2794" s="1012">
        <v>40379</v>
      </c>
    </row>
    <row r="2795" spans="7:7" x14ac:dyDescent="0.25">
      <c r="G2795" s="1012">
        <v>40380</v>
      </c>
    </row>
    <row r="2796" spans="7:7" x14ac:dyDescent="0.25">
      <c r="G2796" s="1012">
        <v>40381</v>
      </c>
    </row>
    <row r="2797" spans="7:7" x14ac:dyDescent="0.25">
      <c r="G2797" s="1012">
        <v>40382</v>
      </c>
    </row>
    <row r="2798" spans="7:7" x14ac:dyDescent="0.25">
      <c r="G2798" s="1012">
        <v>40383</v>
      </c>
    </row>
    <row r="2799" spans="7:7" x14ac:dyDescent="0.25">
      <c r="G2799" s="1012">
        <v>40384</v>
      </c>
    </row>
    <row r="2800" spans="7:7" x14ac:dyDescent="0.25">
      <c r="G2800" s="1012">
        <v>40385</v>
      </c>
    </row>
    <row r="2801" spans="7:7" x14ac:dyDescent="0.25">
      <c r="G2801" s="1012">
        <v>40386</v>
      </c>
    </row>
    <row r="2802" spans="7:7" x14ac:dyDescent="0.25">
      <c r="G2802" s="1012">
        <v>40387</v>
      </c>
    </row>
    <row r="2803" spans="7:7" x14ac:dyDescent="0.25">
      <c r="G2803" s="1012">
        <v>40388</v>
      </c>
    </row>
    <row r="2804" spans="7:7" x14ac:dyDescent="0.25">
      <c r="G2804" s="1012">
        <v>40389</v>
      </c>
    </row>
    <row r="2805" spans="7:7" x14ac:dyDescent="0.25">
      <c r="G2805" s="1012">
        <v>40390</v>
      </c>
    </row>
    <row r="2806" spans="7:7" x14ac:dyDescent="0.25">
      <c r="G2806" s="1012">
        <v>40391</v>
      </c>
    </row>
    <row r="2807" spans="7:7" x14ac:dyDescent="0.25">
      <c r="G2807" s="1012">
        <v>40392</v>
      </c>
    </row>
    <row r="2808" spans="7:7" x14ac:dyDescent="0.25">
      <c r="G2808" s="1012">
        <v>40393</v>
      </c>
    </row>
    <row r="2809" spans="7:7" x14ac:dyDescent="0.25">
      <c r="G2809" s="1012">
        <v>40394</v>
      </c>
    </row>
    <row r="2810" spans="7:7" x14ac:dyDescent="0.25">
      <c r="G2810" s="1012">
        <v>40395</v>
      </c>
    </row>
    <row r="2811" spans="7:7" x14ac:dyDescent="0.25">
      <c r="G2811" s="1012">
        <v>40396</v>
      </c>
    </row>
    <row r="2812" spans="7:7" x14ac:dyDescent="0.25">
      <c r="G2812" s="1012">
        <v>40397</v>
      </c>
    </row>
    <row r="2813" spans="7:7" x14ac:dyDescent="0.25">
      <c r="G2813" s="1012">
        <v>40398</v>
      </c>
    </row>
    <row r="2814" spans="7:7" x14ac:dyDescent="0.25">
      <c r="G2814" s="1012">
        <v>40399</v>
      </c>
    </row>
    <row r="2815" spans="7:7" x14ac:dyDescent="0.25">
      <c r="G2815" s="1012">
        <v>40400</v>
      </c>
    </row>
    <row r="2816" spans="7:7" x14ac:dyDescent="0.25">
      <c r="G2816" s="1012">
        <v>40401</v>
      </c>
    </row>
    <row r="2817" spans="7:7" x14ac:dyDescent="0.25">
      <c r="G2817" s="1012">
        <v>40402</v>
      </c>
    </row>
    <row r="2818" spans="7:7" x14ac:dyDescent="0.25">
      <c r="G2818" s="1012">
        <v>40403</v>
      </c>
    </row>
    <row r="2819" spans="7:7" x14ac:dyDescent="0.25">
      <c r="G2819" s="1012">
        <v>40404</v>
      </c>
    </row>
    <row r="2820" spans="7:7" x14ac:dyDescent="0.25">
      <c r="G2820" s="1012">
        <v>40405</v>
      </c>
    </row>
    <row r="2821" spans="7:7" x14ac:dyDescent="0.25">
      <c r="G2821" s="1012">
        <v>40406</v>
      </c>
    </row>
    <row r="2822" spans="7:7" x14ac:dyDescent="0.25">
      <c r="G2822" s="1012">
        <v>40407</v>
      </c>
    </row>
    <row r="2823" spans="7:7" x14ac:dyDescent="0.25">
      <c r="G2823" s="1012">
        <v>40408</v>
      </c>
    </row>
    <row r="2824" spans="7:7" x14ac:dyDescent="0.25">
      <c r="G2824" s="1012">
        <v>40409</v>
      </c>
    </row>
    <row r="2825" spans="7:7" x14ac:dyDescent="0.25">
      <c r="G2825" s="1012">
        <v>40410</v>
      </c>
    </row>
    <row r="2826" spans="7:7" x14ac:dyDescent="0.25">
      <c r="G2826" s="1012">
        <v>40411</v>
      </c>
    </row>
    <row r="2827" spans="7:7" x14ac:dyDescent="0.25">
      <c r="G2827" s="1012">
        <v>40412</v>
      </c>
    </row>
    <row r="2828" spans="7:7" x14ac:dyDescent="0.25">
      <c r="G2828" s="1012">
        <v>40413</v>
      </c>
    </row>
    <row r="2829" spans="7:7" x14ac:dyDescent="0.25">
      <c r="G2829" s="1012">
        <v>40414</v>
      </c>
    </row>
    <row r="2830" spans="7:7" x14ac:dyDescent="0.25">
      <c r="G2830" s="1012">
        <v>40415</v>
      </c>
    </row>
    <row r="2831" spans="7:7" x14ac:dyDescent="0.25">
      <c r="G2831" s="1012">
        <v>40416</v>
      </c>
    </row>
    <row r="2832" spans="7:7" x14ac:dyDescent="0.25">
      <c r="G2832" s="1012">
        <v>40417</v>
      </c>
    </row>
    <row r="2833" spans="7:7" x14ac:dyDescent="0.25">
      <c r="G2833" s="1012">
        <v>40418</v>
      </c>
    </row>
    <row r="2834" spans="7:7" x14ac:dyDescent="0.25">
      <c r="G2834" s="1012">
        <v>40419</v>
      </c>
    </row>
    <row r="2835" spans="7:7" x14ac:dyDescent="0.25">
      <c r="G2835" s="1012">
        <v>40420</v>
      </c>
    </row>
    <row r="2836" spans="7:7" x14ac:dyDescent="0.25">
      <c r="G2836" s="1012">
        <v>40421</v>
      </c>
    </row>
    <row r="2837" spans="7:7" x14ac:dyDescent="0.25">
      <c r="G2837" s="1012">
        <v>40422</v>
      </c>
    </row>
    <row r="2838" spans="7:7" x14ac:dyDescent="0.25">
      <c r="G2838" s="1012">
        <v>40423</v>
      </c>
    </row>
    <row r="2839" spans="7:7" x14ac:dyDescent="0.25">
      <c r="G2839" s="1012">
        <v>40424</v>
      </c>
    </row>
    <row r="2840" spans="7:7" x14ac:dyDescent="0.25">
      <c r="G2840" s="1012">
        <v>40425</v>
      </c>
    </row>
    <row r="2841" spans="7:7" x14ac:dyDescent="0.25">
      <c r="G2841" s="1012">
        <v>40426</v>
      </c>
    </row>
    <row r="2842" spans="7:7" x14ac:dyDescent="0.25">
      <c r="G2842" s="1012">
        <v>40427</v>
      </c>
    </row>
    <row r="2843" spans="7:7" x14ac:dyDescent="0.25">
      <c r="G2843" s="1012">
        <v>40428</v>
      </c>
    </row>
    <row r="2844" spans="7:7" x14ac:dyDescent="0.25">
      <c r="G2844" s="1012">
        <v>40429</v>
      </c>
    </row>
    <row r="2845" spans="7:7" x14ac:dyDescent="0.25">
      <c r="G2845" s="1012">
        <v>40430</v>
      </c>
    </row>
    <row r="2846" spans="7:7" x14ac:dyDescent="0.25">
      <c r="G2846" s="1012">
        <v>40431</v>
      </c>
    </row>
    <row r="2847" spans="7:7" x14ac:dyDescent="0.25">
      <c r="G2847" s="1012">
        <v>40432</v>
      </c>
    </row>
    <row r="2848" spans="7:7" x14ac:dyDescent="0.25">
      <c r="G2848" s="1012">
        <v>40433</v>
      </c>
    </row>
    <row r="2849" spans="7:7" x14ac:dyDescent="0.25">
      <c r="G2849" s="1012">
        <v>40434</v>
      </c>
    </row>
    <row r="2850" spans="7:7" x14ac:dyDescent="0.25">
      <c r="G2850" s="1012">
        <v>40435</v>
      </c>
    </row>
    <row r="2851" spans="7:7" x14ac:dyDescent="0.25">
      <c r="G2851" s="1012">
        <v>40436</v>
      </c>
    </row>
    <row r="2852" spans="7:7" x14ac:dyDescent="0.25">
      <c r="G2852" s="1012">
        <v>40437</v>
      </c>
    </row>
    <row r="2853" spans="7:7" x14ac:dyDescent="0.25">
      <c r="G2853" s="1012">
        <v>40438</v>
      </c>
    </row>
    <row r="2854" spans="7:7" x14ac:dyDescent="0.25">
      <c r="G2854" s="1012">
        <v>40439</v>
      </c>
    </row>
    <row r="2855" spans="7:7" x14ac:dyDescent="0.25">
      <c r="G2855" s="1012">
        <v>40440</v>
      </c>
    </row>
    <row r="2856" spans="7:7" x14ac:dyDescent="0.25">
      <c r="G2856" s="1012">
        <v>40441</v>
      </c>
    </row>
    <row r="2857" spans="7:7" x14ac:dyDescent="0.25">
      <c r="G2857" s="1012">
        <v>40442</v>
      </c>
    </row>
    <row r="2858" spans="7:7" x14ac:dyDescent="0.25">
      <c r="G2858" s="1012">
        <v>40443</v>
      </c>
    </row>
    <row r="2859" spans="7:7" x14ac:dyDescent="0.25">
      <c r="G2859" s="1012">
        <v>40444</v>
      </c>
    </row>
    <row r="2860" spans="7:7" x14ac:dyDescent="0.25">
      <c r="G2860" s="1012">
        <v>40445</v>
      </c>
    </row>
    <row r="2861" spans="7:7" x14ac:dyDescent="0.25">
      <c r="G2861" s="1012">
        <v>40446</v>
      </c>
    </row>
    <row r="2862" spans="7:7" x14ac:dyDescent="0.25">
      <c r="G2862" s="1012">
        <v>40447</v>
      </c>
    </row>
    <row r="2863" spans="7:7" x14ac:dyDescent="0.25">
      <c r="G2863" s="1012">
        <v>40448</v>
      </c>
    </row>
    <row r="2864" spans="7:7" x14ac:dyDescent="0.25">
      <c r="G2864" s="1012">
        <v>40449</v>
      </c>
    </row>
    <row r="2865" spans="7:7" x14ac:dyDescent="0.25">
      <c r="G2865" s="1012">
        <v>40450</v>
      </c>
    </row>
    <row r="2866" spans="7:7" x14ac:dyDescent="0.25">
      <c r="G2866" s="1012">
        <v>40451</v>
      </c>
    </row>
    <row r="2867" spans="7:7" x14ac:dyDescent="0.25">
      <c r="G2867" s="1012">
        <v>40452</v>
      </c>
    </row>
    <row r="2868" spans="7:7" x14ac:dyDescent="0.25">
      <c r="G2868" s="1012">
        <v>40453</v>
      </c>
    </row>
    <row r="2869" spans="7:7" x14ac:dyDescent="0.25">
      <c r="G2869" s="1012">
        <v>40454</v>
      </c>
    </row>
    <row r="2870" spans="7:7" x14ac:dyDescent="0.25">
      <c r="G2870" s="1012">
        <v>40455</v>
      </c>
    </row>
    <row r="2871" spans="7:7" x14ac:dyDescent="0.25">
      <c r="G2871" s="1012">
        <v>40456</v>
      </c>
    </row>
    <row r="2872" spans="7:7" x14ac:dyDescent="0.25">
      <c r="G2872" s="1012">
        <v>40457</v>
      </c>
    </row>
    <row r="2873" spans="7:7" x14ac:dyDescent="0.25">
      <c r="G2873" s="1012">
        <v>40458</v>
      </c>
    </row>
    <row r="2874" spans="7:7" x14ac:dyDescent="0.25">
      <c r="G2874" s="1012">
        <v>40459</v>
      </c>
    </row>
    <row r="2875" spans="7:7" x14ac:dyDescent="0.25">
      <c r="G2875" s="1012">
        <v>40460</v>
      </c>
    </row>
    <row r="2876" spans="7:7" x14ac:dyDescent="0.25">
      <c r="G2876" s="1012">
        <v>40461</v>
      </c>
    </row>
    <row r="2877" spans="7:7" x14ac:dyDescent="0.25">
      <c r="G2877" s="1012">
        <v>40462</v>
      </c>
    </row>
    <row r="2878" spans="7:7" x14ac:dyDescent="0.25">
      <c r="G2878" s="1012">
        <v>40463</v>
      </c>
    </row>
    <row r="2879" spans="7:7" x14ac:dyDescent="0.25">
      <c r="G2879" s="1012">
        <v>40464</v>
      </c>
    </row>
    <row r="2880" spans="7:7" x14ac:dyDescent="0.25">
      <c r="G2880" s="1012">
        <v>40465</v>
      </c>
    </row>
    <row r="2881" spans="7:7" x14ac:dyDescent="0.25">
      <c r="G2881" s="1012">
        <v>40466</v>
      </c>
    </row>
    <row r="2882" spans="7:7" x14ac:dyDescent="0.25">
      <c r="G2882" s="1012">
        <v>40467</v>
      </c>
    </row>
    <row r="2883" spans="7:7" x14ac:dyDescent="0.25">
      <c r="G2883" s="1012">
        <v>40468</v>
      </c>
    </row>
    <row r="2884" spans="7:7" x14ac:dyDescent="0.25">
      <c r="G2884" s="1012">
        <v>40469</v>
      </c>
    </row>
    <row r="2885" spans="7:7" x14ac:dyDescent="0.25">
      <c r="G2885" s="1012">
        <v>40470</v>
      </c>
    </row>
    <row r="2886" spans="7:7" x14ac:dyDescent="0.25">
      <c r="G2886" s="1012">
        <v>40471</v>
      </c>
    </row>
    <row r="2887" spans="7:7" x14ac:dyDescent="0.25">
      <c r="G2887" s="1012">
        <v>40472</v>
      </c>
    </row>
    <row r="2888" spans="7:7" x14ac:dyDescent="0.25">
      <c r="G2888" s="1012">
        <v>40473</v>
      </c>
    </row>
    <row r="2889" spans="7:7" x14ac:dyDescent="0.25">
      <c r="G2889" s="1012">
        <v>40474</v>
      </c>
    </row>
    <row r="2890" spans="7:7" x14ac:dyDescent="0.25">
      <c r="G2890" s="1012">
        <v>40475</v>
      </c>
    </row>
    <row r="2891" spans="7:7" x14ac:dyDescent="0.25">
      <c r="G2891" s="1012">
        <v>40476</v>
      </c>
    </row>
    <row r="2892" spans="7:7" x14ac:dyDescent="0.25">
      <c r="G2892" s="1012">
        <v>40477</v>
      </c>
    </row>
    <row r="2893" spans="7:7" x14ac:dyDescent="0.25">
      <c r="G2893" s="1012">
        <v>40478</v>
      </c>
    </row>
    <row r="2894" spans="7:7" x14ac:dyDescent="0.25">
      <c r="G2894" s="1012">
        <v>40479</v>
      </c>
    </row>
    <row r="2895" spans="7:7" x14ac:dyDescent="0.25">
      <c r="G2895" s="1012">
        <v>40480</v>
      </c>
    </row>
    <row r="2896" spans="7:7" x14ac:dyDescent="0.25">
      <c r="G2896" s="1012">
        <v>40481</v>
      </c>
    </row>
    <row r="2897" spans="7:7" x14ac:dyDescent="0.25">
      <c r="G2897" s="1012">
        <v>40482</v>
      </c>
    </row>
    <row r="2898" spans="7:7" x14ac:dyDescent="0.25">
      <c r="G2898" s="1012">
        <v>40483</v>
      </c>
    </row>
    <row r="2899" spans="7:7" x14ac:dyDescent="0.25">
      <c r="G2899" s="1012">
        <v>40484</v>
      </c>
    </row>
    <row r="2900" spans="7:7" x14ac:dyDescent="0.25">
      <c r="G2900" s="1012">
        <v>40485</v>
      </c>
    </row>
    <row r="2901" spans="7:7" x14ac:dyDescent="0.25">
      <c r="G2901" s="1012">
        <v>40486</v>
      </c>
    </row>
    <row r="2902" spans="7:7" x14ac:dyDescent="0.25">
      <c r="G2902" s="1012">
        <v>40487</v>
      </c>
    </row>
    <row r="2903" spans="7:7" x14ac:dyDescent="0.25">
      <c r="G2903" s="1012">
        <v>40488</v>
      </c>
    </row>
    <row r="2904" spans="7:7" x14ac:dyDescent="0.25">
      <c r="G2904" s="1012">
        <v>40489</v>
      </c>
    </row>
    <row r="2905" spans="7:7" x14ac:dyDescent="0.25">
      <c r="G2905" s="1012">
        <v>40490</v>
      </c>
    </row>
    <row r="2906" spans="7:7" x14ac:dyDescent="0.25">
      <c r="G2906" s="1012">
        <v>40491</v>
      </c>
    </row>
    <row r="2907" spans="7:7" x14ac:dyDescent="0.25">
      <c r="G2907" s="1012">
        <v>40492</v>
      </c>
    </row>
    <row r="2908" spans="7:7" x14ac:dyDescent="0.25">
      <c r="G2908" s="1012">
        <v>40493</v>
      </c>
    </row>
    <row r="2909" spans="7:7" x14ac:dyDescent="0.25">
      <c r="G2909" s="1012">
        <v>40494</v>
      </c>
    </row>
    <row r="2910" spans="7:7" x14ac:dyDescent="0.25">
      <c r="G2910" s="1012">
        <v>40495</v>
      </c>
    </row>
    <row r="2911" spans="7:7" x14ac:dyDescent="0.25">
      <c r="G2911" s="1012">
        <v>40496</v>
      </c>
    </row>
    <row r="2912" spans="7:7" x14ac:dyDescent="0.25">
      <c r="G2912" s="1012">
        <v>40497</v>
      </c>
    </row>
    <row r="2913" spans="7:7" x14ac:dyDescent="0.25">
      <c r="G2913" s="1012">
        <v>40498</v>
      </c>
    </row>
    <row r="2914" spans="7:7" x14ac:dyDescent="0.25">
      <c r="G2914" s="1012">
        <v>40499</v>
      </c>
    </row>
    <row r="2915" spans="7:7" x14ac:dyDescent="0.25">
      <c r="G2915" s="1012">
        <v>40500</v>
      </c>
    </row>
    <row r="2916" spans="7:7" x14ac:dyDescent="0.25">
      <c r="G2916" s="1012">
        <v>40501</v>
      </c>
    </row>
    <row r="2917" spans="7:7" x14ac:dyDescent="0.25">
      <c r="G2917" s="1012">
        <v>40502</v>
      </c>
    </row>
    <row r="2918" spans="7:7" x14ac:dyDescent="0.25">
      <c r="G2918" s="1012">
        <v>40503</v>
      </c>
    </row>
    <row r="2919" spans="7:7" x14ac:dyDescent="0.25">
      <c r="G2919" s="1012">
        <v>40504</v>
      </c>
    </row>
    <row r="2920" spans="7:7" x14ac:dyDescent="0.25">
      <c r="G2920" s="1012">
        <v>40505</v>
      </c>
    </row>
    <row r="2921" spans="7:7" x14ac:dyDescent="0.25">
      <c r="G2921" s="1012">
        <v>40506</v>
      </c>
    </row>
    <row r="2922" spans="7:7" x14ac:dyDescent="0.25">
      <c r="G2922" s="1012">
        <v>40507</v>
      </c>
    </row>
    <row r="2923" spans="7:7" x14ac:dyDescent="0.25">
      <c r="G2923" s="1012">
        <v>40508</v>
      </c>
    </row>
    <row r="2924" spans="7:7" x14ac:dyDescent="0.25">
      <c r="G2924" s="1012">
        <v>40509</v>
      </c>
    </row>
    <row r="2925" spans="7:7" x14ac:dyDescent="0.25">
      <c r="G2925" s="1012">
        <v>40510</v>
      </c>
    </row>
    <row r="2926" spans="7:7" x14ac:dyDescent="0.25">
      <c r="G2926" s="1012">
        <v>40511</v>
      </c>
    </row>
    <row r="2927" spans="7:7" x14ac:dyDescent="0.25">
      <c r="G2927" s="1012">
        <v>40512</v>
      </c>
    </row>
    <row r="2928" spans="7:7" x14ac:dyDescent="0.25">
      <c r="G2928" s="1012">
        <v>40513</v>
      </c>
    </row>
    <row r="2929" spans="7:7" x14ac:dyDescent="0.25">
      <c r="G2929" s="1012">
        <v>40514</v>
      </c>
    </row>
    <row r="2930" spans="7:7" x14ac:dyDescent="0.25">
      <c r="G2930" s="1012">
        <v>40515</v>
      </c>
    </row>
    <row r="2931" spans="7:7" x14ac:dyDescent="0.25">
      <c r="G2931" s="1012">
        <v>40516</v>
      </c>
    </row>
    <row r="2932" spans="7:7" x14ac:dyDescent="0.25">
      <c r="G2932" s="1012">
        <v>40517</v>
      </c>
    </row>
    <row r="2933" spans="7:7" x14ac:dyDescent="0.25">
      <c r="G2933" s="1012">
        <v>40518</v>
      </c>
    </row>
    <row r="2934" spans="7:7" x14ac:dyDescent="0.25">
      <c r="G2934" s="1012">
        <v>40519</v>
      </c>
    </row>
    <row r="2935" spans="7:7" x14ac:dyDescent="0.25">
      <c r="G2935" s="1012">
        <v>40520</v>
      </c>
    </row>
    <row r="2936" spans="7:7" x14ac:dyDescent="0.25">
      <c r="G2936" s="1012">
        <v>40521</v>
      </c>
    </row>
    <row r="2937" spans="7:7" x14ac:dyDescent="0.25">
      <c r="G2937" s="1012">
        <v>40522</v>
      </c>
    </row>
    <row r="2938" spans="7:7" x14ac:dyDescent="0.25">
      <c r="G2938" s="1012">
        <v>40523</v>
      </c>
    </row>
    <row r="2939" spans="7:7" x14ac:dyDescent="0.25">
      <c r="G2939" s="1012">
        <v>40524</v>
      </c>
    </row>
    <row r="2940" spans="7:7" x14ac:dyDescent="0.25">
      <c r="G2940" s="1012">
        <v>40525</v>
      </c>
    </row>
    <row r="2941" spans="7:7" x14ac:dyDescent="0.25">
      <c r="G2941" s="1012">
        <v>40526</v>
      </c>
    </row>
    <row r="2942" spans="7:7" x14ac:dyDescent="0.25">
      <c r="G2942" s="1012">
        <v>40527</v>
      </c>
    </row>
    <row r="2943" spans="7:7" x14ac:dyDescent="0.25">
      <c r="G2943" s="1012">
        <v>40528</v>
      </c>
    </row>
    <row r="2944" spans="7:7" x14ac:dyDescent="0.25">
      <c r="G2944" s="1012">
        <v>40529</v>
      </c>
    </row>
    <row r="2945" spans="7:7" x14ac:dyDescent="0.25">
      <c r="G2945" s="1012">
        <v>40530</v>
      </c>
    </row>
    <row r="2946" spans="7:7" x14ac:dyDescent="0.25">
      <c r="G2946" s="1012">
        <v>40531</v>
      </c>
    </row>
    <row r="2947" spans="7:7" x14ac:dyDescent="0.25">
      <c r="G2947" s="1012">
        <v>40532</v>
      </c>
    </row>
    <row r="2948" spans="7:7" x14ac:dyDescent="0.25">
      <c r="G2948" s="1012">
        <v>40533</v>
      </c>
    </row>
    <row r="2949" spans="7:7" x14ac:dyDescent="0.25">
      <c r="G2949" s="1012">
        <v>40534</v>
      </c>
    </row>
    <row r="2950" spans="7:7" x14ac:dyDescent="0.25">
      <c r="G2950" s="1012">
        <v>40535</v>
      </c>
    </row>
    <row r="2951" spans="7:7" x14ac:dyDescent="0.25">
      <c r="G2951" s="1012">
        <v>40536</v>
      </c>
    </row>
    <row r="2952" spans="7:7" x14ac:dyDescent="0.25">
      <c r="G2952" s="1012">
        <v>40537</v>
      </c>
    </row>
    <row r="2953" spans="7:7" x14ac:dyDescent="0.25">
      <c r="G2953" s="1012">
        <v>40538</v>
      </c>
    </row>
    <row r="2954" spans="7:7" x14ac:dyDescent="0.25">
      <c r="G2954" s="1012">
        <v>40539</v>
      </c>
    </row>
    <row r="2955" spans="7:7" x14ac:dyDescent="0.25">
      <c r="G2955" s="1012">
        <v>40540</v>
      </c>
    </row>
    <row r="2956" spans="7:7" x14ac:dyDescent="0.25">
      <c r="G2956" s="1012">
        <v>40541</v>
      </c>
    </row>
    <row r="2957" spans="7:7" x14ac:dyDescent="0.25">
      <c r="G2957" s="1012">
        <v>40542</v>
      </c>
    </row>
    <row r="2958" spans="7:7" x14ac:dyDescent="0.25">
      <c r="G2958" s="1012">
        <v>40543</v>
      </c>
    </row>
    <row r="2959" spans="7:7" x14ac:dyDescent="0.25">
      <c r="G2959" s="1012">
        <v>40544</v>
      </c>
    </row>
    <row r="2960" spans="7:7" x14ac:dyDescent="0.25">
      <c r="G2960" s="1012">
        <v>40545</v>
      </c>
    </row>
    <row r="2961" spans="7:7" x14ac:dyDescent="0.25">
      <c r="G2961" s="1012">
        <v>40546</v>
      </c>
    </row>
    <row r="2962" spans="7:7" x14ac:dyDescent="0.25">
      <c r="G2962" s="1012">
        <v>40547</v>
      </c>
    </row>
    <row r="2963" spans="7:7" x14ac:dyDescent="0.25">
      <c r="G2963" s="1012">
        <v>40548</v>
      </c>
    </row>
    <row r="2964" spans="7:7" x14ac:dyDescent="0.25">
      <c r="G2964" s="1012">
        <v>40549</v>
      </c>
    </row>
    <row r="2965" spans="7:7" x14ac:dyDescent="0.25">
      <c r="G2965" s="1012">
        <v>40550</v>
      </c>
    </row>
    <row r="2966" spans="7:7" x14ac:dyDescent="0.25">
      <c r="G2966" s="1012">
        <v>40551</v>
      </c>
    </row>
    <row r="2967" spans="7:7" x14ac:dyDescent="0.25">
      <c r="G2967" s="1012">
        <v>40552</v>
      </c>
    </row>
    <row r="2968" spans="7:7" x14ac:dyDescent="0.25">
      <c r="G2968" s="1012">
        <v>40553</v>
      </c>
    </row>
    <row r="2969" spans="7:7" x14ac:dyDescent="0.25">
      <c r="G2969" s="1012">
        <v>40554</v>
      </c>
    </row>
    <row r="2970" spans="7:7" x14ac:dyDescent="0.25">
      <c r="G2970" s="1012">
        <v>40555</v>
      </c>
    </row>
    <row r="2971" spans="7:7" x14ac:dyDescent="0.25">
      <c r="G2971" s="1012">
        <v>40556</v>
      </c>
    </row>
    <row r="2972" spans="7:7" x14ac:dyDescent="0.25">
      <c r="G2972" s="1012">
        <v>40557</v>
      </c>
    </row>
    <row r="2973" spans="7:7" x14ac:dyDescent="0.25">
      <c r="G2973" s="1012">
        <v>40558</v>
      </c>
    </row>
    <row r="2974" spans="7:7" x14ac:dyDescent="0.25">
      <c r="G2974" s="1012">
        <v>40559</v>
      </c>
    </row>
    <row r="2975" spans="7:7" x14ac:dyDescent="0.25">
      <c r="G2975" s="1012">
        <v>40560</v>
      </c>
    </row>
    <row r="2976" spans="7:7" x14ac:dyDescent="0.25">
      <c r="G2976" s="1012">
        <v>40561</v>
      </c>
    </row>
    <row r="2977" spans="7:7" x14ac:dyDescent="0.25">
      <c r="G2977" s="1012">
        <v>40562</v>
      </c>
    </row>
    <row r="2978" spans="7:7" x14ac:dyDescent="0.25">
      <c r="G2978" s="1012">
        <v>40563</v>
      </c>
    </row>
    <row r="2979" spans="7:7" x14ac:dyDescent="0.25">
      <c r="G2979" s="1012">
        <v>40564</v>
      </c>
    </row>
    <row r="2980" spans="7:7" x14ac:dyDescent="0.25">
      <c r="G2980" s="1012">
        <v>40565</v>
      </c>
    </row>
    <row r="2981" spans="7:7" x14ac:dyDescent="0.25">
      <c r="G2981" s="1012">
        <v>40566</v>
      </c>
    </row>
    <row r="2982" spans="7:7" x14ac:dyDescent="0.25">
      <c r="G2982" s="1012">
        <v>40567</v>
      </c>
    </row>
    <row r="2983" spans="7:7" x14ac:dyDescent="0.25">
      <c r="G2983" s="1012">
        <v>40568</v>
      </c>
    </row>
    <row r="2984" spans="7:7" x14ac:dyDescent="0.25">
      <c r="G2984" s="1012">
        <v>40569</v>
      </c>
    </row>
    <row r="2985" spans="7:7" x14ac:dyDescent="0.25">
      <c r="G2985" s="1012">
        <v>40570</v>
      </c>
    </row>
    <row r="2986" spans="7:7" x14ac:dyDescent="0.25">
      <c r="G2986" s="1012">
        <v>40571</v>
      </c>
    </row>
    <row r="2987" spans="7:7" x14ac:dyDescent="0.25">
      <c r="G2987" s="1012">
        <v>40572</v>
      </c>
    </row>
    <row r="2988" spans="7:7" x14ac:dyDescent="0.25">
      <c r="G2988" s="1012">
        <v>40573</v>
      </c>
    </row>
    <row r="2989" spans="7:7" x14ac:dyDescent="0.25">
      <c r="G2989" s="1012">
        <v>40574</v>
      </c>
    </row>
    <row r="2990" spans="7:7" x14ac:dyDescent="0.25">
      <c r="G2990" s="1012">
        <v>40575</v>
      </c>
    </row>
    <row r="2991" spans="7:7" x14ac:dyDescent="0.25">
      <c r="G2991" s="1012">
        <v>40576</v>
      </c>
    </row>
    <row r="2992" spans="7:7" x14ac:dyDescent="0.25">
      <c r="G2992" s="1012">
        <v>40577</v>
      </c>
    </row>
    <row r="2993" spans="7:7" x14ac:dyDescent="0.25">
      <c r="G2993" s="1012">
        <v>40578</v>
      </c>
    </row>
    <row r="2994" spans="7:7" x14ac:dyDescent="0.25">
      <c r="G2994" s="1012">
        <v>40579</v>
      </c>
    </row>
    <row r="2995" spans="7:7" x14ac:dyDescent="0.25">
      <c r="G2995" s="1012">
        <v>40580</v>
      </c>
    </row>
    <row r="2996" spans="7:7" x14ac:dyDescent="0.25">
      <c r="G2996" s="1012">
        <v>40581</v>
      </c>
    </row>
    <row r="2997" spans="7:7" x14ac:dyDescent="0.25">
      <c r="G2997" s="1012">
        <v>40582</v>
      </c>
    </row>
    <row r="2998" spans="7:7" x14ac:dyDescent="0.25">
      <c r="G2998" s="1012">
        <v>40583</v>
      </c>
    </row>
    <row r="2999" spans="7:7" x14ac:dyDescent="0.25">
      <c r="G2999" s="1012">
        <v>40584</v>
      </c>
    </row>
    <row r="3000" spans="7:7" x14ac:dyDescent="0.25">
      <c r="G3000" s="1012">
        <v>40585</v>
      </c>
    </row>
    <row r="3001" spans="7:7" x14ac:dyDescent="0.25">
      <c r="G3001" s="1012">
        <v>40586</v>
      </c>
    </row>
    <row r="3002" spans="7:7" x14ac:dyDescent="0.25">
      <c r="G3002" s="1012">
        <v>40587</v>
      </c>
    </row>
    <row r="3003" spans="7:7" x14ac:dyDescent="0.25">
      <c r="G3003" s="1012">
        <v>40588</v>
      </c>
    </row>
    <row r="3004" spans="7:7" x14ac:dyDescent="0.25">
      <c r="G3004" s="1012">
        <v>40589</v>
      </c>
    </row>
    <row r="3005" spans="7:7" x14ac:dyDescent="0.25">
      <c r="G3005" s="1012">
        <v>40590</v>
      </c>
    </row>
    <row r="3006" spans="7:7" x14ac:dyDescent="0.25">
      <c r="G3006" s="1012">
        <v>40591</v>
      </c>
    </row>
    <row r="3007" spans="7:7" x14ac:dyDescent="0.25">
      <c r="G3007" s="1012">
        <v>40592</v>
      </c>
    </row>
    <row r="3008" spans="7:7" x14ac:dyDescent="0.25">
      <c r="G3008" s="1012">
        <v>40593</v>
      </c>
    </row>
    <row r="3009" spans="7:7" x14ac:dyDescent="0.25">
      <c r="G3009" s="1012">
        <v>40594</v>
      </c>
    </row>
    <row r="3010" spans="7:7" x14ac:dyDescent="0.25">
      <c r="G3010" s="1012">
        <v>40595</v>
      </c>
    </row>
    <row r="3011" spans="7:7" x14ac:dyDescent="0.25">
      <c r="G3011" s="1012">
        <v>40596</v>
      </c>
    </row>
    <row r="3012" spans="7:7" x14ac:dyDescent="0.25">
      <c r="G3012" s="1012">
        <v>40597</v>
      </c>
    </row>
    <row r="3013" spans="7:7" x14ac:dyDescent="0.25">
      <c r="G3013" s="1012">
        <v>40598</v>
      </c>
    </row>
    <row r="3014" spans="7:7" x14ac:dyDescent="0.25">
      <c r="G3014" s="1012">
        <v>40599</v>
      </c>
    </row>
    <row r="3015" spans="7:7" x14ac:dyDescent="0.25">
      <c r="G3015" s="1012">
        <v>40600</v>
      </c>
    </row>
    <row r="3016" spans="7:7" x14ac:dyDescent="0.25">
      <c r="G3016" s="1012">
        <v>40601</v>
      </c>
    </row>
    <row r="3017" spans="7:7" x14ac:dyDescent="0.25">
      <c r="G3017" s="1012">
        <v>40602</v>
      </c>
    </row>
    <row r="3018" spans="7:7" x14ac:dyDescent="0.25">
      <c r="G3018" s="1012">
        <v>40603</v>
      </c>
    </row>
    <row r="3019" spans="7:7" x14ac:dyDescent="0.25">
      <c r="G3019" s="1012">
        <v>40604</v>
      </c>
    </row>
    <row r="3020" spans="7:7" x14ac:dyDescent="0.25">
      <c r="G3020" s="1012">
        <v>40605</v>
      </c>
    </row>
    <row r="3021" spans="7:7" x14ac:dyDescent="0.25">
      <c r="G3021" s="1012">
        <v>40606</v>
      </c>
    </row>
    <row r="3022" spans="7:7" x14ac:dyDescent="0.25">
      <c r="G3022" s="1012">
        <v>40607</v>
      </c>
    </row>
    <row r="3023" spans="7:7" x14ac:dyDescent="0.25">
      <c r="G3023" s="1012">
        <v>40608</v>
      </c>
    </row>
    <row r="3024" spans="7:7" x14ac:dyDescent="0.25">
      <c r="G3024" s="1012">
        <v>40609</v>
      </c>
    </row>
    <row r="3025" spans="7:7" x14ac:dyDescent="0.25">
      <c r="G3025" s="1012">
        <v>40610</v>
      </c>
    </row>
    <row r="3026" spans="7:7" x14ac:dyDescent="0.25">
      <c r="G3026" s="1012">
        <v>40611</v>
      </c>
    </row>
    <row r="3027" spans="7:7" x14ac:dyDescent="0.25">
      <c r="G3027" s="1012">
        <v>40612</v>
      </c>
    </row>
    <row r="3028" spans="7:7" x14ac:dyDescent="0.25">
      <c r="G3028" s="1012">
        <v>40613</v>
      </c>
    </row>
    <row r="3029" spans="7:7" x14ac:dyDescent="0.25">
      <c r="G3029" s="1012">
        <v>40614</v>
      </c>
    </row>
    <row r="3030" spans="7:7" x14ac:dyDescent="0.25">
      <c r="G3030" s="1012">
        <v>40615</v>
      </c>
    </row>
    <row r="3031" spans="7:7" x14ac:dyDescent="0.25">
      <c r="G3031" s="1012">
        <v>40616</v>
      </c>
    </row>
    <row r="3032" spans="7:7" x14ac:dyDescent="0.25">
      <c r="G3032" s="1012">
        <v>40617</v>
      </c>
    </row>
    <row r="3033" spans="7:7" x14ac:dyDescent="0.25">
      <c r="G3033" s="1012">
        <v>40618</v>
      </c>
    </row>
    <row r="3034" spans="7:7" x14ac:dyDescent="0.25">
      <c r="G3034" s="1012">
        <v>40619</v>
      </c>
    </row>
    <row r="3035" spans="7:7" x14ac:dyDescent="0.25">
      <c r="G3035" s="1012">
        <v>40620</v>
      </c>
    </row>
    <row r="3036" spans="7:7" x14ac:dyDescent="0.25">
      <c r="G3036" s="1012">
        <v>40621</v>
      </c>
    </row>
    <row r="3037" spans="7:7" x14ac:dyDescent="0.25">
      <c r="G3037" s="1012">
        <v>40622</v>
      </c>
    </row>
    <row r="3038" spans="7:7" x14ac:dyDescent="0.25">
      <c r="G3038" s="1012">
        <v>40623</v>
      </c>
    </row>
    <row r="3039" spans="7:7" x14ac:dyDescent="0.25">
      <c r="G3039" s="1012">
        <v>40624</v>
      </c>
    </row>
    <row r="3040" spans="7:7" x14ac:dyDescent="0.25">
      <c r="G3040" s="1012">
        <v>40625</v>
      </c>
    </row>
    <row r="3041" spans="7:7" x14ac:dyDescent="0.25">
      <c r="G3041" s="1012">
        <v>40626</v>
      </c>
    </row>
    <row r="3042" spans="7:7" x14ac:dyDescent="0.25">
      <c r="G3042" s="1012">
        <v>40627</v>
      </c>
    </row>
    <row r="3043" spans="7:7" x14ac:dyDescent="0.25">
      <c r="G3043" s="1012">
        <v>40628</v>
      </c>
    </row>
    <row r="3044" spans="7:7" x14ac:dyDescent="0.25">
      <c r="G3044" s="1012">
        <v>40629</v>
      </c>
    </row>
    <row r="3045" spans="7:7" x14ac:dyDescent="0.25">
      <c r="G3045" s="1012">
        <v>40630</v>
      </c>
    </row>
    <row r="3046" spans="7:7" x14ac:dyDescent="0.25">
      <c r="G3046" s="1012">
        <v>40631</v>
      </c>
    </row>
    <row r="3047" spans="7:7" x14ac:dyDescent="0.25">
      <c r="G3047" s="1012">
        <v>40632</v>
      </c>
    </row>
    <row r="3048" spans="7:7" x14ac:dyDescent="0.25">
      <c r="G3048" s="1012">
        <v>40633</v>
      </c>
    </row>
    <row r="3049" spans="7:7" x14ac:dyDescent="0.25">
      <c r="G3049" s="1012">
        <v>40634</v>
      </c>
    </row>
    <row r="3050" spans="7:7" x14ac:dyDescent="0.25">
      <c r="G3050" s="1012">
        <v>40635</v>
      </c>
    </row>
    <row r="3051" spans="7:7" x14ac:dyDescent="0.25">
      <c r="G3051" s="1012">
        <v>40636</v>
      </c>
    </row>
    <row r="3052" spans="7:7" x14ac:dyDescent="0.25">
      <c r="G3052" s="1012">
        <v>40637</v>
      </c>
    </row>
    <row r="3053" spans="7:7" x14ac:dyDescent="0.25">
      <c r="G3053" s="1012">
        <v>40638</v>
      </c>
    </row>
    <row r="3054" spans="7:7" x14ac:dyDescent="0.25">
      <c r="G3054" s="1012">
        <v>40639</v>
      </c>
    </row>
    <row r="3055" spans="7:7" x14ac:dyDescent="0.25">
      <c r="G3055" s="1012">
        <v>40640</v>
      </c>
    </row>
    <row r="3056" spans="7:7" x14ac:dyDescent="0.25">
      <c r="G3056" s="1012">
        <v>40641</v>
      </c>
    </row>
    <row r="3057" spans="7:7" x14ac:dyDescent="0.25">
      <c r="G3057" s="1012">
        <v>40642</v>
      </c>
    </row>
    <row r="3058" spans="7:7" x14ac:dyDescent="0.25">
      <c r="G3058" s="1012">
        <v>40643</v>
      </c>
    </row>
    <row r="3059" spans="7:7" x14ac:dyDescent="0.25">
      <c r="G3059" s="1012">
        <v>40644</v>
      </c>
    </row>
    <row r="3060" spans="7:7" x14ac:dyDescent="0.25">
      <c r="G3060" s="1012">
        <v>40645</v>
      </c>
    </row>
    <row r="3061" spans="7:7" x14ac:dyDescent="0.25">
      <c r="G3061" s="1012">
        <v>40646</v>
      </c>
    </row>
    <row r="3062" spans="7:7" x14ac:dyDescent="0.25">
      <c r="G3062" s="1012">
        <v>40647</v>
      </c>
    </row>
    <row r="3063" spans="7:7" x14ac:dyDescent="0.25">
      <c r="G3063" s="1012">
        <v>40648</v>
      </c>
    </row>
    <row r="3064" spans="7:7" x14ac:dyDescent="0.25">
      <c r="G3064" s="1012">
        <v>40649</v>
      </c>
    </row>
    <row r="3065" spans="7:7" x14ac:dyDescent="0.25">
      <c r="G3065" s="1012">
        <v>40650</v>
      </c>
    </row>
    <row r="3066" spans="7:7" x14ac:dyDescent="0.25">
      <c r="G3066" s="1012">
        <v>40651</v>
      </c>
    </row>
    <row r="3067" spans="7:7" x14ac:dyDescent="0.25">
      <c r="G3067" s="1012">
        <v>40652</v>
      </c>
    </row>
    <row r="3068" spans="7:7" x14ac:dyDescent="0.25">
      <c r="G3068" s="1012">
        <v>40653</v>
      </c>
    </row>
    <row r="3069" spans="7:7" x14ac:dyDescent="0.25">
      <c r="G3069" s="1012">
        <v>40654</v>
      </c>
    </row>
    <row r="3070" spans="7:7" x14ac:dyDescent="0.25">
      <c r="G3070" s="1012">
        <v>40655</v>
      </c>
    </row>
    <row r="3071" spans="7:7" x14ac:dyDescent="0.25">
      <c r="G3071" s="1012">
        <v>40656</v>
      </c>
    </row>
    <row r="3072" spans="7:7" x14ac:dyDescent="0.25">
      <c r="G3072" s="1012">
        <v>40657</v>
      </c>
    </row>
    <row r="3073" spans="7:7" x14ac:dyDescent="0.25">
      <c r="G3073" s="1012">
        <v>40658</v>
      </c>
    </row>
    <row r="3074" spans="7:7" x14ac:dyDescent="0.25">
      <c r="G3074" s="1012">
        <v>40659</v>
      </c>
    </row>
    <row r="3075" spans="7:7" x14ac:dyDescent="0.25">
      <c r="G3075" s="1012">
        <v>40660</v>
      </c>
    </row>
    <row r="3076" spans="7:7" x14ac:dyDescent="0.25">
      <c r="G3076" s="1012">
        <v>40661</v>
      </c>
    </row>
    <row r="3077" spans="7:7" x14ac:dyDescent="0.25">
      <c r="G3077" s="1012">
        <v>40662</v>
      </c>
    </row>
    <row r="3078" spans="7:7" x14ac:dyDescent="0.25">
      <c r="G3078" s="1012">
        <v>40663</v>
      </c>
    </row>
    <row r="3079" spans="7:7" x14ac:dyDescent="0.25">
      <c r="G3079" s="1012">
        <v>40664</v>
      </c>
    </row>
    <row r="3080" spans="7:7" x14ac:dyDescent="0.25">
      <c r="G3080" s="1012">
        <v>40665</v>
      </c>
    </row>
    <row r="3081" spans="7:7" x14ac:dyDescent="0.25">
      <c r="G3081" s="1012">
        <v>40666</v>
      </c>
    </row>
    <row r="3082" spans="7:7" x14ac:dyDescent="0.25">
      <c r="G3082" s="1012">
        <v>40667</v>
      </c>
    </row>
    <row r="3083" spans="7:7" x14ac:dyDescent="0.25">
      <c r="G3083" s="1012">
        <v>40668</v>
      </c>
    </row>
    <row r="3084" spans="7:7" x14ac:dyDescent="0.25">
      <c r="G3084" s="1012">
        <v>40669</v>
      </c>
    </row>
    <row r="3085" spans="7:7" x14ac:dyDescent="0.25">
      <c r="G3085" s="1012">
        <v>40670</v>
      </c>
    </row>
    <row r="3086" spans="7:7" x14ac:dyDescent="0.25">
      <c r="G3086" s="1012">
        <v>40671</v>
      </c>
    </row>
    <row r="3087" spans="7:7" x14ac:dyDescent="0.25">
      <c r="G3087" s="1012">
        <v>40672</v>
      </c>
    </row>
    <row r="3088" spans="7:7" x14ac:dyDescent="0.25">
      <c r="G3088" s="1012">
        <v>40673</v>
      </c>
    </row>
    <row r="3089" spans="7:7" x14ac:dyDescent="0.25">
      <c r="G3089" s="1012">
        <v>40674</v>
      </c>
    </row>
    <row r="3090" spans="7:7" x14ac:dyDescent="0.25">
      <c r="G3090" s="1012">
        <v>40675</v>
      </c>
    </row>
    <row r="3091" spans="7:7" x14ac:dyDescent="0.25">
      <c r="G3091" s="1012">
        <v>40676</v>
      </c>
    </row>
    <row r="3092" spans="7:7" x14ac:dyDescent="0.25">
      <c r="G3092" s="1012">
        <v>40677</v>
      </c>
    </row>
    <row r="3093" spans="7:7" x14ac:dyDescent="0.25">
      <c r="G3093" s="1012">
        <v>40678</v>
      </c>
    </row>
    <row r="3094" spans="7:7" x14ac:dyDescent="0.25">
      <c r="G3094" s="1012">
        <v>40679</v>
      </c>
    </row>
    <row r="3095" spans="7:7" x14ac:dyDescent="0.25">
      <c r="G3095" s="1012">
        <v>40680</v>
      </c>
    </row>
    <row r="3096" spans="7:7" x14ac:dyDescent="0.25">
      <c r="G3096" s="1012">
        <v>40681</v>
      </c>
    </row>
    <row r="3097" spans="7:7" x14ac:dyDescent="0.25">
      <c r="G3097" s="1012">
        <v>40682</v>
      </c>
    </row>
    <row r="3098" spans="7:7" x14ac:dyDescent="0.25">
      <c r="G3098" s="1012">
        <v>40683</v>
      </c>
    </row>
    <row r="3099" spans="7:7" x14ac:dyDescent="0.25">
      <c r="G3099" s="1012">
        <v>40684</v>
      </c>
    </row>
    <row r="3100" spans="7:7" x14ac:dyDescent="0.25">
      <c r="G3100" s="1012">
        <v>40685</v>
      </c>
    </row>
    <row r="3101" spans="7:7" x14ac:dyDescent="0.25">
      <c r="G3101" s="1012">
        <v>40686</v>
      </c>
    </row>
    <row r="3102" spans="7:7" x14ac:dyDescent="0.25">
      <c r="G3102" s="1012">
        <v>40687</v>
      </c>
    </row>
    <row r="3103" spans="7:7" x14ac:dyDescent="0.25">
      <c r="G3103" s="1012">
        <v>40688</v>
      </c>
    </row>
    <row r="3104" spans="7:7" x14ac:dyDescent="0.25">
      <c r="G3104" s="1012">
        <v>40689</v>
      </c>
    </row>
    <row r="3105" spans="7:7" x14ac:dyDescent="0.25">
      <c r="G3105" s="1012">
        <v>40690</v>
      </c>
    </row>
    <row r="3106" spans="7:7" x14ac:dyDescent="0.25">
      <c r="G3106" s="1012">
        <v>40691</v>
      </c>
    </row>
    <row r="3107" spans="7:7" x14ac:dyDescent="0.25">
      <c r="G3107" s="1012">
        <v>40692</v>
      </c>
    </row>
    <row r="3108" spans="7:7" x14ac:dyDescent="0.25">
      <c r="G3108" s="1012">
        <v>40693</v>
      </c>
    </row>
    <row r="3109" spans="7:7" x14ac:dyDescent="0.25">
      <c r="G3109" s="1012">
        <v>40694</v>
      </c>
    </row>
    <row r="3110" spans="7:7" x14ac:dyDescent="0.25">
      <c r="G3110" s="1012">
        <v>40695</v>
      </c>
    </row>
    <row r="3111" spans="7:7" x14ac:dyDescent="0.25">
      <c r="G3111" s="1012">
        <v>40696</v>
      </c>
    </row>
    <row r="3112" spans="7:7" x14ac:dyDescent="0.25">
      <c r="G3112" s="1012">
        <v>40697</v>
      </c>
    </row>
    <row r="3113" spans="7:7" x14ac:dyDescent="0.25">
      <c r="G3113" s="1012">
        <v>40698</v>
      </c>
    </row>
    <row r="3114" spans="7:7" x14ac:dyDescent="0.25">
      <c r="G3114" s="1012">
        <v>40699</v>
      </c>
    </row>
    <row r="3115" spans="7:7" x14ac:dyDescent="0.25">
      <c r="G3115" s="1012">
        <v>40700</v>
      </c>
    </row>
    <row r="3116" spans="7:7" x14ac:dyDescent="0.25">
      <c r="G3116" s="1012">
        <v>40701</v>
      </c>
    </row>
    <row r="3117" spans="7:7" x14ac:dyDescent="0.25">
      <c r="G3117" s="1012">
        <v>40702</v>
      </c>
    </row>
    <row r="3118" spans="7:7" x14ac:dyDescent="0.25">
      <c r="G3118" s="1012">
        <v>40703</v>
      </c>
    </row>
    <row r="3119" spans="7:7" x14ac:dyDescent="0.25">
      <c r="G3119" s="1012">
        <v>40704</v>
      </c>
    </row>
    <row r="3120" spans="7:7" x14ac:dyDescent="0.25">
      <c r="G3120" s="1012">
        <v>40705</v>
      </c>
    </row>
    <row r="3121" spans="7:7" x14ac:dyDescent="0.25">
      <c r="G3121" s="1012">
        <v>40706</v>
      </c>
    </row>
    <row r="3122" spans="7:7" x14ac:dyDescent="0.25">
      <c r="G3122" s="1012">
        <v>40707</v>
      </c>
    </row>
    <row r="3123" spans="7:7" x14ac:dyDescent="0.25">
      <c r="G3123" s="1012">
        <v>40708</v>
      </c>
    </row>
    <row r="3124" spans="7:7" x14ac:dyDescent="0.25">
      <c r="G3124" s="1012">
        <v>40709</v>
      </c>
    </row>
    <row r="3125" spans="7:7" x14ac:dyDescent="0.25">
      <c r="G3125" s="1012">
        <v>40710</v>
      </c>
    </row>
    <row r="3126" spans="7:7" x14ac:dyDescent="0.25">
      <c r="G3126" s="1012">
        <v>40711</v>
      </c>
    </row>
    <row r="3127" spans="7:7" x14ac:dyDescent="0.25">
      <c r="G3127" s="1012">
        <v>40712</v>
      </c>
    </row>
    <row r="3128" spans="7:7" x14ac:dyDescent="0.25">
      <c r="G3128" s="1012">
        <v>40713</v>
      </c>
    </row>
    <row r="3129" spans="7:7" x14ac:dyDescent="0.25">
      <c r="G3129" s="1012">
        <v>40714</v>
      </c>
    </row>
    <row r="3130" spans="7:7" x14ac:dyDescent="0.25">
      <c r="G3130" s="1012">
        <v>40715</v>
      </c>
    </row>
    <row r="3131" spans="7:7" x14ac:dyDescent="0.25">
      <c r="G3131" s="1012">
        <v>40716</v>
      </c>
    </row>
    <row r="3132" spans="7:7" x14ac:dyDescent="0.25">
      <c r="G3132" s="1012">
        <v>40717</v>
      </c>
    </row>
    <row r="3133" spans="7:7" x14ac:dyDescent="0.25">
      <c r="G3133" s="1012">
        <v>40718</v>
      </c>
    </row>
    <row r="3134" spans="7:7" x14ac:dyDescent="0.25">
      <c r="G3134" s="1012">
        <v>40719</v>
      </c>
    </row>
    <row r="3135" spans="7:7" x14ac:dyDescent="0.25">
      <c r="G3135" s="1012">
        <v>40720</v>
      </c>
    </row>
    <row r="3136" spans="7:7" x14ac:dyDescent="0.25">
      <c r="G3136" s="1012">
        <v>40721</v>
      </c>
    </row>
    <row r="3137" spans="7:7" x14ac:dyDescent="0.25">
      <c r="G3137" s="1012">
        <v>40722</v>
      </c>
    </row>
    <row r="3138" spans="7:7" x14ac:dyDescent="0.25">
      <c r="G3138" s="1012">
        <v>40723</v>
      </c>
    </row>
    <row r="3139" spans="7:7" x14ac:dyDescent="0.25">
      <c r="G3139" s="1012">
        <v>40724</v>
      </c>
    </row>
    <row r="3140" spans="7:7" x14ac:dyDescent="0.25">
      <c r="G3140" s="1012">
        <v>40725</v>
      </c>
    </row>
    <row r="3141" spans="7:7" x14ac:dyDescent="0.25">
      <c r="G3141" s="1012">
        <v>40726</v>
      </c>
    </row>
    <row r="3142" spans="7:7" x14ac:dyDescent="0.25">
      <c r="G3142" s="1012">
        <v>40727</v>
      </c>
    </row>
    <row r="3143" spans="7:7" x14ac:dyDescent="0.25">
      <c r="G3143" s="1012">
        <v>40728</v>
      </c>
    </row>
    <row r="3144" spans="7:7" x14ac:dyDescent="0.25">
      <c r="G3144" s="1012">
        <v>40729</v>
      </c>
    </row>
    <row r="3145" spans="7:7" x14ac:dyDescent="0.25">
      <c r="G3145" s="1012">
        <v>40730</v>
      </c>
    </row>
    <row r="3146" spans="7:7" x14ac:dyDescent="0.25">
      <c r="G3146" s="1012">
        <v>40731</v>
      </c>
    </row>
    <row r="3147" spans="7:7" x14ac:dyDescent="0.25">
      <c r="G3147" s="1012">
        <v>40732</v>
      </c>
    </row>
    <row r="3148" spans="7:7" x14ac:dyDescent="0.25">
      <c r="G3148" s="1012">
        <v>40733</v>
      </c>
    </row>
    <row r="3149" spans="7:7" x14ac:dyDescent="0.25">
      <c r="G3149" s="1012">
        <v>40734</v>
      </c>
    </row>
    <row r="3150" spans="7:7" x14ac:dyDescent="0.25">
      <c r="G3150" s="1012">
        <v>40735</v>
      </c>
    </row>
    <row r="3151" spans="7:7" x14ac:dyDescent="0.25">
      <c r="G3151" s="1012">
        <v>40736</v>
      </c>
    </row>
    <row r="3152" spans="7:7" x14ac:dyDescent="0.25">
      <c r="G3152" s="1012">
        <v>40737</v>
      </c>
    </row>
    <row r="3153" spans="7:7" x14ac:dyDescent="0.25">
      <c r="G3153" s="1012">
        <v>40738</v>
      </c>
    </row>
    <row r="3154" spans="7:7" x14ac:dyDescent="0.25">
      <c r="G3154" s="1012">
        <v>40739</v>
      </c>
    </row>
    <row r="3155" spans="7:7" x14ac:dyDescent="0.25">
      <c r="G3155" s="1012">
        <v>40740</v>
      </c>
    </row>
    <row r="3156" spans="7:7" x14ac:dyDescent="0.25">
      <c r="G3156" s="1012">
        <v>40741</v>
      </c>
    </row>
    <row r="3157" spans="7:7" x14ac:dyDescent="0.25">
      <c r="G3157" s="1012">
        <v>40742</v>
      </c>
    </row>
    <row r="3158" spans="7:7" x14ac:dyDescent="0.25">
      <c r="G3158" s="1012">
        <v>40743</v>
      </c>
    </row>
    <row r="3159" spans="7:7" x14ac:dyDescent="0.25">
      <c r="G3159" s="1012">
        <v>40744</v>
      </c>
    </row>
    <row r="3160" spans="7:7" x14ac:dyDescent="0.25">
      <c r="G3160" s="1012">
        <v>40745</v>
      </c>
    </row>
    <row r="3161" spans="7:7" x14ac:dyDescent="0.25">
      <c r="G3161" s="1012">
        <v>40746</v>
      </c>
    </row>
    <row r="3162" spans="7:7" x14ac:dyDescent="0.25">
      <c r="G3162" s="1012">
        <v>40747</v>
      </c>
    </row>
    <row r="3163" spans="7:7" x14ac:dyDescent="0.25">
      <c r="G3163" s="1012">
        <v>40748</v>
      </c>
    </row>
    <row r="3164" spans="7:7" x14ac:dyDescent="0.25">
      <c r="G3164" s="1012">
        <v>40749</v>
      </c>
    </row>
    <row r="3165" spans="7:7" x14ac:dyDescent="0.25">
      <c r="G3165" s="1012">
        <v>40750</v>
      </c>
    </row>
    <row r="3166" spans="7:7" x14ac:dyDescent="0.25">
      <c r="G3166" s="1012">
        <v>40751</v>
      </c>
    </row>
    <row r="3167" spans="7:7" x14ac:dyDescent="0.25">
      <c r="G3167" s="1012">
        <v>40752</v>
      </c>
    </row>
    <row r="3168" spans="7:7" x14ac:dyDescent="0.25">
      <c r="G3168" s="1012">
        <v>40753</v>
      </c>
    </row>
    <row r="3169" spans="7:7" x14ac:dyDescent="0.25">
      <c r="G3169" s="1012">
        <v>40754</v>
      </c>
    </row>
    <row r="3170" spans="7:7" x14ac:dyDescent="0.25">
      <c r="G3170" s="1012">
        <v>40755</v>
      </c>
    </row>
    <row r="3171" spans="7:7" x14ac:dyDescent="0.25">
      <c r="G3171" s="1012">
        <v>40756</v>
      </c>
    </row>
    <row r="3172" spans="7:7" x14ac:dyDescent="0.25">
      <c r="G3172" s="1012">
        <v>40757</v>
      </c>
    </row>
    <row r="3173" spans="7:7" x14ac:dyDescent="0.25">
      <c r="G3173" s="1012">
        <v>40758</v>
      </c>
    </row>
    <row r="3174" spans="7:7" x14ac:dyDescent="0.25">
      <c r="G3174" s="1012">
        <v>40759</v>
      </c>
    </row>
    <row r="3175" spans="7:7" x14ac:dyDescent="0.25">
      <c r="G3175" s="1012">
        <v>40760</v>
      </c>
    </row>
    <row r="3176" spans="7:7" x14ac:dyDescent="0.25">
      <c r="G3176" s="1012">
        <v>40761</v>
      </c>
    </row>
    <row r="3177" spans="7:7" x14ac:dyDescent="0.25">
      <c r="G3177" s="1012">
        <v>40762</v>
      </c>
    </row>
    <row r="3178" spans="7:7" x14ac:dyDescent="0.25">
      <c r="G3178" s="1012">
        <v>40763</v>
      </c>
    </row>
    <row r="3179" spans="7:7" x14ac:dyDescent="0.25">
      <c r="G3179" s="1012">
        <v>40764</v>
      </c>
    </row>
    <row r="3180" spans="7:7" x14ac:dyDescent="0.25">
      <c r="G3180" s="1012">
        <v>40765</v>
      </c>
    </row>
    <row r="3181" spans="7:7" x14ac:dyDescent="0.25">
      <c r="G3181" s="1012">
        <v>40766</v>
      </c>
    </row>
    <row r="3182" spans="7:7" x14ac:dyDescent="0.25">
      <c r="G3182" s="1012">
        <v>40767</v>
      </c>
    </row>
    <row r="3183" spans="7:7" x14ac:dyDescent="0.25">
      <c r="G3183" s="1012">
        <v>40768</v>
      </c>
    </row>
    <row r="3184" spans="7:7" x14ac:dyDescent="0.25">
      <c r="G3184" s="1012">
        <v>40769</v>
      </c>
    </row>
    <row r="3185" spans="7:7" x14ac:dyDescent="0.25">
      <c r="G3185" s="1012">
        <v>40770</v>
      </c>
    </row>
    <row r="3186" spans="7:7" x14ac:dyDescent="0.25">
      <c r="G3186" s="1012">
        <v>40771</v>
      </c>
    </row>
    <row r="3187" spans="7:7" x14ac:dyDescent="0.25">
      <c r="G3187" s="1012">
        <v>40772</v>
      </c>
    </row>
    <row r="3188" spans="7:7" x14ac:dyDescent="0.25">
      <c r="G3188" s="1012">
        <v>40773</v>
      </c>
    </row>
    <row r="3189" spans="7:7" x14ac:dyDescent="0.25">
      <c r="G3189" s="1012">
        <v>40774</v>
      </c>
    </row>
    <row r="3190" spans="7:7" x14ac:dyDescent="0.25">
      <c r="G3190" s="1012">
        <v>40775</v>
      </c>
    </row>
    <row r="3191" spans="7:7" x14ac:dyDescent="0.25">
      <c r="G3191" s="1012">
        <v>40776</v>
      </c>
    </row>
    <row r="3192" spans="7:7" x14ac:dyDescent="0.25">
      <c r="G3192" s="1012">
        <v>40777</v>
      </c>
    </row>
    <row r="3193" spans="7:7" x14ac:dyDescent="0.25">
      <c r="G3193" s="1012">
        <v>40778</v>
      </c>
    </row>
    <row r="3194" spans="7:7" x14ac:dyDescent="0.25">
      <c r="G3194" s="1012">
        <v>40779</v>
      </c>
    </row>
    <row r="3195" spans="7:7" x14ac:dyDescent="0.25">
      <c r="G3195" s="1012">
        <v>40780</v>
      </c>
    </row>
    <row r="3196" spans="7:7" x14ac:dyDescent="0.25">
      <c r="G3196" s="1012">
        <v>40781</v>
      </c>
    </row>
    <row r="3197" spans="7:7" x14ac:dyDescent="0.25">
      <c r="G3197" s="1012">
        <v>40782</v>
      </c>
    </row>
    <row r="3198" spans="7:7" x14ac:dyDescent="0.25">
      <c r="G3198" s="1012">
        <v>40783</v>
      </c>
    </row>
    <row r="3199" spans="7:7" x14ac:dyDescent="0.25">
      <c r="G3199" s="1012">
        <v>40784</v>
      </c>
    </row>
    <row r="3200" spans="7:7" x14ac:dyDescent="0.25">
      <c r="G3200" s="1012">
        <v>40785</v>
      </c>
    </row>
    <row r="3201" spans="7:7" x14ac:dyDescent="0.25">
      <c r="G3201" s="1012">
        <v>40786</v>
      </c>
    </row>
    <row r="3202" spans="7:7" x14ac:dyDescent="0.25">
      <c r="G3202" s="1012">
        <v>40787</v>
      </c>
    </row>
    <row r="3203" spans="7:7" x14ac:dyDescent="0.25">
      <c r="G3203" s="1012">
        <v>40788</v>
      </c>
    </row>
    <row r="3204" spans="7:7" x14ac:dyDescent="0.25">
      <c r="G3204" s="1012">
        <v>40789</v>
      </c>
    </row>
    <row r="3205" spans="7:7" x14ac:dyDescent="0.25">
      <c r="G3205" s="1012">
        <v>40790</v>
      </c>
    </row>
    <row r="3206" spans="7:7" x14ac:dyDescent="0.25">
      <c r="G3206" s="1012">
        <v>40791</v>
      </c>
    </row>
    <row r="3207" spans="7:7" x14ac:dyDescent="0.25">
      <c r="G3207" s="1012">
        <v>40792</v>
      </c>
    </row>
    <row r="3208" spans="7:7" x14ac:dyDescent="0.25">
      <c r="G3208" s="1012">
        <v>40793</v>
      </c>
    </row>
    <row r="3209" spans="7:7" x14ac:dyDescent="0.25">
      <c r="G3209" s="1012">
        <v>40794</v>
      </c>
    </row>
    <row r="3210" spans="7:7" x14ac:dyDescent="0.25">
      <c r="G3210" s="1012">
        <v>40795</v>
      </c>
    </row>
    <row r="3211" spans="7:7" x14ac:dyDescent="0.25">
      <c r="G3211" s="1012">
        <v>40796</v>
      </c>
    </row>
    <row r="3212" spans="7:7" x14ac:dyDescent="0.25">
      <c r="G3212" s="1012">
        <v>40797</v>
      </c>
    </row>
    <row r="3213" spans="7:7" x14ac:dyDescent="0.25">
      <c r="G3213" s="1012">
        <v>40798</v>
      </c>
    </row>
    <row r="3214" spans="7:7" x14ac:dyDescent="0.25">
      <c r="G3214" s="1012">
        <v>40799</v>
      </c>
    </row>
    <row r="3215" spans="7:7" x14ac:dyDescent="0.25">
      <c r="G3215" s="1012">
        <v>40800</v>
      </c>
    </row>
    <row r="3216" spans="7:7" x14ac:dyDescent="0.25">
      <c r="G3216" s="1012">
        <v>40801</v>
      </c>
    </row>
    <row r="3217" spans="7:7" x14ac:dyDescent="0.25">
      <c r="G3217" s="1012">
        <v>40802</v>
      </c>
    </row>
    <row r="3218" spans="7:7" x14ac:dyDescent="0.25">
      <c r="G3218" s="1012">
        <v>40803</v>
      </c>
    </row>
    <row r="3219" spans="7:7" x14ac:dyDescent="0.25">
      <c r="G3219" s="1012">
        <v>40804</v>
      </c>
    </row>
    <row r="3220" spans="7:7" x14ac:dyDescent="0.25">
      <c r="G3220" s="1012">
        <v>40805</v>
      </c>
    </row>
    <row r="3221" spans="7:7" x14ac:dyDescent="0.25">
      <c r="G3221" s="1012">
        <v>40806</v>
      </c>
    </row>
    <row r="3222" spans="7:7" x14ac:dyDescent="0.25">
      <c r="G3222" s="1012">
        <v>40807</v>
      </c>
    </row>
    <row r="3223" spans="7:7" x14ac:dyDescent="0.25">
      <c r="G3223" s="1012">
        <v>40808</v>
      </c>
    </row>
    <row r="3224" spans="7:7" x14ac:dyDescent="0.25">
      <c r="G3224" s="1012">
        <v>40809</v>
      </c>
    </row>
    <row r="3225" spans="7:7" x14ac:dyDescent="0.25">
      <c r="G3225" s="1012">
        <v>40810</v>
      </c>
    </row>
    <row r="3226" spans="7:7" x14ac:dyDescent="0.25">
      <c r="G3226" s="1012">
        <v>40811</v>
      </c>
    </row>
    <row r="3227" spans="7:7" x14ac:dyDescent="0.25">
      <c r="G3227" s="1012">
        <v>40812</v>
      </c>
    </row>
    <row r="3228" spans="7:7" x14ac:dyDescent="0.25">
      <c r="G3228" s="1012">
        <v>40813</v>
      </c>
    </row>
    <row r="3229" spans="7:7" x14ac:dyDescent="0.25">
      <c r="G3229" s="1012">
        <v>40814</v>
      </c>
    </row>
    <row r="3230" spans="7:7" x14ac:dyDescent="0.25">
      <c r="G3230" s="1012">
        <v>40815</v>
      </c>
    </row>
    <row r="3231" spans="7:7" x14ac:dyDescent="0.25">
      <c r="G3231" s="1012">
        <v>40816</v>
      </c>
    </row>
    <row r="3232" spans="7:7" x14ac:dyDescent="0.25">
      <c r="G3232" s="1012">
        <v>40817</v>
      </c>
    </row>
    <row r="3233" spans="7:7" x14ac:dyDescent="0.25">
      <c r="G3233" s="1012">
        <v>40818</v>
      </c>
    </row>
    <row r="3234" spans="7:7" x14ac:dyDescent="0.25">
      <c r="G3234" s="1012">
        <v>40819</v>
      </c>
    </row>
    <row r="3235" spans="7:7" x14ac:dyDescent="0.25">
      <c r="G3235" s="1012">
        <v>40820</v>
      </c>
    </row>
    <row r="3236" spans="7:7" x14ac:dyDescent="0.25">
      <c r="G3236" s="1012">
        <v>40821</v>
      </c>
    </row>
    <row r="3237" spans="7:7" x14ac:dyDescent="0.25">
      <c r="G3237" s="1012">
        <v>40822</v>
      </c>
    </row>
    <row r="3238" spans="7:7" x14ac:dyDescent="0.25">
      <c r="G3238" s="1012">
        <v>40823</v>
      </c>
    </row>
    <row r="3239" spans="7:7" x14ac:dyDescent="0.25">
      <c r="G3239" s="1012">
        <v>40824</v>
      </c>
    </row>
    <row r="3240" spans="7:7" x14ac:dyDescent="0.25">
      <c r="G3240" s="1012">
        <v>40825</v>
      </c>
    </row>
    <row r="3241" spans="7:7" x14ac:dyDescent="0.25">
      <c r="G3241" s="1012">
        <v>40826</v>
      </c>
    </row>
    <row r="3242" spans="7:7" x14ac:dyDescent="0.25">
      <c r="G3242" s="1012">
        <v>40827</v>
      </c>
    </row>
    <row r="3243" spans="7:7" x14ac:dyDescent="0.25">
      <c r="G3243" s="1012">
        <v>40828</v>
      </c>
    </row>
    <row r="3244" spans="7:7" x14ac:dyDescent="0.25">
      <c r="G3244" s="1012">
        <v>40829</v>
      </c>
    </row>
    <row r="3245" spans="7:7" x14ac:dyDescent="0.25">
      <c r="G3245" s="1012">
        <v>40830</v>
      </c>
    </row>
    <row r="3246" spans="7:7" x14ac:dyDescent="0.25">
      <c r="G3246" s="1012">
        <v>40831</v>
      </c>
    </row>
    <row r="3247" spans="7:7" x14ac:dyDescent="0.25">
      <c r="G3247" s="1012">
        <v>40832</v>
      </c>
    </row>
    <row r="3248" spans="7:7" x14ac:dyDescent="0.25">
      <c r="G3248" s="1012">
        <v>40833</v>
      </c>
    </row>
    <row r="3249" spans="7:7" x14ac:dyDescent="0.25">
      <c r="G3249" s="1012">
        <v>40834</v>
      </c>
    </row>
    <row r="3250" spans="7:7" x14ac:dyDescent="0.25">
      <c r="G3250" s="1012">
        <v>40835</v>
      </c>
    </row>
    <row r="3251" spans="7:7" x14ac:dyDescent="0.25">
      <c r="G3251" s="1012">
        <v>40836</v>
      </c>
    </row>
    <row r="3252" spans="7:7" x14ac:dyDescent="0.25">
      <c r="G3252" s="1012">
        <v>40837</v>
      </c>
    </row>
    <row r="3253" spans="7:7" x14ac:dyDescent="0.25">
      <c r="G3253" s="1012">
        <v>40838</v>
      </c>
    </row>
    <row r="3254" spans="7:7" x14ac:dyDescent="0.25">
      <c r="G3254" s="1012">
        <v>40839</v>
      </c>
    </row>
    <row r="3255" spans="7:7" x14ac:dyDescent="0.25">
      <c r="G3255" s="1012">
        <v>40840</v>
      </c>
    </row>
    <row r="3256" spans="7:7" x14ac:dyDescent="0.25">
      <c r="G3256" s="1012">
        <v>40841</v>
      </c>
    </row>
    <row r="3257" spans="7:7" x14ac:dyDescent="0.25">
      <c r="G3257" s="1012">
        <v>40842</v>
      </c>
    </row>
    <row r="3258" spans="7:7" x14ac:dyDescent="0.25">
      <c r="G3258" s="1012">
        <v>40843</v>
      </c>
    </row>
    <row r="3259" spans="7:7" x14ac:dyDescent="0.25">
      <c r="G3259" s="1012">
        <v>40844</v>
      </c>
    </row>
    <row r="3260" spans="7:7" x14ac:dyDescent="0.25">
      <c r="G3260" s="1012">
        <v>40845</v>
      </c>
    </row>
    <row r="3261" spans="7:7" x14ac:dyDescent="0.25">
      <c r="G3261" s="1012">
        <v>40846</v>
      </c>
    </row>
    <row r="3262" spans="7:7" x14ac:dyDescent="0.25">
      <c r="G3262" s="1012">
        <v>40847</v>
      </c>
    </row>
    <row r="3263" spans="7:7" x14ac:dyDescent="0.25">
      <c r="G3263" s="1012">
        <v>40848</v>
      </c>
    </row>
    <row r="3264" spans="7:7" x14ac:dyDescent="0.25">
      <c r="G3264" s="1012">
        <v>40849</v>
      </c>
    </row>
    <row r="3265" spans="7:7" x14ac:dyDescent="0.25">
      <c r="G3265" s="1012">
        <v>40850</v>
      </c>
    </row>
    <row r="3266" spans="7:7" x14ac:dyDescent="0.25">
      <c r="G3266" s="1012">
        <v>40851</v>
      </c>
    </row>
    <row r="3267" spans="7:7" x14ac:dyDescent="0.25">
      <c r="G3267" s="1012">
        <v>40852</v>
      </c>
    </row>
    <row r="3268" spans="7:7" x14ac:dyDescent="0.25">
      <c r="G3268" s="1012">
        <v>40853</v>
      </c>
    </row>
    <row r="3269" spans="7:7" x14ac:dyDescent="0.25">
      <c r="G3269" s="1012">
        <v>40854</v>
      </c>
    </row>
    <row r="3270" spans="7:7" x14ac:dyDescent="0.25">
      <c r="G3270" s="1012">
        <v>40855</v>
      </c>
    </row>
    <row r="3271" spans="7:7" x14ac:dyDescent="0.25">
      <c r="G3271" s="1012">
        <v>40856</v>
      </c>
    </row>
    <row r="3272" spans="7:7" x14ac:dyDescent="0.25">
      <c r="G3272" s="1012">
        <v>40857</v>
      </c>
    </row>
    <row r="3273" spans="7:7" x14ac:dyDescent="0.25">
      <c r="G3273" s="1012">
        <v>40858</v>
      </c>
    </row>
    <row r="3274" spans="7:7" x14ac:dyDescent="0.25">
      <c r="G3274" s="1012">
        <v>40859</v>
      </c>
    </row>
    <row r="3275" spans="7:7" x14ac:dyDescent="0.25">
      <c r="G3275" s="1012">
        <v>40860</v>
      </c>
    </row>
    <row r="3276" spans="7:7" x14ac:dyDescent="0.25">
      <c r="G3276" s="1012">
        <v>40861</v>
      </c>
    </row>
    <row r="3277" spans="7:7" x14ac:dyDescent="0.25">
      <c r="G3277" s="1012">
        <v>40862</v>
      </c>
    </row>
    <row r="3278" spans="7:7" x14ac:dyDescent="0.25">
      <c r="G3278" s="1012">
        <v>40863</v>
      </c>
    </row>
    <row r="3279" spans="7:7" x14ac:dyDescent="0.25">
      <c r="G3279" s="1012">
        <v>40864</v>
      </c>
    </row>
    <row r="3280" spans="7:7" x14ac:dyDescent="0.25">
      <c r="G3280" s="1012">
        <v>40865</v>
      </c>
    </row>
    <row r="3281" spans="7:7" x14ac:dyDescent="0.25">
      <c r="G3281" s="1012">
        <v>40866</v>
      </c>
    </row>
    <row r="3282" spans="7:7" x14ac:dyDescent="0.25">
      <c r="G3282" s="1012">
        <v>40867</v>
      </c>
    </row>
    <row r="3283" spans="7:7" x14ac:dyDescent="0.25">
      <c r="G3283" s="1012">
        <v>40868</v>
      </c>
    </row>
    <row r="3284" spans="7:7" x14ac:dyDescent="0.25">
      <c r="G3284" s="1012">
        <v>40869</v>
      </c>
    </row>
    <row r="3285" spans="7:7" x14ac:dyDescent="0.25">
      <c r="G3285" s="1012">
        <v>40870</v>
      </c>
    </row>
    <row r="3286" spans="7:7" x14ac:dyDescent="0.25">
      <c r="G3286" s="1012">
        <v>40871</v>
      </c>
    </row>
    <row r="3287" spans="7:7" x14ac:dyDescent="0.25">
      <c r="G3287" s="1012">
        <v>40872</v>
      </c>
    </row>
    <row r="3288" spans="7:7" x14ac:dyDescent="0.25">
      <c r="G3288" s="1012">
        <v>40873</v>
      </c>
    </row>
    <row r="3289" spans="7:7" x14ac:dyDescent="0.25">
      <c r="G3289" s="1012">
        <v>40874</v>
      </c>
    </row>
    <row r="3290" spans="7:7" x14ac:dyDescent="0.25">
      <c r="G3290" s="1012">
        <v>40875</v>
      </c>
    </row>
    <row r="3291" spans="7:7" x14ac:dyDescent="0.25">
      <c r="G3291" s="1012">
        <v>40876</v>
      </c>
    </row>
    <row r="3292" spans="7:7" x14ac:dyDescent="0.25">
      <c r="G3292" s="1012">
        <v>40877</v>
      </c>
    </row>
    <row r="3293" spans="7:7" x14ac:dyDescent="0.25">
      <c r="G3293" s="1012">
        <v>40878</v>
      </c>
    </row>
    <row r="3294" spans="7:7" x14ac:dyDescent="0.25">
      <c r="G3294" s="1012">
        <v>40879</v>
      </c>
    </row>
    <row r="3295" spans="7:7" x14ac:dyDescent="0.25">
      <c r="G3295" s="1012">
        <v>40880</v>
      </c>
    </row>
    <row r="3296" spans="7:7" x14ac:dyDescent="0.25">
      <c r="G3296" s="1012">
        <v>40881</v>
      </c>
    </row>
    <row r="3297" spans="7:7" x14ac:dyDescent="0.25">
      <c r="G3297" s="1012">
        <v>40882</v>
      </c>
    </row>
    <row r="3298" spans="7:7" x14ac:dyDescent="0.25">
      <c r="G3298" s="1012">
        <v>40883</v>
      </c>
    </row>
    <row r="3299" spans="7:7" x14ac:dyDescent="0.25">
      <c r="G3299" s="1012">
        <v>40884</v>
      </c>
    </row>
    <row r="3300" spans="7:7" x14ac:dyDescent="0.25">
      <c r="G3300" s="1012">
        <v>40885</v>
      </c>
    </row>
    <row r="3301" spans="7:7" x14ac:dyDescent="0.25">
      <c r="G3301" s="1012">
        <v>40886</v>
      </c>
    </row>
    <row r="3302" spans="7:7" x14ac:dyDescent="0.25">
      <c r="G3302" s="1012">
        <v>40887</v>
      </c>
    </row>
    <row r="3303" spans="7:7" x14ac:dyDescent="0.25">
      <c r="G3303" s="1012">
        <v>40888</v>
      </c>
    </row>
    <row r="3304" spans="7:7" x14ac:dyDescent="0.25">
      <c r="G3304" s="1012">
        <v>40889</v>
      </c>
    </row>
    <row r="3305" spans="7:7" x14ac:dyDescent="0.25">
      <c r="G3305" s="1012">
        <v>40890</v>
      </c>
    </row>
    <row r="3306" spans="7:7" x14ac:dyDescent="0.25">
      <c r="G3306" s="1012">
        <v>40891</v>
      </c>
    </row>
    <row r="3307" spans="7:7" x14ac:dyDescent="0.25">
      <c r="G3307" s="1012">
        <v>40892</v>
      </c>
    </row>
    <row r="3308" spans="7:7" x14ac:dyDescent="0.25">
      <c r="G3308" s="1012">
        <v>40893</v>
      </c>
    </row>
    <row r="3309" spans="7:7" x14ac:dyDescent="0.25">
      <c r="G3309" s="1012">
        <v>40894</v>
      </c>
    </row>
    <row r="3310" spans="7:7" x14ac:dyDescent="0.25">
      <c r="G3310" s="1012">
        <v>40895</v>
      </c>
    </row>
    <row r="3311" spans="7:7" x14ac:dyDescent="0.25">
      <c r="G3311" s="1012">
        <v>40896</v>
      </c>
    </row>
    <row r="3312" spans="7:7" x14ac:dyDescent="0.25">
      <c r="G3312" s="1012">
        <v>40897</v>
      </c>
    </row>
    <row r="3313" spans="7:7" x14ac:dyDescent="0.25">
      <c r="G3313" s="1012">
        <v>40898</v>
      </c>
    </row>
    <row r="3314" spans="7:7" x14ac:dyDescent="0.25">
      <c r="G3314" s="1012">
        <v>40899</v>
      </c>
    </row>
    <row r="3315" spans="7:7" x14ac:dyDescent="0.25">
      <c r="G3315" s="1012">
        <v>40900</v>
      </c>
    </row>
    <row r="3316" spans="7:7" x14ac:dyDescent="0.25">
      <c r="G3316" s="1012">
        <v>40901</v>
      </c>
    </row>
    <row r="3317" spans="7:7" x14ac:dyDescent="0.25">
      <c r="G3317" s="1012">
        <v>40902</v>
      </c>
    </row>
    <row r="3318" spans="7:7" x14ac:dyDescent="0.25">
      <c r="G3318" s="1012">
        <v>40903</v>
      </c>
    </row>
    <row r="3319" spans="7:7" x14ac:dyDescent="0.25">
      <c r="G3319" s="1012">
        <v>40904</v>
      </c>
    </row>
    <row r="3320" spans="7:7" x14ac:dyDescent="0.25">
      <c r="G3320" s="1012">
        <v>40905</v>
      </c>
    </row>
    <row r="3321" spans="7:7" x14ac:dyDescent="0.25">
      <c r="G3321" s="1012">
        <v>40906</v>
      </c>
    </row>
    <row r="3322" spans="7:7" x14ac:dyDescent="0.25">
      <c r="G3322" s="1012">
        <v>40907</v>
      </c>
    </row>
    <row r="3323" spans="7:7" x14ac:dyDescent="0.25">
      <c r="G3323" s="1012">
        <v>40908</v>
      </c>
    </row>
    <row r="3324" spans="7:7" x14ac:dyDescent="0.25">
      <c r="G3324" s="1012">
        <v>40909</v>
      </c>
    </row>
    <row r="3325" spans="7:7" x14ac:dyDescent="0.25">
      <c r="G3325" s="1012">
        <v>40910</v>
      </c>
    </row>
    <row r="3326" spans="7:7" x14ac:dyDescent="0.25">
      <c r="G3326" s="1012">
        <v>40911</v>
      </c>
    </row>
    <row r="3327" spans="7:7" x14ac:dyDescent="0.25">
      <c r="G3327" s="1012">
        <v>40912</v>
      </c>
    </row>
    <row r="3328" spans="7:7" x14ac:dyDescent="0.25">
      <c r="G3328" s="1012">
        <v>40913</v>
      </c>
    </row>
    <row r="3329" spans="7:7" x14ac:dyDescent="0.25">
      <c r="G3329" s="1012">
        <v>40914</v>
      </c>
    </row>
    <row r="3330" spans="7:7" x14ac:dyDescent="0.25">
      <c r="G3330" s="1012">
        <v>40915</v>
      </c>
    </row>
    <row r="3331" spans="7:7" x14ac:dyDescent="0.25">
      <c r="G3331" s="1012">
        <v>40916</v>
      </c>
    </row>
    <row r="3332" spans="7:7" x14ac:dyDescent="0.25">
      <c r="G3332" s="1012">
        <v>40917</v>
      </c>
    </row>
    <row r="3333" spans="7:7" x14ac:dyDescent="0.25">
      <c r="G3333" s="1012">
        <v>40918</v>
      </c>
    </row>
    <row r="3334" spans="7:7" x14ac:dyDescent="0.25">
      <c r="G3334" s="1012">
        <v>40919</v>
      </c>
    </row>
    <row r="3335" spans="7:7" x14ac:dyDescent="0.25">
      <c r="G3335" s="1012">
        <v>40920</v>
      </c>
    </row>
    <row r="3336" spans="7:7" x14ac:dyDescent="0.25">
      <c r="G3336" s="1012">
        <v>40921</v>
      </c>
    </row>
    <row r="3337" spans="7:7" x14ac:dyDescent="0.25">
      <c r="G3337" s="1012">
        <v>40922</v>
      </c>
    </row>
    <row r="3338" spans="7:7" x14ac:dyDescent="0.25">
      <c r="G3338" s="1012">
        <v>40923</v>
      </c>
    </row>
    <row r="3339" spans="7:7" x14ac:dyDescent="0.25">
      <c r="G3339" s="1012">
        <v>40924</v>
      </c>
    </row>
    <row r="3340" spans="7:7" x14ac:dyDescent="0.25">
      <c r="G3340" s="1012">
        <v>40925</v>
      </c>
    </row>
    <row r="3341" spans="7:7" x14ac:dyDescent="0.25">
      <c r="G3341" s="1012">
        <v>40926</v>
      </c>
    </row>
    <row r="3342" spans="7:7" x14ac:dyDescent="0.25">
      <c r="G3342" s="1012">
        <v>40927</v>
      </c>
    </row>
    <row r="3343" spans="7:7" x14ac:dyDescent="0.25">
      <c r="G3343" s="1012">
        <v>40928</v>
      </c>
    </row>
    <row r="3344" spans="7:7" x14ac:dyDescent="0.25">
      <c r="G3344" s="1012">
        <v>40929</v>
      </c>
    </row>
    <row r="3345" spans="7:7" x14ac:dyDescent="0.25">
      <c r="G3345" s="1012">
        <v>40930</v>
      </c>
    </row>
    <row r="3346" spans="7:7" x14ac:dyDescent="0.25">
      <c r="G3346" s="1012">
        <v>40931</v>
      </c>
    </row>
    <row r="3347" spans="7:7" x14ac:dyDescent="0.25">
      <c r="G3347" s="1012">
        <v>40932</v>
      </c>
    </row>
    <row r="3348" spans="7:7" x14ac:dyDescent="0.25">
      <c r="G3348" s="1012">
        <v>40933</v>
      </c>
    </row>
    <row r="3349" spans="7:7" x14ac:dyDescent="0.25">
      <c r="G3349" s="1012">
        <v>40934</v>
      </c>
    </row>
    <row r="3350" spans="7:7" x14ac:dyDescent="0.25">
      <c r="G3350" s="1012">
        <v>40935</v>
      </c>
    </row>
    <row r="3351" spans="7:7" x14ac:dyDescent="0.25">
      <c r="G3351" s="1012">
        <v>40936</v>
      </c>
    </row>
    <row r="3352" spans="7:7" x14ac:dyDescent="0.25">
      <c r="G3352" s="1012">
        <v>40937</v>
      </c>
    </row>
    <row r="3353" spans="7:7" x14ac:dyDescent="0.25">
      <c r="G3353" s="1012">
        <v>40938</v>
      </c>
    </row>
    <row r="3354" spans="7:7" x14ac:dyDescent="0.25">
      <c r="G3354" s="1012">
        <v>40939</v>
      </c>
    </row>
    <row r="3355" spans="7:7" x14ac:dyDescent="0.25">
      <c r="G3355" s="1012">
        <v>40940</v>
      </c>
    </row>
    <row r="3356" spans="7:7" x14ac:dyDescent="0.25">
      <c r="G3356" s="1012">
        <v>40941</v>
      </c>
    </row>
    <row r="3357" spans="7:7" x14ac:dyDescent="0.25">
      <c r="G3357" s="1012">
        <v>40942</v>
      </c>
    </row>
    <row r="3358" spans="7:7" x14ac:dyDescent="0.25">
      <c r="G3358" s="1012">
        <v>40943</v>
      </c>
    </row>
    <row r="3359" spans="7:7" x14ac:dyDescent="0.25">
      <c r="G3359" s="1012">
        <v>40944</v>
      </c>
    </row>
    <row r="3360" spans="7:7" x14ac:dyDescent="0.25">
      <c r="G3360" s="1012">
        <v>40945</v>
      </c>
    </row>
    <row r="3361" spans="7:7" x14ac:dyDescent="0.25">
      <c r="G3361" s="1012">
        <v>40946</v>
      </c>
    </row>
    <row r="3362" spans="7:7" x14ac:dyDescent="0.25">
      <c r="G3362" s="1012">
        <v>40947</v>
      </c>
    </row>
    <row r="3363" spans="7:7" x14ac:dyDescent="0.25">
      <c r="G3363" s="1012">
        <v>40948</v>
      </c>
    </row>
    <row r="3364" spans="7:7" x14ac:dyDescent="0.25">
      <c r="G3364" s="1012">
        <v>40949</v>
      </c>
    </row>
    <row r="3365" spans="7:7" x14ac:dyDescent="0.25">
      <c r="G3365" s="1012">
        <v>40950</v>
      </c>
    </row>
    <row r="3366" spans="7:7" x14ac:dyDescent="0.25">
      <c r="G3366" s="1012">
        <v>40951</v>
      </c>
    </row>
    <row r="3367" spans="7:7" x14ac:dyDescent="0.25">
      <c r="G3367" s="1012">
        <v>40952</v>
      </c>
    </row>
    <row r="3368" spans="7:7" x14ac:dyDescent="0.25">
      <c r="G3368" s="1012">
        <v>40953</v>
      </c>
    </row>
    <row r="3369" spans="7:7" x14ac:dyDescent="0.25">
      <c r="G3369" s="1012">
        <v>40954</v>
      </c>
    </row>
    <row r="3370" spans="7:7" x14ac:dyDescent="0.25">
      <c r="G3370" s="1012">
        <v>40955</v>
      </c>
    </row>
    <row r="3371" spans="7:7" x14ac:dyDescent="0.25">
      <c r="G3371" s="1012">
        <v>40956</v>
      </c>
    </row>
    <row r="3372" spans="7:7" x14ac:dyDescent="0.25">
      <c r="G3372" s="1012">
        <v>40957</v>
      </c>
    </row>
    <row r="3373" spans="7:7" x14ac:dyDescent="0.25">
      <c r="G3373" s="1012">
        <v>40958</v>
      </c>
    </row>
    <row r="3374" spans="7:7" x14ac:dyDescent="0.25">
      <c r="G3374" s="1012">
        <v>40959</v>
      </c>
    </row>
    <row r="3375" spans="7:7" x14ac:dyDescent="0.25">
      <c r="G3375" s="1012">
        <v>40960</v>
      </c>
    </row>
    <row r="3376" spans="7:7" x14ac:dyDescent="0.25">
      <c r="G3376" s="1012">
        <v>40961</v>
      </c>
    </row>
    <row r="3377" spans="7:7" x14ac:dyDescent="0.25">
      <c r="G3377" s="1012">
        <v>40962</v>
      </c>
    </row>
    <row r="3378" spans="7:7" x14ac:dyDescent="0.25">
      <c r="G3378" s="1012">
        <v>40963</v>
      </c>
    </row>
    <row r="3379" spans="7:7" x14ac:dyDescent="0.25">
      <c r="G3379" s="1012">
        <v>40964</v>
      </c>
    </row>
    <row r="3380" spans="7:7" x14ac:dyDescent="0.25">
      <c r="G3380" s="1012">
        <v>40965</v>
      </c>
    </row>
    <row r="3381" spans="7:7" x14ac:dyDescent="0.25">
      <c r="G3381" s="1012">
        <v>40966</v>
      </c>
    </row>
    <row r="3382" spans="7:7" x14ac:dyDescent="0.25">
      <c r="G3382" s="1012">
        <v>40967</v>
      </c>
    </row>
    <row r="3383" spans="7:7" x14ac:dyDescent="0.25">
      <c r="G3383" s="1012">
        <v>40968</v>
      </c>
    </row>
    <row r="3384" spans="7:7" x14ac:dyDescent="0.25">
      <c r="G3384" s="1012">
        <v>40969</v>
      </c>
    </row>
    <row r="3385" spans="7:7" x14ac:dyDescent="0.25">
      <c r="G3385" s="1012">
        <v>40970</v>
      </c>
    </row>
    <row r="3386" spans="7:7" x14ac:dyDescent="0.25">
      <c r="G3386" s="1012">
        <v>40971</v>
      </c>
    </row>
    <row r="3387" spans="7:7" x14ac:dyDescent="0.25">
      <c r="G3387" s="1012">
        <v>40972</v>
      </c>
    </row>
    <row r="3388" spans="7:7" x14ac:dyDescent="0.25">
      <c r="G3388" s="1012">
        <v>40973</v>
      </c>
    </row>
    <row r="3389" spans="7:7" x14ac:dyDescent="0.25">
      <c r="G3389" s="1012">
        <v>40974</v>
      </c>
    </row>
    <row r="3390" spans="7:7" x14ac:dyDescent="0.25">
      <c r="G3390" s="1012">
        <v>40975</v>
      </c>
    </row>
    <row r="3391" spans="7:7" x14ac:dyDescent="0.25">
      <c r="G3391" s="1012">
        <v>40976</v>
      </c>
    </row>
    <row r="3392" spans="7:7" x14ac:dyDescent="0.25">
      <c r="G3392" s="1012">
        <v>40977</v>
      </c>
    </row>
    <row r="3393" spans="7:7" x14ac:dyDescent="0.25">
      <c r="G3393" s="1012">
        <v>40978</v>
      </c>
    </row>
    <row r="3394" spans="7:7" x14ac:dyDescent="0.25">
      <c r="G3394" s="1012">
        <v>40979</v>
      </c>
    </row>
    <row r="3395" spans="7:7" x14ac:dyDescent="0.25">
      <c r="G3395" s="1012">
        <v>40980</v>
      </c>
    </row>
    <row r="3396" spans="7:7" x14ac:dyDescent="0.25">
      <c r="G3396" s="1012">
        <v>40981</v>
      </c>
    </row>
    <row r="3397" spans="7:7" x14ac:dyDescent="0.25">
      <c r="G3397" s="1012">
        <v>40982</v>
      </c>
    </row>
    <row r="3398" spans="7:7" x14ac:dyDescent="0.25">
      <c r="G3398" s="1012">
        <v>40983</v>
      </c>
    </row>
    <row r="3399" spans="7:7" x14ac:dyDescent="0.25">
      <c r="G3399" s="1012">
        <v>40984</v>
      </c>
    </row>
    <row r="3400" spans="7:7" x14ac:dyDescent="0.25">
      <c r="G3400" s="1012">
        <v>40985</v>
      </c>
    </row>
    <row r="3401" spans="7:7" x14ac:dyDescent="0.25">
      <c r="G3401" s="1012">
        <v>40986</v>
      </c>
    </row>
    <row r="3402" spans="7:7" x14ac:dyDescent="0.25">
      <c r="G3402" s="1012">
        <v>40987</v>
      </c>
    </row>
    <row r="3403" spans="7:7" x14ac:dyDescent="0.25">
      <c r="G3403" s="1012">
        <v>40988</v>
      </c>
    </row>
    <row r="3404" spans="7:7" x14ac:dyDescent="0.25">
      <c r="G3404" s="1012">
        <v>40989</v>
      </c>
    </row>
    <row r="3405" spans="7:7" x14ac:dyDescent="0.25">
      <c r="G3405" s="1012">
        <v>40990</v>
      </c>
    </row>
    <row r="3406" spans="7:7" x14ac:dyDescent="0.25">
      <c r="G3406" s="1012">
        <v>40991</v>
      </c>
    </row>
    <row r="3407" spans="7:7" x14ac:dyDescent="0.25">
      <c r="G3407" s="1012">
        <v>40992</v>
      </c>
    </row>
    <row r="3408" spans="7:7" x14ac:dyDescent="0.25">
      <c r="G3408" s="1012">
        <v>40993</v>
      </c>
    </row>
    <row r="3409" spans="7:7" x14ac:dyDescent="0.25">
      <c r="G3409" s="1012">
        <v>40994</v>
      </c>
    </row>
    <row r="3410" spans="7:7" x14ac:dyDescent="0.25">
      <c r="G3410" s="1012">
        <v>40995</v>
      </c>
    </row>
    <row r="3411" spans="7:7" x14ac:dyDescent="0.25">
      <c r="G3411" s="1012">
        <v>40996</v>
      </c>
    </row>
    <row r="3412" spans="7:7" x14ac:dyDescent="0.25">
      <c r="G3412" s="1012">
        <v>40997</v>
      </c>
    </row>
    <row r="3413" spans="7:7" x14ac:dyDescent="0.25">
      <c r="G3413" s="1012">
        <v>40998</v>
      </c>
    </row>
    <row r="3414" spans="7:7" x14ac:dyDescent="0.25">
      <c r="G3414" s="1012">
        <v>40999</v>
      </c>
    </row>
    <row r="3415" spans="7:7" x14ac:dyDescent="0.25">
      <c r="G3415" s="1012">
        <v>41000</v>
      </c>
    </row>
    <row r="3416" spans="7:7" x14ac:dyDescent="0.25">
      <c r="G3416" s="1012">
        <v>41001</v>
      </c>
    </row>
    <row r="3417" spans="7:7" x14ac:dyDescent="0.25">
      <c r="G3417" s="1012">
        <v>41002</v>
      </c>
    </row>
    <row r="3418" spans="7:7" x14ac:dyDescent="0.25">
      <c r="G3418" s="1012">
        <v>41003</v>
      </c>
    </row>
    <row r="3419" spans="7:7" x14ac:dyDescent="0.25">
      <c r="G3419" s="1012">
        <v>41004</v>
      </c>
    </row>
    <row r="3420" spans="7:7" x14ac:dyDescent="0.25">
      <c r="G3420" s="1012">
        <v>41005</v>
      </c>
    </row>
    <row r="3421" spans="7:7" x14ac:dyDescent="0.25">
      <c r="G3421" s="1012">
        <v>41006</v>
      </c>
    </row>
    <row r="3422" spans="7:7" x14ac:dyDescent="0.25">
      <c r="G3422" s="1012">
        <v>41007</v>
      </c>
    </row>
    <row r="3423" spans="7:7" x14ac:dyDescent="0.25">
      <c r="G3423" s="1012">
        <v>41008</v>
      </c>
    </row>
    <row r="3424" spans="7:7" x14ac:dyDescent="0.25">
      <c r="G3424" s="1012">
        <v>41009</v>
      </c>
    </row>
    <row r="3425" spans="7:7" x14ac:dyDescent="0.25">
      <c r="G3425" s="1012">
        <v>41010</v>
      </c>
    </row>
    <row r="3426" spans="7:7" x14ac:dyDescent="0.25">
      <c r="G3426" s="1012">
        <v>41011</v>
      </c>
    </row>
    <row r="3427" spans="7:7" x14ac:dyDescent="0.25">
      <c r="G3427" s="1012">
        <v>41012</v>
      </c>
    </row>
    <row r="3428" spans="7:7" x14ac:dyDescent="0.25">
      <c r="G3428" s="1012">
        <v>41013</v>
      </c>
    </row>
    <row r="3429" spans="7:7" x14ac:dyDescent="0.25">
      <c r="G3429" s="1012">
        <v>41014</v>
      </c>
    </row>
    <row r="3430" spans="7:7" x14ac:dyDescent="0.25">
      <c r="G3430" s="1012">
        <v>41015</v>
      </c>
    </row>
    <row r="3431" spans="7:7" x14ac:dyDescent="0.25">
      <c r="G3431" s="1012">
        <v>41016</v>
      </c>
    </row>
    <row r="3432" spans="7:7" x14ac:dyDescent="0.25">
      <c r="G3432" s="1012">
        <v>41017</v>
      </c>
    </row>
    <row r="3433" spans="7:7" x14ac:dyDescent="0.25">
      <c r="G3433" s="1012">
        <v>41018</v>
      </c>
    </row>
    <row r="3434" spans="7:7" x14ac:dyDescent="0.25">
      <c r="G3434" s="1012">
        <v>41019</v>
      </c>
    </row>
    <row r="3435" spans="7:7" x14ac:dyDescent="0.25">
      <c r="G3435" s="1012">
        <v>41020</v>
      </c>
    </row>
    <row r="3436" spans="7:7" x14ac:dyDescent="0.25">
      <c r="G3436" s="1012">
        <v>41021</v>
      </c>
    </row>
    <row r="3437" spans="7:7" x14ac:dyDescent="0.25">
      <c r="G3437" s="1012">
        <v>41022</v>
      </c>
    </row>
    <row r="3438" spans="7:7" x14ac:dyDescent="0.25">
      <c r="G3438" s="1012">
        <v>41023</v>
      </c>
    </row>
    <row r="3439" spans="7:7" x14ac:dyDescent="0.25">
      <c r="G3439" s="1012">
        <v>41024</v>
      </c>
    </row>
    <row r="3440" spans="7:7" x14ac:dyDescent="0.25">
      <c r="G3440" s="1012">
        <v>41025</v>
      </c>
    </row>
    <row r="3441" spans="7:7" x14ac:dyDescent="0.25">
      <c r="G3441" s="1012">
        <v>41026</v>
      </c>
    </row>
    <row r="3442" spans="7:7" x14ac:dyDescent="0.25">
      <c r="G3442" s="1012">
        <v>41027</v>
      </c>
    </row>
    <row r="3443" spans="7:7" x14ac:dyDescent="0.25">
      <c r="G3443" s="1012">
        <v>41028</v>
      </c>
    </row>
    <row r="3444" spans="7:7" x14ac:dyDescent="0.25">
      <c r="G3444" s="1012">
        <v>41029</v>
      </c>
    </row>
    <row r="3445" spans="7:7" x14ac:dyDescent="0.25">
      <c r="G3445" s="1012">
        <v>41030</v>
      </c>
    </row>
    <row r="3446" spans="7:7" x14ac:dyDescent="0.25">
      <c r="G3446" s="1012">
        <v>41031</v>
      </c>
    </row>
    <row r="3447" spans="7:7" x14ac:dyDescent="0.25">
      <c r="G3447" s="1012">
        <v>41032</v>
      </c>
    </row>
    <row r="3448" spans="7:7" x14ac:dyDescent="0.25">
      <c r="G3448" s="1012">
        <v>41033</v>
      </c>
    </row>
    <row r="3449" spans="7:7" x14ac:dyDescent="0.25">
      <c r="G3449" s="1012">
        <v>41034</v>
      </c>
    </row>
    <row r="3450" spans="7:7" x14ac:dyDescent="0.25">
      <c r="G3450" s="1012">
        <v>41035</v>
      </c>
    </row>
    <row r="3451" spans="7:7" x14ac:dyDescent="0.25">
      <c r="G3451" s="1012">
        <v>41036</v>
      </c>
    </row>
    <row r="3452" spans="7:7" x14ac:dyDescent="0.25">
      <c r="G3452" s="1012">
        <v>41037</v>
      </c>
    </row>
    <row r="3453" spans="7:7" x14ac:dyDescent="0.25">
      <c r="G3453" s="1012">
        <v>41038</v>
      </c>
    </row>
    <row r="3454" spans="7:7" x14ac:dyDescent="0.25">
      <c r="G3454" s="1012">
        <v>41039</v>
      </c>
    </row>
    <row r="3455" spans="7:7" x14ac:dyDescent="0.25">
      <c r="G3455" s="1012">
        <v>41040</v>
      </c>
    </row>
    <row r="3456" spans="7:7" x14ac:dyDescent="0.25">
      <c r="G3456" s="1012">
        <v>41041</v>
      </c>
    </row>
    <row r="3457" spans="7:7" x14ac:dyDescent="0.25">
      <c r="G3457" s="1012">
        <v>41042</v>
      </c>
    </row>
    <row r="3458" spans="7:7" x14ac:dyDescent="0.25">
      <c r="G3458" s="1012">
        <v>41043</v>
      </c>
    </row>
    <row r="3459" spans="7:7" x14ac:dyDescent="0.25">
      <c r="G3459" s="1012">
        <v>41044</v>
      </c>
    </row>
    <row r="3460" spans="7:7" x14ac:dyDescent="0.25">
      <c r="G3460" s="1012">
        <v>41045</v>
      </c>
    </row>
    <row r="3461" spans="7:7" x14ac:dyDescent="0.25">
      <c r="G3461" s="1012">
        <v>41046</v>
      </c>
    </row>
    <row r="3462" spans="7:7" x14ac:dyDescent="0.25">
      <c r="G3462" s="1012">
        <v>41047</v>
      </c>
    </row>
    <row r="3463" spans="7:7" x14ac:dyDescent="0.25">
      <c r="G3463" s="1012">
        <v>41048</v>
      </c>
    </row>
    <row r="3464" spans="7:7" x14ac:dyDescent="0.25">
      <c r="G3464" s="1012">
        <v>41049</v>
      </c>
    </row>
    <row r="3465" spans="7:7" x14ac:dyDescent="0.25">
      <c r="G3465" s="1012">
        <v>41050</v>
      </c>
    </row>
    <row r="3466" spans="7:7" x14ac:dyDescent="0.25">
      <c r="G3466" s="1012">
        <v>41051</v>
      </c>
    </row>
    <row r="3467" spans="7:7" x14ac:dyDescent="0.25">
      <c r="G3467" s="1012">
        <v>41052</v>
      </c>
    </row>
    <row r="3468" spans="7:7" x14ac:dyDescent="0.25">
      <c r="G3468" s="1012">
        <v>41053</v>
      </c>
    </row>
    <row r="3469" spans="7:7" x14ac:dyDescent="0.25">
      <c r="G3469" s="1012">
        <v>41054</v>
      </c>
    </row>
    <row r="3470" spans="7:7" x14ac:dyDescent="0.25">
      <c r="G3470" s="1012">
        <v>41055</v>
      </c>
    </row>
    <row r="3471" spans="7:7" x14ac:dyDescent="0.25">
      <c r="G3471" s="1012">
        <v>41056</v>
      </c>
    </row>
    <row r="3472" spans="7:7" x14ac:dyDescent="0.25">
      <c r="G3472" s="1012">
        <v>41057</v>
      </c>
    </row>
    <row r="3473" spans="7:7" x14ac:dyDescent="0.25">
      <c r="G3473" s="1012">
        <v>41058</v>
      </c>
    </row>
    <row r="3474" spans="7:7" x14ac:dyDescent="0.25">
      <c r="G3474" s="1012">
        <v>41059</v>
      </c>
    </row>
    <row r="3475" spans="7:7" x14ac:dyDescent="0.25">
      <c r="G3475" s="1012">
        <v>41060</v>
      </c>
    </row>
    <row r="3476" spans="7:7" x14ac:dyDescent="0.25">
      <c r="G3476" s="1012">
        <v>41061</v>
      </c>
    </row>
    <row r="3477" spans="7:7" x14ac:dyDescent="0.25">
      <c r="G3477" s="1012">
        <v>41062</v>
      </c>
    </row>
    <row r="3478" spans="7:7" x14ac:dyDescent="0.25">
      <c r="G3478" s="1012">
        <v>41063</v>
      </c>
    </row>
    <row r="3479" spans="7:7" x14ac:dyDescent="0.25">
      <c r="G3479" s="1012">
        <v>41064</v>
      </c>
    </row>
    <row r="3480" spans="7:7" x14ac:dyDescent="0.25">
      <c r="G3480" s="1012">
        <v>41065</v>
      </c>
    </row>
    <row r="3481" spans="7:7" x14ac:dyDescent="0.25">
      <c r="G3481" s="1012">
        <v>41066</v>
      </c>
    </row>
    <row r="3482" spans="7:7" x14ac:dyDescent="0.25">
      <c r="G3482" s="1012">
        <v>41067</v>
      </c>
    </row>
    <row r="3483" spans="7:7" x14ac:dyDescent="0.25">
      <c r="G3483" s="1012">
        <v>41068</v>
      </c>
    </row>
    <row r="3484" spans="7:7" x14ac:dyDescent="0.25">
      <c r="G3484" s="1012">
        <v>41069</v>
      </c>
    </row>
    <row r="3485" spans="7:7" x14ac:dyDescent="0.25">
      <c r="G3485" s="1012">
        <v>41070</v>
      </c>
    </row>
    <row r="3486" spans="7:7" x14ac:dyDescent="0.25">
      <c r="G3486" s="1012">
        <v>41071</v>
      </c>
    </row>
    <row r="3487" spans="7:7" x14ac:dyDescent="0.25">
      <c r="G3487" s="1012">
        <v>41072</v>
      </c>
    </row>
    <row r="3488" spans="7:7" x14ac:dyDescent="0.25">
      <c r="G3488" s="1012">
        <v>41073</v>
      </c>
    </row>
    <row r="3489" spans="7:7" x14ac:dyDescent="0.25">
      <c r="G3489" s="1012">
        <v>41074</v>
      </c>
    </row>
    <row r="3490" spans="7:7" x14ac:dyDescent="0.25">
      <c r="G3490" s="1012">
        <v>41075</v>
      </c>
    </row>
    <row r="3491" spans="7:7" x14ac:dyDescent="0.25">
      <c r="G3491" s="1012">
        <v>41076</v>
      </c>
    </row>
    <row r="3492" spans="7:7" x14ac:dyDescent="0.25">
      <c r="G3492" s="1012">
        <v>41077</v>
      </c>
    </row>
    <row r="3493" spans="7:7" x14ac:dyDescent="0.25">
      <c r="G3493" s="1012">
        <v>41078</v>
      </c>
    </row>
    <row r="3494" spans="7:7" x14ac:dyDescent="0.25">
      <c r="G3494" s="1012">
        <v>41079</v>
      </c>
    </row>
    <row r="3495" spans="7:7" x14ac:dyDescent="0.25">
      <c r="G3495" s="1012">
        <v>41080</v>
      </c>
    </row>
    <row r="3496" spans="7:7" x14ac:dyDescent="0.25">
      <c r="G3496" s="1012">
        <v>41081</v>
      </c>
    </row>
    <row r="3497" spans="7:7" x14ac:dyDescent="0.25">
      <c r="G3497" s="1012">
        <v>41082</v>
      </c>
    </row>
    <row r="3498" spans="7:7" x14ac:dyDescent="0.25">
      <c r="G3498" s="1012">
        <v>41083</v>
      </c>
    </row>
    <row r="3499" spans="7:7" x14ac:dyDescent="0.25">
      <c r="G3499" s="1012">
        <v>41084</v>
      </c>
    </row>
    <row r="3500" spans="7:7" x14ac:dyDescent="0.25">
      <c r="G3500" s="1012">
        <v>41085</v>
      </c>
    </row>
    <row r="3501" spans="7:7" x14ac:dyDescent="0.25">
      <c r="G3501" s="1012">
        <v>41086</v>
      </c>
    </row>
    <row r="3502" spans="7:7" x14ac:dyDescent="0.25">
      <c r="G3502" s="1012">
        <v>41087</v>
      </c>
    </row>
    <row r="3503" spans="7:7" x14ac:dyDescent="0.25">
      <c r="G3503" s="1012">
        <v>41088</v>
      </c>
    </row>
    <row r="3504" spans="7:7" x14ac:dyDescent="0.25">
      <c r="G3504" s="1012">
        <v>41089</v>
      </c>
    </row>
    <row r="3505" spans="7:7" x14ac:dyDescent="0.25">
      <c r="G3505" s="1012">
        <v>41090</v>
      </c>
    </row>
    <row r="3506" spans="7:7" x14ac:dyDescent="0.25">
      <c r="G3506" s="1012">
        <v>41091</v>
      </c>
    </row>
    <row r="3507" spans="7:7" x14ac:dyDescent="0.25">
      <c r="G3507" s="1012">
        <v>41092</v>
      </c>
    </row>
    <row r="3508" spans="7:7" x14ac:dyDescent="0.25">
      <c r="G3508" s="1012">
        <v>41093</v>
      </c>
    </row>
    <row r="3509" spans="7:7" x14ac:dyDescent="0.25">
      <c r="G3509" s="1012">
        <v>41094</v>
      </c>
    </row>
    <row r="3510" spans="7:7" x14ac:dyDescent="0.25">
      <c r="G3510" s="1012">
        <v>41095</v>
      </c>
    </row>
    <row r="3511" spans="7:7" x14ac:dyDescent="0.25">
      <c r="G3511" s="1012">
        <v>41096</v>
      </c>
    </row>
    <row r="3512" spans="7:7" x14ac:dyDescent="0.25">
      <c r="G3512" s="1012">
        <v>41097</v>
      </c>
    </row>
    <row r="3513" spans="7:7" x14ac:dyDescent="0.25">
      <c r="G3513" s="1012">
        <v>41098</v>
      </c>
    </row>
    <row r="3514" spans="7:7" x14ac:dyDescent="0.25">
      <c r="G3514" s="1012">
        <v>41099</v>
      </c>
    </row>
    <row r="3515" spans="7:7" x14ac:dyDescent="0.25">
      <c r="G3515" s="1012">
        <v>41100</v>
      </c>
    </row>
    <row r="3516" spans="7:7" x14ac:dyDescent="0.25">
      <c r="G3516" s="1012">
        <v>41101</v>
      </c>
    </row>
    <row r="3517" spans="7:7" x14ac:dyDescent="0.25">
      <c r="G3517" s="1012">
        <v>41102</v>
      </c>
    </row>
    <row r="3518" spans="7:7" x14ac:dyDescent="0.25">
      <c r="G3518" s="1012">
        <v>41103</v>
      </c>
    </row>
    <row r="3519" spans="7:7" x14ac:dyDescent="0.25">
      <c r="G3519" s="1012">
        <v>41104</v>
      </c>
    </row>
    <row r="3520" spans="7:7" x14ac:dyDescent="0.25">
      <c r="G3520" s="1012">
        <v>41105</v>
      </c>
    </row>
    <row r="3521" spans="7:7" x14ac:dyDescent="0.25">
      <c r="G3521" s="1012">
        <v>41106</v>
      </c>
    </row>
    <row r="3522" spans="7:7" x14ac:dyDescent="0.25">
      <c r="G3522" s="1012">
        <v>41107</v>
      </c>
    </row>
    <row r="3523" spans="7:7" x14ac:dyDescent="0.25">
      <c r="G3523" s="1012">
        <v>41108</v>
      </c>
    </row>
    <row r="3524" spans="7:7" x14ac:dyDescent="0.25">
      <c r="G3524" s="1012">
        <v>41109</v>
      </c>
    </row>
    <row r="3525" spans="7:7" x14ac:dyDescent="0.25">
      <c r="G3525" s="1012">
        <v>41110</v>
      </c>
    </row>
    <row r="3526" spans="7:7" x14ac:dyDescent="0.25">
      <c r="G3526" s="1012">
        <v>41111</v>
      </c>
    </row>
    <row r="3527" spans="7:7" x14ac:dyDescent="0.25">
      <c r="G3527" s="1012">
        <v>41112</v>
      </c>
    </row>
    <row r="3528" spans="7:7" x14ac:dyDescent="0.25">
      <c r="G3528" s="1012">
        <v>41113</v>
      </c>
    </row>
    <row r="3529" spans="7:7" x14ac:dyDescent="0.25">
      <c r="G3529" s="1012">
        <v>41114</v>
      </c>
    </row>
    <row r="3530" spans="7:7" x14ac:dyDescent="0.25">
      <c r="G3530" s="1012">
        <v>41115</v>
      </c>
    </row>
    <row r="3531" spans="7:7" x14ac:dyDescent="0.25">
      <c r="G3531" s="1012">
        <v>41116</v>
      </c>
    </row>
    <row r="3532" spans="7:7" x14ac:dyDescent="0.25">
      <c r="G3532" s="1012">
        <v>41117</v>
      </c>
    </row>
    <row r="3533" spans="7:7" x14ac:dyDescent="0.25">
      <c r="G3533" s="1012">
        <v>41118</v>
      </c>
    </row>
    <row r="3534" spans="7:7" x14ac:dyDescent="0.25">
      <c r="G3534" s="1012">
        <v>41119</v>
      </c>
    </row>
    <row r="3535" spans="7:7" x14ac:dyDescent="0.25">
      <c r="G3535" s="1012">
        <v>41120</v>
      </c>
    </row>
    <row r="3536" spans="7:7" x14ac:dyDescent="0.25">
      <c r="G3536" s="1012">
        <v>41121</v>
      </c>
    </row>
    <row r="3537" spans="7:7" x14ac:dyDescent="0.25">
      <c r="G3537" s="1012">
        <v>41122</v>
      </c>
    </row>
    <row r="3538" spans="7:7" x14ac:dyDescent="0.25">
      <c r="G3538" s="1012">
        <v>41123</v>
      </c>
    </row>
    <row r="3539" spans="7:7" x14ac:dyDescent="0.25">
      <c r="G3539" s="1012">
        <v>41124</v>
      </c>
    </row>
    <row r="3540" spans="7:7" x14ac:dyDescent="0.25">
      <c r="G3540" s="1012">
        <v>41125</v>
      </c>
    </row>
    <row r="3541" spans="7:7" x14ac:dyDescent="0.25">
      <c r="G3541" s="1012">
        <v>41126</v>
      </c>
    </row>
    <row r="3542" spans="7:7" x14ac:dyDescent="0.25">
      <c r="G3542" s="1012">
        <v>41127</v>
      </c>
    </row>
    <row r="3543" spans="7:7" x14ac:dyDescent="0.25">
      <c r="G3543" s="1012">
        <v>41128</v>
      </c>
    </row>
    <row r="3544" spans="7:7" x14ac:dyDescent="0.25">
      <c r="G3544" s="1012">
        <v>41129</v>
      </c>
    </row>
    <row r="3545" spans="7:7" x14ac:dyDescent="0.25">
      <c r="G3545" s="1012">
        <v>41130</v>
      </c>
    </row>
    <row r="3546" spans="7:7" x14ac:dyDescent="0.25">
      <c r="G3546" s="1012">
        <v>41131</v>
      </c>
    </row>
    <row r="3547" spans="7:7" x14ac:dyDescent="0.25">
      <c r="G3547" s="1012">
        <v>41132</v>
      </c>
    </row>
    <row r="3548" spans="7:7" x14ac:dyDescent="0.25">
      <c r="G3548" s="1012">
        <v>41133</v>
      </c>
    </row>
    <row r="3549" spans="7:7" x14ac:dyDescent="0.25">
      <c r="G3549" s="1012">
        <v>41134</v>
      </c>
    </row>
    <row r="3550" spans="7:7" x14ac:dyDescent="0.25">
      <c r="G3550" s="1012">
        <v>41135</v>
      </c>
    </row>
    <row r="3551" spans="7:7" x14ac:dyDescent="0.25">
      <c r="G3551" s="1012">
        <v>41136</v>
      </c>
    </row>
    <row r="3552" spans="7:7" x14ac:dyDescent="0.25">
      <c r="G3552" s="1012">
        <v>41137</v>
      </c>
    </row>
    <row r="3553" spans="7:7" x14ac:dyDescent="0.25">
      <c r="G3553" s="1012">
        <v>41138</v>
      </c>
    </row>
    <row r="3554" spans="7:7" x14ac:dyDescent="0.25">
      <c r="G3554" s="1012">
        <v>41139</v>
      </c>
    </row>
    <row r="3555" spans="7:7" x14ac:dyDescent="0.25">
      <c r="G3555" s="1012">
        <v>41140</v>
      </c>
    </row>
    <row r="3556" spans="7:7" x14ac:dyDescent="0.25">
      <c r="G3556" s="1012">
        <v>41141</v>
      </c>
    </row>
    <row r="3557" spans="7:7" x14ac:dyDescent="0.25">
      <c r="G3557" s="1012">
        <v>41142</v>
      </c>
    </row>
    <row r="3558" spans="7:7" x14ac:dyDescent="0.25">
      <c r="G3558" s="1012">
        <v>41143</v>
      </c>
    </row>
    <row r="3559" spans="7:7" x14ac:dyDescent="0.25">
      <c r="G3559" s="1012">
        <v>41144</v>
      </c>
    </row>
    <row r="3560" spans="7:7" x14ac:dyDescent="0.25">
      <c r="G3560" s="1012">
        <v>41145</v>
      </c>
    </row>
    <row r="3561" spans="7:7" x14ac:dyDescent="0.25">
      <c r="G3561" s="1012">
        <v>41146</v>
      </c>
    </row>
    <row r="3562" spans="7:7" x14ac:dyDescent="0.25">
      <c r="G3562" s="1012">
        <v>41147</v>
      </c>
    </row>
    <row r="3563" spans="7:7" x14ac:dyDescent="0.25">
      <c r="G3563" s="1012">
        <v>41148</v>
      </c>
    </row>
    <row r="3564" spans="7:7" x14ac:dyDescent="0.25">
      <c r="G3564" s="1012">
        <v>41149</v>
      </c>
    </row>
    <row r="3565" spans="7:7" x14ac:dyDescent="0.25">
      <c r="G3565" s="1012">
        <v>41150</v>
      </c>
    </row>
    <row r="3566" spans="7:7" x14ac:dyDescent="0.25">
      <c r="G3566" s="1012">
        <v>41151</v>
      </c>
    </row>
    <row r="3567" spans="7:7" x14ac:dyDescent="0.25">
      <c r="G3567" s="1012">
        <v>41152</v>
      </c>
    </row>
    <row r="3568" spans="7:7" x14ac:dyDescent="0.25">
      <c r="G3568" s="1012">
        <v>41153</v>
      </c>
    </row>
    <row r="3569" spans="7:7" x14ac:dyDescent="0.25">
      <c r="G3569" s="1012">
        <v>41154</v>
      </c>
    </row>
    <row r="3570" spans="7:7" x14ac:dyDescent="0.25">
      <c r="G3570" s="1012">
        <v>41155</v>
      </c>
    </row>
    <row r="3571" spans="7:7" x14ac:dyDescent="0.25">
      <c r="G3571" s="1012">
        <v>41156</v>
      </c>
    </row>
    <row r="3572" spans="7:7" x14ac:dyDescent="0.25">
      <c r="G3572" s="1012">
        <v>41157</v>
      </c>
    </row>
    <row r="3573" spans="7:7" x14ac:dyDescent="0.25">
      <c r="G3573" s="1012">
        <v>41158</v>
      </c>
    </row>
    <row r="3574" spans="7:7" x14ac:dyDescent="0.25">
      <c r="G3574" s="1012">
        <v>41159</v>
      </c>
    </row>
    <row r="3575" spans="7:7" x14ac:dyDescent="0.25">
      <c r="G3575" s="1012">
        <v>41160</v>
      </c>
    </row>
    <row r="3576" spans="7:7" x14ac:dyDescent="0.25">
      <c r="G3576" s="1012">
        <v>41161</v>
      </c>
    </row>
    <row r="3577" spans="7:7" x14ac:dyDescent="0.25">
      <c r="G3577" s="1012">
        <v>41162</v>
      </c>
    </row>
    <row r="3578" spans="7:7" x14ac:dyDescent="0.25">
      <c r="G3578" s="1012">
        <v>41163</v>
      </c>
    </row>
    <row r="3579" spans="7:7" x14ac:dyDescent="0.25">
      <c r="G3579" s="1012">
        <v>41164</v>
      </c>
    </row>
    <row r="3580" spans="7:7" x14ac:dyDescent="0.25">
      <c r="G3580" s="1012">
        <v>41165</v>
      </c>
    </row>
    <row r="3581" spans="7:7" x14ac:dyDescent="0.25">
      <c r="G3581" s="1012">
        <v>41166</v>
      </c>
    </row>
    <row r="3582" spans="7:7" x14ac:dyDescent="0.25">
      <c r="G3582" s="1012">
        <v>41167</v>
      </c>
    </row>
    <row r="3583" spans="7:7" x14ac:dyDescent="0.25">
      <c r="G3583" s="1012">
        <v>41168</v>
      </c>
    </row>
    <row r="3584" spans="7:7" x14ac:dyDescent="0.25">
      <c r="G3584" s="1012">
        <v>41169</v>
      </c>
    </row>
    <row r="3585" spans="7:7" x14ac:dyDescent="0.25">
      <c r="G3585" s="1012">
        <v>41170</v>
      </c>
    </row>
    <row r="3586" spans="7:7" x14ac:dyDescent="0.25">
      <c r="G3586" s="1012">
        <v>41171</v>
      </c>
    </row>
    <row r="3587" spans="7:7" x14ac:dyDescent="0.25">
      <c r="G3587" s="1012">
        <v>41172</v>
      </c>
    </row>
    <row r="3588" spans="7:7" x14ac:dyDescent="0.25">
      <c r="G3588" s="1012">
        <v>41173</v>
      </c>
    </row>
    <row r="3589" spans="7:7" x14ac:dyDescent="0.25">
      <c r="G3589" s="1012">
        <v>41174</v>
      </c>
    </row>
    <row r="3590" spans="7:7" x14ac:dyDescent="0.25">
      <c r="G3590" s="1012">
        <v>41175</v>
      </c>
    </row>
    <row r="3591" spans="7:7" x14ac:dyDescent="0.25">
      <c r="G3591" s="1012">
        <v>41176</v>
      </c>
    </row>
    <row r="3592" spans="7:7" x14ac:dyDescent="0.25">
      <c r="G3592" s="1012">
        <v>41177</v>
      </c>
    </row>
    <row r="3593" spans="7:7" x14ac:dyDescent="0.25">
      <c r="G3593" s="1012">
        <v>41178</v>
      </c>
    </row>
    <row r="3594" spans="7:7" x14ac:dyDescent="0.25">
      <c r="G3594" s="1012">
        <v>41179</v>
      </c>
    </row>
    <row r="3595" spans="7:7" x14ac:dyDescent="0.25">
      <c r="G3595" s="1012">
        <v>41180</v>
      </c>
    </row>
    <row r="3596" spans="7:7" x14ac:dyDescent="0.25">
      <c r="G3596" s="1012">
        <v>41181</v>
      </c>
    </row>
    <row r="3597" spans="7:7" x14ac:dyDescent="0.25">
      <c r="G3597" s="1012">
        <v>41182</v>
      </c>
    </row>
    <row r="3598" spans="7:7" x14ac:dyDescent="0.25">
      <c r="G3598" s="1012">
        <v>41183</v>
      </c>
    </row>
    <row r="3599" spans="7:7" x14ac:dyDescent="0.25">
      <c r="G3599" s="1012">
        <v>41184</v>
      </c>
    </row>
    <row r="3600" spans="7:7" x14ac:dyDescent="0.25">
      <c r="G3600" s="1012">
        <v>41185</v>
      </c>
    </row>
    <row r="3601" spans="7:7" x14ac:dyDescent="0.25">
      <c r="G3601" s="1012">
        <v>41186</v>
      </c>
    </row>
    <row r="3602" spans="7:7" x14ac:dyDescent="0.25">
      <c r="G3602" s="1012">
        <v>41187</v>
      </c>
    </row>
    <row r="3603" spans="7:7" x14ac:dyDescent="0.25">
      <c r="G3603" s="1012">
        <v>41188</v>
      </c>
    </row>
    <row r="3604" spans="7:7" x14ac:dyDescent="0.25">
      <c r="G3604" s="1012">
        <v>41189</v>
      </c>
    </row>
    <row r="3605" spans="7:7" x14ac:dyDescent="0.25">
      <c r="G3605" s="1012">
        <v>41190</v>
      </c>
    </row>
    <row r="3606" spans="7:7" x14ac:dyDescent="0.25">
      <c r="G3606" s="1012">
        <v>41191</v>
      </c>
    </row>
    <row r="3607" spans="7:7" x14ac:dyDescent="0.25">
      <c r="G3607" s="1012">
        <v>41192</v>
      </c>
    </row>
    <row r="3608" spans="7:7" x14ac:dyDescent="0.25">
      <c r="G3608" s="1012">
        <v>41193</v>
      </c>
    </row>
    <row r="3609" spans="7:7" x14ac:dyDescent="0.25">
      <c r="G3609" s="1012">
        <v>41194</v>
      </c>
    </row>
    <row r="3610" spans="7:7" x14ac:dyDescent="0.25">
      <c r="G3610" s="1012">
        <v>41195</v>
      </c>
    </row>
    <row r="3611" spans="7:7" x14ac:dyDescent="0.25">
      <c r="G3611" s="1012">
        <v>41196</v>
      </c>
    </row>
    <row r="3612" spans="7:7" x14ac:dyDescent="0.25">
      <c r="G3612" s="1012">
        <v>41197</v>
      </c>
    </row>
    <row r="3613" spans="7:7" x14ac:dyDescent="0.25">
      <c r="G3613" s="1012">
        <v>41198</v>
      </c>
    </row>
    <row r="3614" spans="7:7" x14ac:dyDescent="0.25">
      <c r="G3614" s="1012">
        <v>41199</v>
      </c>
    </row>
    <row r="3615" spans="7:7" x14ac:dyDescent="0.25">
      <c r="G3615" s="1012">
        <v>41200</v>
      </c>
    </row>
    <row r="3616" spans="7:7" x14ac:dyDescent="0.25">
      <c r="G3616" s="1012">
        <v>41201</v>
      </c>
    </row>
    <row r="3617" spans="7:7" x14ac:dyDescent="0.25">
      <c r="G3617" s="1012">
        <v>41202</v>
      </c>
    </row>
    <row r="3618" spans="7:7" x14ac:dyDescent="0.25">
      <c r="G3618" s="1012">
        <v>41203</v>
      </c>
    </row>
    <row r="3619" spans="7:7" x14ac:dyDescent="0.25">
      <c r="G3619" s="1012">
        <v>41204</v>
      </c>
    </row>
    <row r="3620" spans="7:7" x14ac:dyDescent="0.25">
      <c r="G3620" s="1012">
        <v>41205</v>
      </c>
    </row>
    <row r="3621" spans="7:7" x14ac:dyDescent="0.25">
      <c r="G3621" s="1012">
        <v>41206</v>
      </c>
    </row>
    <row r="3622" spans="7:7" x14ac:dyDescent="0.25">
      <c r="G3622" s="1012">
        <v>41207</v>
      </c>
    </row>
    <row r="3623" spans="7:7" x14ac:dyDescent="0.25">
      <c r="G3623" s="1012">
        <v>41208</v>
      </c>
    </row>
    <row r="3624" spans="7:7" x14ac:dyDescent="0.25">
      <c r="G3624" s="1012">
        <v>41209</v>
      </c>
    </row>
    <row r="3625" spans="7:7" x14ac:dyDescent="0.25">
      <c r="G3625" s="1012">
        <v>41210</v>
      </c>
    </row>
    <row r="3626" spans="7:7" x14ac:dyDescent="0.25">
      <c r="G3626" s="1012">
        <v>41211</v>
      </c>
    </row>
    <row r="3627" spans="7:7" x14ac:dyDescent="0.25">
      <c r="G3627" s="1012">
        <v>41212</v>
      </c>
    </row>
    <row r="3628" spans="7:7" x14ac:dyDescent="0.25">
      <c r="G3628" s="1012">
        <v>41213</v>
      </c>
    </row>
    <row r="3629" spans="7:7" x14ac:dyDescent="0.25">
      <c r="G3629" s="1012">
        <v>41214</v>
      </c>
    </row>
    <row r="3630" spans="7:7" x14ac:dyDescent="0.25">
      <c r="G3630" s="1012">
        <v>41215</v>
      </c>
    </row>
    <row r="3631" spans="7:7" x14ac:dyDescent="0.25">
      <c r="G3631" s="1012">
        <v>41216</v>
      </c>
    </row>
    <row r="3632" spans="7:7" x14ac:dyDescent="0.25">
      <c r="G3632" s="1012">
        <v>41217</v>
      </c>
    </row>
    <row r="3633" spans="7:7" x14ac:dyDescent="0.25">
      <c r="G3633" s="1012">
        <v>41218</v>
      </c>
    </row>
    <row r="3634" spans="7:7" x14ac:dyDescent="0.25">
      <c r="G3634" s="1012">
        <v>41219</v>
      </c>
    </row>
    <row r="3635" spans="7:7" x14ac:dyDescent="0.25">
      <c r="G3635" s="1012">
        <v>41220</v>
      </c>
    </row>
    <row r="3636" spans="7:7" x14ac:dyDescent="0.25">
      <c r="G3636" s="1012">
        <v>41221</v>
      </c>
    </row>
    <row r="3637" spans="7:7" x14ac:dyDescent="0.25">
      <c r="G3637" s="1012">
        <v>41222</v>
      </c>
    </row>
    <row r="3638" spans="7:7" x14ac:dyDescent="0.25">
      <c r="G3638" s="1012">
        <v>41223</v>
      </c>
    </row>
    <row r="3639" spans="7:7" x14ac:dyDescent="0.25">
      <c r="G3639" s="1012">
        <v>41224</v>
      </c>
    </row>
    <row r="3640" spans="7:7" x14ac:dyDescent="0.25">
      <c r="G3640" s="1012">
        <v>41225</v>
      </c>
    </row>
    <row r="3641" spans="7:7" x14ac:dyDescent="0.25">
      <c r="G3641" s="1012">
        <v>41226</v>
      </c>
    </row>
    <row r="3642" spans="7:7" x14ac:dyDescent="0.25">
      <c r="G3642" s="1012">
        <v>41227</v>
      </c>
    </row>
    <row r="3643" spans="7:7" x14ac:dyDescent="0.25">
      <c r="G3643" s="1012">
        <v>41228</v>
      </c>
    </row>
    <row r="3644" spans="7:7" x14ac:dyDescent="0.25">
      <c r="G3644" s="1012">
        <v>41229</v>
      </c>
    </row>
    <row r="3645" spans="7:7" x14ac:dyDescent="0.25">
      <c r="G3645" s="1012">
        <v>41230</v>
      </c>
    </row>
    <row r="3646" spans="7:7" x14ac:dyDescent="0.25">
      <c r="G3646" s="1012">
        <v>41231</v>
      </c>
    </row>
    <row r="3647" spans="7:7" x14ac:dyDescent="0.25">
      <c r="G3647" s="1012">
        <v>41232</v>
      </c>
    </row>
    <row r="3648" spans="7:7" x14ac:dyDescent="0.25">
      <c r="G3648" s="1012">
        <v>41233</v>
      </c>
    </row>
    <row r="3649" spans="7:7" x14ac:dyDescent="0.25">
      <c r="G3649" s="1012">
        <v>41234</v>
      </c>
    </row>
    <row r="3650" spans="7:7" x14ac:dyDescent="0.25">
      <c r="G3650" s="1012">
        <v>41235</v>
      </c>
    </row>
    <row r="3651" spans="7:7" x14ac:dyDescent="0.25">
      <c r="G3651" s="1012">
        <v>41236</v>
      </c>
    </row>
    <row r="3652" spans="7:7" x14ac:dyDescent="0.25">
      <c r="G3652" s="1012">
        <v>41237</v>
      </c>
    </row>
    <row r="3653" spans="7:7" x14ac:dyDescent="0.25">
      <c r="G3653" s="1012">
        <v>41238</v>
      </c>
    </row>
    <row r="3654" spans="7:7" x14ac:dyDescent="0.25">
      <c r="G3654" s="1012">
        <v>41239</v>
      </c>
    </row>
    <row r="3655" spans="7:7" x14ac:dyDescent="0.25">
      <c r="G3655" s="1012">
        <v>41240</v>
      </c>
    </row>
    <row r="3656" spans="7:7" x14ac:dyDescent="0.25">
      <c r="G3656" s="1012">
        <v>41241</v>
      </c>
    </row>
    <row r="3657" spans="7:7" x14ac:dyDescent="0.25">
      <c r="G3657" s="1012">
        <v>41242</v>
      </c>
    </row>
    <row r="3658" spans="7:7" x14ac:dyDescent="0.25">
      <c r="G3658" s="1012">
        <v>41243</v>
      </c>
    </row>
    <row r="3659" spans="7:7" x14ac:dyDescent="0.25">
      <c r="G3659" s="1012">
        <v>41244</v>
      </c>
    </row>
    <row r="3660" spans="7:7" x14ac:dyDescent="0.25">
      <c r="G3660" s="1012">
        <v>41245</v>
      </c>
    </row>
    <row r="3661" spans="7:7" x14ac:dyDescent="0.25">
      <c r="G3661" s="1012">
        <v>41246</v>
      </c>
    </row>
    <row r="3662" spans="7:7" x14ac:dyDescent="0.25">
      <c r="G3662" s="1012">
        <v>41247</v>
      </c>
    </row>
    <row r="3663" spans="7:7" x14ac:dyDescent="0.25">
      <c r="G3663" s="1012">
        <v>41248</v>
      </c>
    </row>
    <row r="3664" spans="7:7" x14ac:dyDescent="0.25">
      <c r="G3664" s="1012">
        <v>41249</v>
      </c>
    </row>
    <row r="3665" spans="7:7" x14ac:dyDescent="0.25">
      <c r="G3665" s="1012">
        <v>41250</v>
      </c>
    </row>
    <row r="3666" spans="7:7" x14ac:dyDescent="0.25">
      <c r="G3666" s="1012">
        <v>41251</v>
      </c>
    </row>
    <row r="3667" spans="7:7" x14ac:dyDescent="0.25">
      <c r="G3667" s="1012">
        <v>41252</v>
      </c>
    </row>
    <row r="3668" spans="7:7" x14ac:dyDescent="0.25">
      <c r="G3668" s="1012">
        <v>41253</v>
      </c>
    </row>
    <row r="3669" spans="7:7" x14ac:dyDescent="0.25">
      <c r="G3669" s="1012">
        <v>41254</v>
      </c>
    </row>
    <row r="3670" spans="7:7" x14ac:dyDescent="0.25">
      <c r="G3670" s="1012">
        <v>41255</v>
      </c>
    </row>
    <row r="3671" spans="7:7" x14ac:dyDescent="0.25">
      <c r="G3671" s="1012">
        <v>41256</v>
      </c>
    </row>
    <row r="3672" spans="7:7" x14ac:dyDescent="0.25">
      <c r="G3672" s="1012">
        <v>41257</v>
      </c>
    </row>
    <row r="3673" spans="7:7" x14ac:dyDescent="0.25">
      <c r="G3673" s="1012">
        <v>41258</v>
      </c>
    </row>
    <row r="3674" spans="7:7" x14ac:dyDescent="0.25">
      <c r="G3674" s="1012">
        <v>41259</v>
      </c>
    </row>
    <row r="3675" spans="7:7" x14ac:dyDescent="0.25">
      <c r="G3675" s="1012">
        <v>41260</v>
      </c>
    </row>
    <row r="3676" spans="7:7" x14ac:dyDescent="0.25">
      <c r="G3676" s="1012">
        <v>41261</v>
      </c>
    </row>
    <row r="3677" spans="7:7" x14ac:dyDescent="0.25">
      <c r="G3677" s="1012">
        <v>41262</v>
      </c>
    </row>
    <row r="3678" spans="7:7" x14ac:dyDescent="0.25">
      <c r="G3678" s="1012">
        <v>41263</v>
      </c>
    </row>
    <row r="3679" spans="7:7" x14ac:dyDescent="0.25">
      <c r="G3679" s="1012">
        <v>41264</v>
      </c>
    </row>
    <row r="3680" spans="7:7" x14ac:dyDescent="0.25">
      <c r="G3680" s="1012">
        <v>41265</v>
      </c>
    </row>
    <row r="3681" spans="7:7" x14ac:dyDescent="0.25">
      <c r="G3681" s="1012">
        <v>41266</v>
      </c>
    </row>
    <row r="3682" spans="7:7" x14ac:dyDescent="0.25">
      <c r="G3682" s="1012">
        <v>41267</v>
      </c>
    </row>
    <row r="3683" spans="7:7" x14ac:dyDescent="0.25">
      <c r="G3683" s="1012">
        <v>41268</v>
      </c>
    </row>
    <row r="3684" spans="7:7" x14ac:dyDescent="0.25">
      <c r="G3684" s="1012">
        <v>41269</v>
      </c>
    </row>
    <row r="3685" spans="7:7" x14ac:dyDescent="0.25">
      <c r="G3685" s="1012">
        <v>41270</v>
      </c>
    </row>
    <row r="3686" spans="7:7" x14ac:dyDescent="0.25">
      <c r="G3686" s="1012">
        <v>41271</v>
      </c>
    </row>
    <row r="3687" spans="7:7" x14ac:dyDescent="0.25">
      <c r="G3687" s="1012">
        <v>41272</v>
      </c>
    </row>
    <row r="3688" spans="7:7" x14ac:dyDescent="0.25">
      <c r="G3688" s="1012">
        <v>41273</v>
      </c>
    </row>
    <row r="3689" spans="7:7" x14ac:dyDescent="0.25">
      <c r="G3689" s="1012">
        <v>41274</v>
      </c>
    </row>
    <row r="3690" spans="7:7" x14ac:dyDescent="0.25">
      <c r="G3690" s="1012">
        <v>41275</v>
      </c>
    </row>
    <row r="3691" spans="7:7" x14ac:dyDescent="0.25">
      <c r="G3691" s="1012">
        <v>41276</v>
      </c>
    </row>
    <row r="3692" spans="7:7" x14ac:dyDescent="0.25">
      <c r="G3692" s="1012">
        <v>41277</v>
      </c>
    </row>
    <row r="3693" spans="7:7" x14ac:dyDescent="0.25">
      <c r="G3693" s="1012">
        <v>41278</v>
      </c>
    </row>
    <row r="3694" spans="7:7" x14ac:dyDescent="0.25">
      <c r="G3694" s="1012">
        <v>41279</v>
      </c>
    </row>
    <row r="3695" spans="7:7" x14ac:dyDescent="0.25">
      <c r="G3695" s="1012">
        <v>41280</v>
      </c>
    </row>
    <row r="3696" spans="7:7" x14ac:dyDescent="0.25">
      <c r="G3696" s="1012">
        <v>41281</v>
      </c>
    </row>
    <row r="3697" spans="7:7" x14ac:dyDescent="0.25">
      <c r="G3697" s="1012">
        <v>41282</v>
      </c>
    </row>
    <row r="3698" spans="7:7" x14ac:dyDescent="0.25">
      <c r="G3698" s="1012">
        <v>41283</v>
      </c>
    </row>
    <row r="3699" spans="7:7" x14ac:dyDescent="0.25">
      <c r="G3699" s="1012">
        <v>41284</v>
      </c>
    </row>
    <row r="3700" spans="7:7" x14ac:dyDescent="0.25">
      <c r="G3700" s="1012">
        <v>41285</v>
      </c>
    </row>
    <row r="3701" spans="7:7" x14ac:dyDescent="0.25">
      <c r="G3701" s="1012">
        <v>41286</v>
      </c>
    </row>
    <row r="3702" spans="7:7" x14ac:dyDescent="0.25">
      <c r="G3702" s="1012">
        <v>41287</v>
      </c>
    </row>
    <row r="3703" spans="7:7" x14ac:dyDescent="0.25">
      <c r="G3703" s="1012">
        <v>41288</v>
      </c>
    </row>
    <row r="3704" spans="7:7" x14ac:dyDescent="0.25">
      <c r="G3704" s="1012">
        <v>41289</v>
      </c>
    </row>
    <row r="3705" spans="7:7" x14ac:dyDescent="0.25">
      <c r="G3705" s="1012">
        <v>41290</v>
      </c>
    </row>
    <row r="3706" spans="7:7" x14ac:dyDescent="0.25">
      <c r="G3706" s="1012">
        <v>41291</v>
      </c>
    </row>
    <row r="3707" spans="7:7" x14ac:dyDescent="0.25">
      <c r="G3707" s="1012">
        <v>41292</v>
      </c>
    </row>
    <row r="3708" spans="7:7" x14ac:dyDescent="0.25">
      <c r="G3708" s="1012">
        <v>41293</v>
      </c>
    </row>
    <row r="3709" spans="7:7" x14ac:dyDescent="0.25">
      <c r="G3709" s="1012">
        <v>41294</v>
      </c>
    </row>
    <row r="3710" spans="7:7" x14ac:dyDescent="0.25">
      <c r="G3710" s="1012">
        <v>41295</v>
      </c>
    </row>
    <row r="3711" spans="7:7" x14ac:dyDescent="0.25">
      <c r="G3711" s="1012">
        <v>41296</v>
      </c>
    </row>
    <row r="3712" spans="7:7" x14ac:dyDescent="0.25">
      <c r="G3712" s="1012">
        <v>41297</v>
      </c>
    </row>
    <row r="3713" spans="7:7" x14ac:dyDescent="0.25">
      <c r="G3713" s="1012">
        <v>41298</v>
      </c>
    </row>
    <row r="3714" spans="7:7" x14ac:dyDescent="0.25">
      <c r="G3714" s="1012">
        <v>41299</v>
      </c>
    </row>
    <row r="3715" spans="7:7" x14ac:dyDescent="0.25">
      <c r="G3715" s="1012">
        <v>41300</v>
      </c>
    </row>
    <row r="3716" spans="7:7" x14ac:dyDescent="0.25">
      <c r="G3716" s="1012">
        <v>41301</v>
      </c>
    </row>
    <row r="3717" spans="7:7" x14ac:dyDescent="0.25">
      <c r="G3717" s="1012">
        <v>41302</v>
      </c>
    </row>
    <row r="3718" spans="7:7" x14ac:dyDescent="0.25">
      <c r="G3718" s="1012">
        <v>41303</v>
      </c>
    </row>
    <row r="3719" spans="7:7" x14ac:dyDescent="0.25">
      <c r="G3719" s="1012">
        <v>41304</v>
      </c>
    </row>
    <row r="3720" spans="7:7" x14ac:dyDescent="0.25">
      <c r="G3720" s="1012">
        <v>41305</v>
      </c>
    </row>
    <row r="3721" spans="7:7" x14ac:dyDescent="0.25">
      <c r="G3721" s="1012">
        <v>41306</v>
      </c>
    </row>
    <row r="3722" spans="7:7" x14ac:dyDescent="0.25">
      <c r="G3722" s="1012">
        <v>41307</v>
      </c>
    </row>
    <row r="3723" spans="7:7" x14ac:dyDescent="0.25">
      <c r="G3723" s="1012">
        <v>41308</v>
      </c>
    </row>
    <row r="3724" spans="7:7" x14ac:dyDescent="0.25">
      <c r="G3724" s="1012">
        <v>41309</v>
      </c>
    </row>
    <row r="3725" spans="7:7" x14ac:dyDescent="0.25">
      <c r="G3725" s="1012">
        <v>41310</v>
      </c>
    </row>
    <row r="3726" spans="7:7" x14ac:dyDescent="0.25">
      <c r="G3726" s="1012">
        <v>41311</v>
      </c>
    </row>
    <row r="3727" spans="7:7" x14ac:dyDescent="0.25">
      <c r="G3727" s="1012">
        <v>41312</v>
      </c>
    </row>
    <row r="3728" spans="7:7" x14ac:dyDescent="0.25">
      <c r="G3728" s="1012">
        <v>41313</v>
      </c>
    </row>
    <row r="3729" spans="7:7" x14ac:dyDescent="0.25">
      <c r="G3729" s="1012">
        <v>41314</v>
      </c>
    </row>
    <row r="3730" spans="7:7" x14ac:dyDescent="0.25">
      <c r="G3730" s="1012">
        <v>41315</v>
      </c>
    </row>
    <row r="3731" spans="7:7" x14ac:dyDescent="0.25">
      <c r="G3731" s="1012">
        <v>41316</v>
      </c>
    </row>
    <row r="3732" spans="7:7" x14ac:dyDescent="0.25">
      <c r="G3732" s="1012">
        <v>41317</v>
      </c>
    </row>
    <row r="3733" spans="7:7" x14ac:dyDescent="0.25">
      <c r="G3733" s="1012">
        <v>41318</v>
      </c>
    </row>
    <row r="3734" spans="7:7" x14ac:dyDescent="0.25">
      <c r="G3734" s="1012">
        <v>41319</v>
      </c>
    </row>
    <row r="3735" spans="7:7" x14ac:dyDescent="0.25">
      <c r="G3735" s="1012">
        <v>41320</v>
      </c>
    </row>
    <row r="3736" spans="7:7" x14ac:dyDescent="0.25">
      <c r="G3736" s="1012">
        <v>41321</v>
      </c>
    </row>
    <row r="3737" spans="7:7" x14ac:dyDescent="0.25">
      <c r="G3737" s="1012">
        <v>41322</v>
      </c>
    </row>
    <row r="3738" spans="7:7" x14ac:dyDescent="0.25">
      <c r="G3738" s="1012">
        <v>41323</v>
      </c>
    </row>
    <row r="3739" spans="7:7" x14ac:dyDescent="0.25">
      <c r="G3739" s="1012">
        <v>41324</v>
      </c>
    </row>
    <row r="3740" spans="7:7" x14ac:dyDescent="0.25">
      <c r="G3740" s="1012">
        <v>41325</v>
      </c>
    </row>
    <row r="3741" spans="7:7" x14ac:dyDescent="0.25">
      <c r="G3741" s="1012">
        <v>41326</v>
      </c>
    </row>
    <row r="3742" spans="7:7" x14ac:dyDescent="0.25">
      <c r="G3742" s="1012">
        <v>41327</v>
      </c>
    </row>
    <row r="3743" spans="7:7" x14ac:dyDescent="0.25">
      <c r="G3743" s="1012">
        <v>41328</v>
      </c>
    </row>
    <row r="3744" spans="7:7" x14ac:dyDescent="0.25">
      <c r="G3744" s="1012">
        <v>41329</v>
      </c>
    </row>
    <row r="3745" spans="7:7" x14ac:dyDescent="0.25">
      <c r="G3745" s="1012">
        <v>41330</v>
      </c>
    </row>
    <row r="3746" spans="7:7" x14ac:dyDescent="0.25">
      <c r="G3746" s="1012">
        <v>41331</v>
      </c>
    </row>
    <row r="3747" spans="7:7" x14ac:dyDescent="0.25">
      <c r="G3747" s="1012">
        <v>41332</v>
      </c>
    </row>
    <row r="3748" spans="7:7" x14ac:dyDescent="0.25">
      <c r="G3748" s="1012">
        <v>41333</v>
      </c>
    </row>
    <row r="3749" spans="7:7" x14ac:dyDescent="0.25">
      <c r="G3749" s="1012">
        <v>41334</v>
      </c>
    </row>
    <row r="3750" spans="7:7" x14ac:dyDescent="0.25">
      <c r="G3750" s="1012">
        <v>41335</v>
      </c>
    </row>
    <row r="3751" spans="7:7" x14ac:dyDescent="0.25">
      <c r="G3751" s="1012">
        <v>41336</v>
      </c>
    </row>
    <row r="3752" spans="7:7" x14ac:dyDescent="0.25">
      <c r="G3752" s="1012">
        <v>41337</v>
      </c>
    </row>
    <row r="3753" spans="7:7" x14ac:dyDescent="0.25">
      <c r="G3753" s="1012">
        <v>41338</v>
      </c>
    </row>
    <row r="3754" spans="7:7" x14ac:dyDescent="0.25">
      <c r="G3754" s="1012">
        <v>41339</v>
      </c>
    </row>
    <row r="3755" spans="7:7" x14ac:dyDescent="0.25">
      <c r="G3755" s="1012">
        <v>41340</v>
      </c>
    </row>
    <row r="3756" spans="7:7" x14ac:dyDescent="0.25">
      <c r="G3756" s="1012">
        <v>41341</v>
      </c>
    </row>
    <row r="3757" spans="7:7" x14ac:dyDescent="0.25">
      <c r="G3757" s="1012">
        <v>41342</v>
      </c>
    </row>
    <row r="3758" spans="7:7" x14ac:dyDescent="0.25">
      <c r="G3758" s="1012">
        <v>41343</v>
      </c>
    </row>
    <row r="3759" spans="7:7" x14ac:dyDescent="0.25">
      <c r="G3759" s="1012">
        <v>41344</v>
      </c>
    </row>
    <row r="3760" spans="7:7" x14ac:dyDescent="0.25">
      <c r="G3760" s="1012">
        <v>41345</v>
      </c>
    </row>
    <row r="3761" spans="7:7" x14ac:dyDescent="0.25">
      <c r="G3761" s="1012">
        <v>41346</v>
      </c>
    </row>
    <row r="3762" spans="7:7" x14ac:dyDescent="0.25">
      <c r="G3762" s="1012">
        <v>41347</v>
      </c>
    </row>
    <row r="3763" spans="7:7" x14ac:dyDescent="0.25">
      <c r="G3763" s="1012">
        <v>41348</v>
      </c>
    </row>
    <row r="3764" spans="7:7" x14ac:dyDescent="0.25">
      <c r="G3764" s="1012">
        <v>41349</v>
      </c>
    </row>
    <row r="3765" spans="7:7" x14ac:dyDescent="0.25">
      <c r="G3765" s="1012">
        <v>41350</v>
      </c>
    </row>
    <row r="3766" spans="7:7" x14ac:dyDescent="0.25">
      <c r="G3766" s="1012">
        <v>41351</v>
      </c>
    </row>
    <row r="3767" spans="7:7" x14ac:dyDescent="0.25">
      <c r="G3767" s="1012">
        <v>41352</v>
      </c>
    </row>
    <row r="3768" spans="7:7" x14ac:dyDescent="0.25">
      <c r="G3768" s="1012">
        <v>41353</v>
      </c>
    </row>
    <row r="3769" spans="7:7" x14ac:dyDescent="0.25">
      <c r="G3769" s="1012">
        <v>41354</v>
      </c>
    </row>
    <row r="3770" spans="7:7" x14ac:dyDescent="0.25">
      <c r="G3770" s="1012">
        <v>41355</v>
      </c>
    </row>
    <row r="3771" spans="7:7" x14ac:dyDescent="0.25">
      <c r="G3771" s="1012">
        <v>41356</v>
      </c>
    </row>
    <row r="3772" spans="7:7" x14ac:dyDescent="0.25">
      <c r="G3772" s="1012">
        <v>41357</v>
      </c>
    </row>
    <row r="3773" spans="7:7" x14ac:dyDescent="0.25">
      <c r="G3773" s="1012">
        <v>41358</v>
      </c>
    </row>
    <row r="3774" spans="7:7" x14ac:dyDescent="0.25">
      <c r="G3774" s="1012">
        <v>41359</v>
      </c>
    </row>
    <row r="3775" spans="7:7" x14ac:dyDescent="0.25">
      <c r="G3775" s="1012">
        <v>41360</v>
      </c>
    </row>
    <row r="3776" spans="7:7" x14ac:dyDescent="0.25">
      <c r="G3776" s="1012">
        <v>41361</v>
      </c>
    </row>
    <row r="3777" spans="7:7" x14ac:dyDescent="0.25">
      <c r="G3777" s="1012">
        <v>41362</v>
      </c>
    </row>
    <row r="3778" spans="7:7" x14ac:dyDescent="0.25">
      <c r="G3778" s="1012">
        <v>41363</v>
      </c>
    </row>
    <row r="3779" spans="7:7" x14ac:dyDescent="0.25">
      <c r="G3779" s="1012">
        <v>41364</v>
      </c>
    </row>
    <row r="3780" spans="7:7" x14ac:dyDescent="0.25">
      <c r="G3780" s="1012">
        <v>41365</v>
      </c>
    </row>
    <row r="3781" spans="7:7" x14ac:dyDescent="0.25">
      <c r="G3781" s="1012">
        <v>41366</v>
      </c>
    </row>
    <row r="3782" spans="7:7" x14ac:dyDescent="0.25">
      <c r="G3782" s="1012">
        <v>41367</v>
      </c>
    </row>
    <row r="3783" spans="7:7" x14ac:dyDescent="0.25">
      <c r="G3783" s="1012">
        <v>41368</v>
      </c>
    </row>
    <row r="3784" spans="7:7" x14ac:dyDescent="0.25">
      <c r="G3784" s="1012">
        <v>41369</v>
      </c>
    </row>
    <row r="3785" spans="7:7" x14ac:dyDescent="0.25">
      <c r="G3785" s="1012">
        <v>41370</v>
      </c>
    </row>
    <row r="3786" spans="7:7" x14ac:dyDescent="0.25">
      <c r="G3786" s="1012">
        <v>41371</v>
      </c>
    </row>
    <row r="3787" spans="7:7" x14ac:dyDescent="0.25">
      <c r="G3787" s="1012">
        <v>41372</v>
      </c>
    </row>
    <row r="3788" spans="7:7" x14ac:dyDescent="0.25">
      <c r="G3788" s="1012">
        <v>41373</v>
      </c>
    </row>
    <row r="3789" spans="7:7" x14ac:dyDescent="0.25">
      <c r="G3789" s="1012">
        <v>41374</v>
      </c>
    </row>
    <row r="3790" spans="7:7" x14ac:dyDescent="0.25">
      <c r="G3790" s="1012">
        <v>41375</v>
      </c>
    </row>
    <row r="3791" spans="7:7" x14ac:dyDescent="0.25">
      <c r="G3791" s="1012">
        <v>41376</v>
      </c>
    </row>
    <row r="3792" spans="7:7" x14ac:dyDescent="0.25">
      <c r="G3792" s="1012">
        <v>41377</v>
      </c>
    </row>
    <row r="3793" spans="7:7" x14ac:dyDescent="0.25">
      <c r="G3793" s="1012">
        <v>41378</v>
      </c>
    </row>
    <row r="3794" spans="7:7" x14ac:dyDescent="0.25">
      <c r="G3794" s="1012">
        <v>41379</v>
      </c>
    </row>
    <row r="3795" spans="7:7" x14ac:dyDescent="0.25">
      <c r="G3795" s="1012">
        <v>41380</v>
      </c>
    </row>
    <row r="3796" spans="7:7" x14ac:dyDescent="0.25">
      <c r="G3796" s="1012">
        <v>41381</v>
      </c>
    </row>
    <row r="3797" spans="7:7" x14ac:dyDescent="0.25">
      <c r="G3797" s="1012">
        <v>41382</v>
      </c>
    </row>
    <row r="3798" spans="7:7" x14ac:dyDescent="0.25">
      <c r="G3798" s="1012">
        <v>41383</v>
      </c>
    </row>
    <row r="3799" spans="7:7" x14ac:dyDescent="0.25">
      <c r="G3799" s="1012">
        <v>41384</v>
      </c>
    </row>
    <row r="3800" spans="7:7" x14ac:dyDescent="0.25">
      <c r="G3800" s="1012">
        <v>41385</v>
      </c>
    </row>
    <row r="3801" spans="7:7" x14ac:dyDescent="0.25">
      <c r="G3801" s="1012">
        <v>41386</v>
      </c>
    </row>
    <row r="3802" spans="7:7" x14ac:dyDescent="0.25">
      <c r="G3802" s="1012">
        <v>41387</v>
      </c>
    </row>
    <row r="3803" spans="7:7" x14ac:dyDescent="0.25">
      <c r="G3803" s="1012">
        <v>41388</v>
      </c>
    </row>
    <row r="3804" spans="7:7" x14ac:dyDescent="0.25">
      <c r="G3804" s="1012">
        <v>41389</v>
      </c>
    </row>
    <row r="3805" spans="7:7" x14ac:dyDescent="0.25">
      <c r="G3805" s="1012">
        <v>41390</v>
      </c>
    </row>
    <row r="3806" spans="7:7" x14ac:dyDescent="0.25">
      <c r="G3806" s="1012">
        <v>41391</v>
      </c>
    </row>
    <row r="3807" spans="7:7" x14ac:dyDescent="0.25">
      <c r="G3807" s="1012">
        <v>41392</v>
      </c>
    </row>
    <row r="3808" spans="7:7" x14ac:dyDescent="0.25">
      <c r="G3808" s="1012">
        <v>41393</v>
      </c>
    </row>
    <row r="3809" spans="7:7" x14ac:dyDescent="0.25">
      <c r="G3809" s="1012">
        <v>41394</v>
      </c>
    </row>
    <row r="3810" spans="7:7" x14ac:dyDescent="0.25">
      <c r="G3810" s="1012">
        <v>41395</v>
      </c>
    </row>
    <row r="3811" spans="7:7" x14ac:dyDescent="0.25">
      <c r="G3811" s="1012">
        <v>41396</v>
      </c>
    </row>
    <row r="3812" spans="7:7" x14ac:dyDescent="0.25">
      <c r="G3812" s="1012">
        <v>41397</v>
      </c>
    </row>
    <row r="3813" spans="7:7" x14ac:dyDescent="0.25">
      <c r="G3813" s="1012">
        <v>41398</v>
      </c>
    </row>
    <row r="3814" spans="7:7" x14ac:dyDescent="0.25">
      <c r="G3814" s="1012">
        <v>41399</v>
      </c>
    </row>
    <row r="3815" spans="7:7" x14ac:dyDescent="0.25">
      <c r="G3815" s="1012">
        <v>41400</v>
      </c>
    </row>
    <row r="3816" spans="7:7" x14ac:dyDescent="0.25">
      <c r="G3816" s="1012">
        <v>41401</v>
      </c>
    </row>
    <row r="3817" spans="7:7" x14ac:dyDescent="0.25">
      <c r="G3817" s="1012">
        <v>41402</v>
      </c>
    </row>
    <row r="3818" spans="7:7" x14ac:dyDescent="0.25">
      <c r="G3818" s="1012">
        <v>41403</v>
      </c>
    </row>
    <row r="3819" spans="7:7" x14ac:dyDescent="0.25">
      <c r="G3819" s="1012">
        <v>41404</v>
      </c>
    </row>
    <row r="3820" spans="7:7" x14ac:dyDescent="0.25">
      <c r="G3820" s="1012">
        <v>41405</v>
      </c>
    </row>
    <row r="3821" spans="7:7" x14ac:dyDescent="0.25">
      <c r="G3821" s="1012">
        <v>41406</v>
      </c>
    </row>
    <row r="3822" spans="7:7" x14ac:dyDescent="0.25">
      <c r="G3822" s="1012">
        <v>41407</v>
      </c>
    </row>
    <row r="3823" spans="7:7" x14ac:dyDescent="0.25">
      <c r="G3823" s="1012">
        <v>41408</v>
      </c>
    </row>
    <row r="3824" spans="7:7" x14ac:dyDescent="0.25">
      <c r="G3824" s="1012">
        <v>41409</v>
      </c>
    </row>
    <row r="3825" spans="7:7" x14ac:dyDescent="0.25">
      <c r="G3825" s="1012">
        <v>41410</v>
      </c>
    </row>
    <row r="3826" spans="7:7" x14ac:dyDescent="0.25">
      <c r="G3826" s="1012">
        <v>41411</v>
      </c>
    </row>
    <row r="3827" spans="7:7" x14ac:dyDescent="0.25">
      <c r="G3827" s="1012">
        <v>41412</v>
      </c>
    </row>
    <row r="3828" spans="7:7" x14ac:dyDescent="0.25">
      <c r="G3828" s="1012">
        <v>41413</v>
      </c>
    </row>
    <row r="3829" spans="7:7" x14ac:dyDescent="0.25">
      <c r="G3829" s="1012">
        <v>41414</v>
      </c>
    </row>
    <row r="3830" spans="7:7" x14ac:dyDescent="0.25">
      <c r="G3830" s="1012">
        <v>41415</v>
      </c>
    </row>
    <row r="3831" spans="7:7" x14ac:dyDescent="0.25">
      <c r="G3831" s="1012">
        <v>41416</v>
      </c>
    </row>
    <row r="3832" spans="7:7" x14ac:dyDescent="0.25">
      <c r="G3832" s="1012">
        <v>41417</v>
      </c>
    </row>
    <row r="3833" spans="7:7" x14ac:dyDescent="0.25">
      <c r="G3833" s="1012">
        <v>41418</v>
      </c>
    </row>
    <row r="3834" spans="7:7" x14ac:dyDescent="0.25">
      <c r="G3834" s="1012">
        <v>41419</v>
      </c>
    </row>
    <row r="3835" spans="7:7" x14ac:dyDescent="0.25">
      <c r="G3835" s="1012">
        <v>41420</v>
      </c>
    </row>
    <row r="3836" spans="7:7" x14ac:dyDescent="0.25">
      <c r="G3836" s="1012">
        <v>41421</v>
      </c>
    </row>
    <row r="3837" spans="7:7" x14ac:dyDescent="0.25">
      <c r="G3837" s="1012">
        <v>41422</v>
      </c>
    </row>
    <row r="3838" spans="7:7" x14ac:dyDescent="0.25">
      <c r="G3838" s="1012">
        <v>41423</v>
      </c>
    </row>
    <row r="3839" spans="7:7" x14ac:dyDescent="0.25">
      <c r="G3839" s="1012">
        <v>41424</v>
      </c>
    </row>
    <row r="3840" spans="7:7" x14ac:dyDescent="0.25">
      <c r="G3840" s="1012">
        <v>41425</v>
      </c>
    </row>
    <row r="3841" spans="7:7" x14ac:dyDescent="0.25">
      <c r="G3841" s="1012">
        <v>41426</v>
      </c>
    </row>
    <row r="3842" spans="7:7" x14ac:dyDescent="0.25">
      <c r="G3842" s="1012">
        <v>41427</v>
      </c>
    </row>
    <row r="3843" spans="7:7" x14ac:dyDescent="0.25">
      <c r="G3843" s="1012">
        <v>41428</v>
      </c>
    </row>
    <row r="3844" spans="7:7" x14ac:dyDescent="0.25">
      <c r="G3844" s="1012">
        <v>41429</v>
      </c>
    </row>
    <row r="3845" spans="7:7" x14ac:dyDescent="0.25">
      <c r="G3845" s="1012">
        <v>41430</v>
      </c>
    </row>
    <row r="3846" spans="7:7" x14ac:dyDescent="0.25">
      <c r="G3846" s="1012">
        <v>41431</v>
      </c>
    </row>
    <row r="3847" spans="7:7" x14ac:dyDescent="0.25">
      <c r="G3847" s="1012">
        <v>41432</v>
      </c>
    </row>
    <row r="3848" spans="7:7" x14ac:dyDescent="0.25">
      <c r="G3848" s="1012">
        <v>41433</v>
      </c>
    </row>
    <row r="3849" spans="7:7" x14ac:dyDescent="0.25">
      <c r="G3849" s="1012">
        <v>41434</v>
      </c>
    </row>
    <row r="3850" spans="7:7" x14ac:dyDescent="0.25">
      <c r="G3850" s="1012">
        <v>41435</v>
      </c>
    </row>
    <row r="3851" spans="7:7" x14ac:dyDescent="0.25">
      <c r="G3851" s="1012">
        <v>41436</v>
      </c>
    </row>
    <row r="3852" spans="7:7" x14ac:dyDescent="0.25">
      <c r="G3852" s="1012">
        <v>41437</v>
      </c>
    </row>
    <row r="3853" spans="7:7" x14ac:dyDescent="0.25">
      <c r="G3853" s="1012">
        <v>41438</v>
      </c>
    </row>
    <row r="3854" spans="7:7" x14ac:dyDescent="0.25">
      <c r="G3854" s="1012">
        <v>41439</v>
      </c>
    </row>
    <row r="3855" spans="7:7" x14ac:dyDescent="0.25">
      <c r="G3855" s="1012">
        <v>41440</v>
      </c>
    </row>
    <row r="3856" spans="7:7" x14ac:dyDescent="0.25">
      <c r="G3856" s="1012">
        <v>41441</v>
      </c>
    </row>
    <row r="3857" spans="7:7" x14ac:dyDescent="0.25">
      <c r="G3857" s="1012">
        <v>41442</v>
      </c>
    </row>
    <row r="3858" spans="7:7" x14ac:dyDescent="0.25">
      <c r="G3858" s="1012">
        <v>41443</v>
      </c>
    </row>
    <row r="3859" spans="7:7" x14ac:dyDescent="0.25">
      <c r="G3859" s="1012">
        <v>41444</v>
      </c>
    </row>
    <row r="3860" spans="7:7" x14ac:dyDescent="0.25">
      <c r="G3860" s="1012">
        <v>41445</v>
      </c>
    </row>
    <row r="3861" spans="7:7" x14ac:dyDescent="0.25">
      <c r="G3861" s="1012">
        <v>41446</v>
      </c>
    </row>
    <row r="3862" spans="7:7" x14ac:dyDescent="0.25">
      <c r="G3862" s="1012">
        <v>41447</v>
      </c>
    </row>
    <row r="3863" spans="7:7" x14ac:dyDescent="0.25">
      <c r="G3863" s="1012">
        <v>41448</v>
      </c>
    </row>
    <row r="3864" spans="7:7" x14ac:dyDescent="0.25">
      <c r="G3864" s="1012">
        <v>41449</v>
      </c>
    </row>
    <row r="3865" spans="7:7" x14ac:dyDescent="0.25">
      <c r="G3865" s="1012">
        <v>41450</v>
      </c>
    </row>
    <row r="3866" spans="7:7" x14ac:dyDescent="0.25">
      <c r="G3866" s="1012">
        <v>41451</v>
      </c>
    </row>
    <row r="3867" spans="7:7" x14ac:dyDescent="0.25">
      <c r="G3867" s="1012">
        <v>41452</v>
      </c>
    </row>
    <row r="3868" spans="7:7" x14ac:dyDescent="0.25">
      <c r="G3868" s="1012">
        <v>41453</v>
      </c>
    </row>
    <row r="3869" spans="7:7" x14ac:dyDescent="0.25">
      <c r="G3869" s="1012">
        <v>41454</v>
      </c>
    </row>
    <row r="3870" spans="7:7" x14ac:dyDescent="0.25">
      <c r="G3870" s="1012">
        <v>41455</v>
      </c>
    </row>
    <row r="3871" spans="7:7" x14ac:dyDescent="0.25">
      <c r="G3871" s="1012">
        <v>41456</v>
      </c>
    </row>
    <row r="3872" spans="7:7" x14ac:dyDescent="0.25">
      <c r="G3872" s="1012">
        <v>41457</v>
      </c>
    </row>
    <row r="3873" spans="7:7" x14ac:dyDescent="0.25">
      <c r="G3873" s="1012">
        <v>41458</v>
      </c>
    </row>
    <row r="3874" spans="7:7" x14ac:dyDescent="0.25">
      <c r="G3874" s="1012">
        <v>41459</v>
      </c>
    </row>
    <row r="3875" spans="7:7" x14ac:dyDescent="0.25">
      <c r="G3875" s="1012">
        <v>41460</v>
      </c>
    </row>
    <row r="3876" spans="7:7" x14ac:dyDescent="0.25">
      <c r="G3876" s="1012">
        <v>41461</v>
      </c>
    </row>
    <row r="3877" spans="7:7" x14ac:dyDescent="0.25">
      <c r="G3877" s="1012">
        <v>41462</v>
      </c>
    </row>
    <row r="3878" spans="7:7" x14ac:dyDescent="0.25">
      <c r="G3878" s="1012">
        <v>41463</v>
      </c>
    </row>
    <row r="3879" spans="7:7" x14ac:dyDescent="0.25">
      <c r="G3879" s="1012">
        <v>41464</v>
      </c>
    </row>
    <row r="3880" spans="7:7" x14ac:dyDescent="0.25">
      <c r="G3880" s="1012">
        <v>41465</v>
      </c>
    </row>
    <row r="3881" spans="7:7" x14ac:dyDescent="0.25">
      <c r="G3881" s="1012">
        <v>41466</v>
      </c>
    </row>
    <row r="3882" spans="7:7" x14ac:dyDescent="0.25">
      <c r="G3882" s="1012">
        <v>41467</v>
      </c>
    </row>
    <row r="3883" spans="7:7" x14ac:dyDescent="0.25">
      <c r="G3883" s="1012">
        <v>41468</v>
      </c>
    </row>
    <row r="3884" spans="7:7" x14ac:dyDescent="0.25">
      <c r="G3884" s="1012">
        <v>41469</v>
      </c>
    </row>
    <row r="3885" spans="7:7" x14ac:dyDescent="0.25">
      <c r="G3885" s="1012">
        <v>41470</v>
      </c>
    </row>
    <row r="3886" spans="7:7" x14ac:dyDescent="0.25">
      <c r="G3886" s="1012">
        <v>41471</v>
      </c>
    </row>
    <row r="3887" spans="7:7" x14ac:dyDescent="0.25">
      <c r="G3887" s="1012">
        <v>41472</v>
      </c>
    </row>
    <row r="3888" spans="7:7" x14ac:dyDescent="0.25">
      <c r="G3888" s="1012">
        <v>41473</v>
      </c>
    </row>
    <row r="3889" spans="7:7" x14ac:dyDescent="0.25">
      <c r="G3889" s="1012">
        <v>41474</v>
      </c>
    </row>
    <row r="3890" spans="7:7" x14ac:dyDescent="0.25">
      <c r="G3890" s="1012">
        <v>41475</v>
      </c>
    </row>
    <row r="3891" spans="7:7" x14ac:dyDescent="0.25">
      <c r="G3891" s="1012">
        <v>41476</v>
      </c>
    </row>
    <row r="3892" spans="7:7" x14ac:dyDescent="0.25">
      <c r="G3892" s="1012">
        <v>41477</v>
      </c>
    </row>
    <row r="3893" spans="7:7" x14ac:dyDescent="0.25">
      <c r="G3893" s="1012">
        <v>41478</v>
      </c>
    </row>
    <row r="3894" spans="7:7" x14ac:dyDescent="0.25">
      <c r="G3894" s="1012">
        <v>41479</v>
      </c>
    </row>
    <row r="3895" spans="7:7" x14ac:dyDescent="0.25">
      <c r="G3895" s="1012">
        <v>41480</v>
      </c>
    </row>
    <row r="3896" spans="7:7" x14ac:dyDescent="0.25">
      <c r="G3896" s="1012">
        <v>41481</v>
      </c>
    </row>
    <row r="3897" spans="7:7" x14ac:dyDescent="0.25">
      <c r="G3897" s="1012">
        <v>41482</v>
      </c>
    </row>
    <row r="3898" spans="7:7" x14ac:dyDescent="0.25">
      <c r="G3898" s="1012">
        <v>41483</v>
      </c>
    </row>
    <row r="3899" spans="7:7" x14ac:dyDescent="0.25">
      <c r="G3899" s="1012">
        <v>41484</v>
      </c>
    </row>
    <row r="3900" spans="7:7" x14ac:dyDescent="0.25">
      <c r="G3900" s="1012">
        <v>41485</v>
      </c>
    </row>
    <row r="3901" spans="7:7" x14ac:dyDescent="0.25">
      <c r="G3901" s="1012">
        <v>41486</v>
      </c>
    </row>
    <row r="3902" spans="7:7" x14ac:dyDescent="0.25">
      <c r="G3902" s="1012">
        <v>41487</v>
      </c>
    </row>
    <row r="3903" spans="7:7" x14ac:dyDescent="0.25">
      <c r="G3903" s="1012">
        <v>41488</v>
      </c>
    </row>
    <row r="3904" spans="7:7" x14ac:dyDescent="0.25">
      <c r="G3904" s="1012">
        <v>41489</v>
      </c>
    </row>
    <row r="3905" spans="7:7" x14ac:dyDescent="0.25">
      <c r="G3905" s="1012">
        <v>41490</v>
      </c>
    </row>
    <row r="3906" spans="7:7" x14ac:dyDescent="0.25">
      <c r="G3906" s="1012">
        <v>41491</v>
      </c>
    </row>
    <row r="3907" spans="7:7" x14ac:dyDescent="0.25">
      <c r="G3907" s="1012">
        <v>41492</v>
      </c>
    </row>
    <row r="3908" spans="7:7" x14ac:dyDescent="0.25">
      <c r="G3908" s="1012">
        <v>41493</v>
      </c>
    </row>
    <row r="3909" spans="7:7" x14ac:dyDescent="0.25">
      <c r="G3909" s="1012">
        <v>41494</v>
      </c>
    </row>
    <row r="3910" spans="7:7" x14ac:dyDescent="0.25">
      <c r="G3910" s="1012">
        <v>41495</v>
      </c>
    </row>
    <row r="3911" spans="7:7" x14ac:dyDescent="0.25">
      <c r="G3911" s="1012">
        <v>41496</v>
      </c>
    </row>
    <row r="3912" spans="7:7" x14ac:dyDescent="0.25">
      <c r="G3912" s="1012">
        <v>41497</v>
      </c>
    </row>
    <row r="3913" spans="7:7" x14ac:dyDescent="0.25">
      <c r="G3913" s="1012">
        <v>41498</v>
      </c>
    </row>
    <row r="3914" spans="7:7" x14ac:dyDescent="0.25">
      <c r="G3914" s="1012">
        <v>41499</v>
      </c>
    </row>
    <row r="3915" spans="7:7" x14ac:dyDescent="0.25">
      <c r="G3915" s="1012">
        <v>41500</v>
      </c>
    </row>
    <row r="3916" spans="7:7" x14ac:dyDescent="0.25">
      <c r="G3916" s="1012">
        <v>41501</v>
      </c>
    </row>
    <row r="3917" spans="7:7" x14ac:dyDescent="0.25">
      <c r="G3917" s="1012">
        <v>41502</v>
      </c>
    </row>
    <row r="3918" spans="7:7" x14ac:dyDescent="0.25">
      <c r="G3918" s="1012">
        <v>41503</v>
      </c>
    </row>
    <row r="3919" spans="7:7" x14ac:dyDescent="0.25">
      <c r="G3919" s="1012">
        <v>41504</v>
      </c>
    </row>
    <row r="3920" spans="7:7" x14ac:dyDescent="0.25">
      <c r="G3920" s="1012">
        <v>41505</v>
      </c>
    </row>
    <row r="3921" spans="7:7" x14ac:dyDescent="0.25">
      <c r="G3921" s="1012">
        <v>41506</v>
      </c>
    </row>
    <row r="3922" spans="7:7" x14ac:dyDescent="0.25">
      <c r="G3922" s="1012">
        <v>41507</v>
      </c>
    </row>
    <row r="3923" spans="7:7" x14ac:dyDescent="0.25">
      <c r="G3923" s="1012">
        <v>41508</v>
      </c>
    </row>
    <row r="3924" spans="7:7" x14ac:dyDescent="0.25">
      <c r="G3924" s="1012">
        <v>41509</v>
      </c>
    </row>
    <row r="3925" spans="7:7" x14ac:dyDescent="0.25">
      <c r="G3925" s="1012">
        <v>41510</v>
      </c>
    </row>
    <row r="3926" spans="7:7" x14ac:dyDescent="0.25">
      <c r="G3926" s="1012">
        <v>41511</v>
      </c>
    </row>
    <row r="3927" spans="7:7" x14ac:dyDescent="0.25">
      <c r="G3927" s="1012">
        <v>41512</v>
      </c>
    </row>
    <row r="3928" spans="7:7" x14ac:dyDescent="0.25">
      <c r="G3928" s="1012">
        <v>41513</v>
      </c>
    </row>
    <row r="3929" spans="7:7" x14ac:dyDescent="0.25">
      <c r="G3929" s="1012">
        <v>41514</v>
      </c>
    </row>
    <row r="3930" spans="7:7" x14ac:dyDescent="0.25">
      <c r="G3930" s="1012">
        <v>41515</v>
      </c>
    </row>
    <row r="3931" spans="7:7" x14ac:dyDescent="0.25">
      <c r="G3931" s="1012">
        <v>41516</v>
      </c>
    </row>
    <row r="3932" spans="7:7" x14ac:dyDescent="0.25">
      <c r="G3932" s="1012">
        <v>41517</v>
      </c>
    </row>
    <row r="3933" spans="7:7" x14ac:dyDescent="0.25">
      <c r="G3933" s="1012">
        <v>41518</v>
      </c>
    </row>
    <row r="3934" spans="7:7" x14ac:dyDescent="0.25">
      <c r="G3934" s="1012">
        <v>41519</v>
      </c>
    </row>
    <row r="3935" spans="7:7" x14ac:dyDescent="0.25">
      <c r="G3935" s="1012">
        <v>41520</v>
      </c>
    </row>
    <row r="3936" spans="7:7" x14ac:dyDescent="0.25">
      <c r="G3936" s="1012">
        <v>41521</v>
      </c>
    </row>
    <row r="3937" spans="7:7" x14ac:dyDescent="0.25">
      <c r="G3937" s="1012">
        <v>41522</v>
      </c>
    </row>
    <row r="3938" spans="7:7" x14ac:dyDescent="0.25">
      <c r="G3938" s="1012">
        <v>41523</v>
      </c>
    </row>
    <row r="3939" spans="7:7" x14ac:dyDescent="0.25">
      <c r="G3939" s="1012">
        <v>41524</v>
      </c>
    </row>
    <row r="3940" spans="7:7" x14ac:dyDescent="0.25">
      <c r="G3940" s="1012">
        <v>41525</v>
      </c>
    </row>
    <row r="3941" spans="7:7" x14ac:dyDescent="0.25">
      <c r="G3941" s="1012">
        <v>41526</v>
      </c>
    </row>
    <row r="3942" spans="7:7" x14ac:dyDescent="0.25">
      <c r="G3942" s="1012">
        <v>41527</v>
      </c>
    </row>
    <row r="3943" spans="7:7" x14ac:dyDescent="0.25">
      <c r="G3943" s="1012">
        <v>41528</v>
      </c>
    </row>
    <row r="3944" spans="7:7" x14ac:dyDescent="0.25">
      <c r="G3944" s="1012">
        <v>41529</v>
      </c>
    </row>
    <row r="3945" spans="7:7" x14ac:dyDescent="0.25">
      <c r="G3945" s="1012">
        <v>41530</v>
      </c>
    </row>
    <row r="3946" spans="7:7" x14ac:dyDescent="0.25">
      <c r="G3946" s="1012">
        <v>41531</v>
      </c>
    </row>
    <row r="3947" spans="7:7" x14ac:dyDescent="0.25">
      <c r="G3947" s="1012">
        <v>41532</v>
      </c>
    </row>
    <row r="3948" spans="7:7" x14ac:dyDescent="0.25">
      <c r="G3948" s="1012">
        <v>41533</v>
      </c>
    </row>
    <row r="3949" spans="7:7" x14ac:dyDescent="0.25">
      <c r="G3949" s="1012">
        <v>41534</v>
      </c>
    </row>
    <row r="3950" spans="7:7" x14ac:dyDescent="0.25">
      <c r="G3950" s="1012">
        <v>41535</v>
      </c>
    </row>
    <row r="3951" spans="7:7" x14ac:dyDescent="0.25">
      <c r="G3951" s="1012">
        <v>41536</v>
      </c>
    </row>
    <row r="3952" spans="7:7" x14ac:dyDescent="0.25">
      <c r="G3952" s="1012">
        <v>41537</v>
      </c>
    </row>
    <row r="3953" spans="7:7" x14ac:dyDescent="0.25">
      <c r="G3953" s="1012">
        <v>41538</v>
      </c>
    </row>
    <row r="3954" spans="7:7" x14ac:dyDescent="0.25">
      <c r="G3954" s="1012">
        <v>41539</v>
      </c>
    </row>
    <row r="3955" spans="7:7" x14ac:dyDescent="0.25">
      <c r="G3955" s="1012">
        <v>41540</v>
      </c>
    </row>
    <row r="3956" spans="7:7" x14ac:dyDescent="0.25">
      <c r="G3956" s="1012">
        <v>41541</v>
      </c>
    </row>
    <row r="3957" spans="7:7" x14ac:dyDescent="0.25">
      <c r="G3957" s="1012">
        <v>41542</v>
      </c>
    </row>
    <row r="3958" spans="7:7" x14ac:dyDescent="0.25">
      <c r="G3958" s="1012">
        <v>41543</v>
      </c>
    </row>
    <row r="3959" spans="7:7" x14ac:dyDescent="0.25">
      <c r="G3959" s="1012">
        <v>41544</v>
      </c>
    </row>
    <row r="3960" spans="7:7" x14ac:dyDescent="0.25">
      <c r="G3960" s="1012">
        <v>41545</v>
      </c>
    </row>
    <row r="3961" spans="7:7" x14ac:dyDescent="0.25">
      <c r="G3961" s="1012">
        <v>41546</v>
      </c>
    </row>
    <row r="3962" spans="7:7" x14ac:dyDescent="0.25">
      <c r="G3962" s="1012">
        <v>41547</v>
      </c>
    </row>
    <row r="3963" spans="7:7" x14ac:dyDescent="0.25">
      <c r="G3963" s="1012">
        <v>41548</v>
      </c>
    </row>
    <row r="3964" spans="7:7" x14ac:dyDescent="0.25">
      <c r="G3964" s="1012">
        <v>41549</v>
      </c>
    </row>
    <row r="3965" spans="7:7" x14ac:dyDescent="0.25">
      <c r="G3965" s="1012">
        <v>41550</v>
      </c>
    </row>
    <row r="3966" spans="7:7" x14ac:dyDescent="0.25">
      <c r="G3966" s="1012">
        <v>41551</v>
      </c>
    </row>
    <row r="3967" spans="7:7" x14ac:dyDescent="0.25">
      <c r="G3967" s="1012">
        <v>41552</v>
      </c>
    </row>
    <row r="3968" spans="7:7" x14ac:dyDescent="0.25">
      <c r="G3968" s="1012">
        <v>41553</v>
      </c>
    </row>
    <row r="3969" spans="7:7" x14ac:dyDescent="0.25">
      <c r="G3969" s="1012">
        <v>41554</v>
      </c>
    </row>
    <row r="3970" spans="7:7" x14ac:dyDescent="0.25">
      <c r="G3970" s="1012">
        <v>41555</v>
      </c>
    </row>
    <row r="3971" spans="7:7" x14ac:dyDescent="0.25">
      <c r="G3971" s="1012">
        <v>41556</v>
      </c>
    </row>
    <row r="3972" spans="7:7" x14ac:dyDescent="0.25">
      <c r="G3972" s="1012">
        <v>41557</v>
      </c>
    </row>
    <row r="3973" spans="7:7" x14ac:dyDescent="0.25">
      <c r="G3973" s="1012">
        <v>41558</v>
      </c>
    </row>
    <row r="3974" spans="7:7" x14ac:dyDescent="0.25">
      <c r="G3974" s="1012">
        <v>41559</v>
      </c>
    </row>
    <row r="3975" spans="7:7" x14ac:dyDescent="0.25">
      <c r="G3975" s="1012">
        <v>41560</v>
      </c>
    </row>
    <row r="3976" spans="7:7" x14ac:dyDescent="0.25">
      <c r="G3976" s="1012">
        <v>41561</v>
      </c>
    </row>
    <row r="3977" spans="7:7" x14ac:dyDescent="0.25">
      <c r="G3977" s="1012">
        <v>41562</v>
      </c>
    </row>
    <row r="3978" spans="7:7" x14ac:dyDescent="0.25">
      <c r="G3978" s="1012">
        <v>41563</v>
      </c>
    </row>
    <row r="3979" spans="7:7" x14ac:dyDescent="0.25">
      <c r="G3979" s="1012">
        <v>41564</v>
      </c>
    </row>
    <row r="3980" spans="7:7" x14ac:dyDescent="0.25">
      <c r="G3980" s="1012">
        <v>41565</v>
      </c>
    </row>
    <row r="3981" spans="7:7" x14ac:dyDescent="0.25">
      <c r="G3981" s="1012">
        <v>41566</v>
      </c>
    </row>
    <row r="3982" spans="7:7" x14ac:dyDescent="0.25">
      <c r="G3982" s="1012">
        <v>41567</v>
      </c>
    </row>
    <row r="3983" spans="7:7" x14ac:dyDescent="0.25">
      <c r="G3983" s="1012">
        <v>41568</v>
      </c>
    </row>
    <row r="3984" spans="7:7" x14ac:dyDescent="0.25">
      <c r="G3984" s="1012">
        <v>41569</v>
      </c>
    </row>
    <row r="3985" spans="7:7" x14ac:dyDescent="0.25">
      <c r="G3985" s="1012">
        <v>41570</v>
      </c>
    </row>
    <row r="3986" spans="7:7" x14ac:dyDescent="0.25">
      <c r="G3986" s="1012">
        <v>41571</v>
      </c>
    </row>
    <row r="3987" spans="7:7" x14ac:dyDescent="0.25">
      <c r="G3987" s="1012">
        <v>41572</v>
      </c>
    </row>
    <row r="3988" spans="7:7" x14ac:dyDescent="0.25">
      <c r="G3988" s="1012">
        <v>41573</v>
      </c>
    </row>
    <row r="3989" spans="7:7" x14ac:dyDescent="0.25">
      <c r="G3989" s="1012">
        <v>41574</v>
      </c>
    </row>
    <row r="3990" spans="7:7" x14ac:dyDescent="0.25">
      <c r="G3990" s="1012">
        <v>41575</v>
      </c>
    </row>
    <row r="3991" spans="7:7" x14ac:dyDescent="0.25">
      <c r="G3991" s="1012">
        <v>41576</v>
      </c>
    </row>
    <row r="3992" spans="7:7" x14ac:dyDescent="0.25">
      <c r="G3992" s="1012">
        <v>41577</v>
      </c>
    </row>
    <row r="3993" spans="7:7" x14ac:dyDescent="0.25">
      <c r="G3993" s="1012">
        <v>41578</v>
      </c>
    </row>
    <row r="3994" spans="7:7" x14ac:dyDescent="0.25">
      <c r="G3994" s="1012">
        <v>41579</v>
      </c>
    </row>
    <row r="3995" spans="7:7" x14ac:dyDescent="0.25">
      <c r="G3995" s="1012">
        <v>41580</v>
      </c>
    </row>
    <row r="3996" spans="7:7" x14ac:dyDescent="0.25">
      <c r="G3996" s="1012">
        <v>41581</v>
      </c>
    </row>
    <row r="3997" spans="7:7" x14ac:dyDescent="0.25">
      <c r="G3997" s="1012">
        <v>41582</v>
      </c>
    </row>
    <row r="3998" spans="7:7" x14ac:dyDescent="0.25">
      <c r="G3998" s="1012">
        <v>41583</v>
      </c>
    </row>
    <row r="3999" spans="7:7" x14ac:dyDescent="0.25">
      <c r="G3999" s="1012">
        <v>41584</v>
      </c>
    </row>
    <row r="4000" spans="7:7" x14ac:dyDescent="0.25">
      <c r="G4000" s="1012">
        <v>41585</v>
      </c>
    </row>
    <row r="4001" spans="7:7" x14ac:dyDescent="0.25">
      <c r="G4001" s="1012">
        <v>41586</v>
      </c>
    </row>
    <row r="4002" spans="7:7" x14ac:dyDescent="0.25">
      <c r="G4002" s="1012">
        <v>41587</v>
      </c>
    </row>
    <row r="4003" spans="7:7" x14ac:dyDescent="0.25">
      <c r="G4003" s="1012">
        <v>41588</v>
      </c>
    </row>
    <row r="4004" spans="7:7" x14ac:dyDescent="0.25">
      <c r="G4004" s="1012">
        <v>41589</v>
      </c>
    </row>
    <row r="4005" spans="7:7" x14ac:dyDescent="0.25">
      <c r="G4005" s="1012">
        <v>41590</v>
      </c>
    </row>
    <row r="4006" spans="7:7" x14ac:dyDescent="0.25">
      <c r="G4006" s="1012">
        <v>41591</v>
      </c>
    </row>
    <row r="4007" spans="7:7" x14ac:dyDescent="0.25">
      <c r="G4007" s="1012">
        <v>41592</v>
      </c>
    </row>
    <row r="4008" spans="7:7" x14ac:dyDescent="0.25">
      <c r="G4008" s="1012">
        <v>41593</v>
      </c>
    </row>
  </sheetData>
  <protectedRanges>
    <protectedRange sqref="D77:K80" name="Range5_1"/>
    <protectedRange sqref="D142 D133:D136 D145:D149" name="Range5_2"/>
    <protectedRange sqref="D143:D144" name="Range5_1_1"/>
    <protectedRange sqref="D137:D140" name="Range5_3"/>
    <protectedRange sqref="D141" name="Range5_1_2"/>
  </protectedRanges>
  <mergeCells count="5">
    <mergeCell ref="F2:N2"/>
    <mergeCell ref="D93:G94"/>
    <mergeCell ref="E111:H111"/>
    <mergeCell ref="E129:H129"/>
    <mergeCell ref="I56:J56"/>
  </mergeCells>
  <phoneticPr fontId="14" type="noConversion"/>
  <dataValidations count="3">
    <dataValidation type="list" allowBlank="1" showInputMessage="1" showErrorMessage="1" sqref="F149" xr:uid="{00000000-0002-0000-0100-000000000000}">
      <formula1>$G$401:$G$4008</formula1>
    </dataValidation>
    <dataValidation type="list" allowBlank="1" showInputMessage="1" showErrorMessage="1" sqref="D20:D22" xr:uid="{00000000-0002-0000-0100-000001000000}">
      <formula1>$D$227:$D$283</formula1>
    </dataValidation>
    <dataValidation type="list" allowBlank="1" showInputMessage="1" showErrorMessage="1" sqref="F2:N2" xr:uid="{00000000-0002-0000-0100-000002000000}">
      <formula1>$AH$17:$AH$23</formula1>
    </dataValidation>
  </dataValidations>
  <printOptions horizontalCentered="1"/>
  <pageMargins left="0" right="0" top="0.25" bottom="0" header="0.5" footer="0.5"/>
  <pageSetup scale="69" fitToHeight="2" orientation="portrait" r:id="rId1"/>
  <headerFooter alignWithMargins="0">
    <oddFooter>&amp;RRevised 24 Sep 2008</oddFooter>
  </headerFooter>
  <rowBreaks count="1" manualBreakCount="1">
    <brk id="68" min="1"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CH4284"/>
  <sheetViews>
    <sheetView showWhiteSpace="0" view="pageBreakPreview" zoomScale="80" zoomScaleNormal="40" zoomScaleSheetLayoutView="80" workbookViewId="0">
      <selection activeCell="A7" sqref="A7"/>
    </sheetView>
  </sheetViews>
  <sheetFormatPr defaultColWidth="9.81640625" defaultRowHeight="11.9" customHeight="1" x14ac:dyDescent="0.35"/>
  <cols>
    <col min="1" max="1" width="8.1796875" style="151" customWidth="1"/>
    <col min="2" max="2" width="10.7265625" style="260" customWidth="1"/>
    <col min="3" max="3" width="6.54296875" style="147" customWidth="1"/>
    <col min="4" max="4" width="25.1796875" style="147" customWidth="1"/>
    <col min="5" max="5" width="9.54296875" style="147" customWidth="1"/>
    <col min="6" max="6" width="10.81640625" style="147" customWidth="1"/>
    <col min="7" max="7" width="12.7265625" style="279" customWidth="1"/>
    <col min="8" max="8" width="15.81640625" style="281" customWidth="1"/>
    <col min="9" max="9" width="2.54296875" style="158" customWidth="1"/>
    <col min="10" max="10" width="7" style="147" customWidth="1"/>
    <col min="11" max="11" width="9" style="260" customWidth="1"/>
    <col min="12" max="12" width="9.81640625" style="147" customWidth="1"/>
    <col min="13" max="13" width="20.453125" style="147" customWidth="1"/>
    <col min="14" max="14" width="9.1796875" style="147" customWidth="1"/>
    <col min="15" max="15" width="11.54296875" style="147" customWidth="1"/>
    <col min="16" max="16" width="13" style="279" bestFit="1" customWidth="1"/>
    <col min="17" max="17" width="15.26953125" style="281" customWidth="1"/>
    <col min="18" max="18" width="4.81640625" style="158" customWidth="1"/>
    <col min="19" max="19" width="9.81640625" style="147" customWidth="1"/>
    <col min="20" max="20" width="7.7265625" style="260" customWidth="1"/>
    <col min="21" max="21" width="9.81640625" style="147" customWidth="1"/>
    <col min="22" max="22" width="21.1796875" style="147" customWidth="1"/>
    <col min="23" max="23" width="11.7265625" style="147" customWidth="1"/>
    <col min="24" max="24" width="11.26953125" style="147" customWidth="1"/>
    <col min="25" max="25" width="12.81640625" style="279" bestFit="1" customWidth="1"/>
    <col min="26" max="26" width="14.26953125" style="281" customWidth="1"/>
    <col min="27" max="27" width="5.26953125" style="146" customWidth="1"/>
    <col min="28" max="48" width="9.81640625" style="146"/>
    <col min="49" max="54" width="9.81640625" style="209"/>
    <col min="55" max="85" width="9.81640625" style="147"/>
    <col min="86" max="86" width="90.81640625" style="147" customWidth="1"/>
    <col min="87" max="16384" width="9.81640625" style="147"/>
  </cols>
  <sheetData>
    <row r="1" spans="1:65" s="167" customFormat="1" ht="14.25" customHeight="1" thickBot="1" x14ac:dyDescent="0.4">
      <c r="A1" s="1406" t="s">
        <v>539</v>
      </c>
      <c r="B1" s="1398"/>
      <c r="C1" s="1398"/>
      <c r="D1" s="1398"/>
      <c r="E1" s="1398"/>
      <c r="F1" s="1422" t="s">
        <v>613</v>
      </c>
      <c r="G1" s="1422"/>
      <c r="H1" s="1422"/>
      <c r="I1" s="336"/>
      <c r="J1" s="337"/>
      <c r="K1" s="338"/>
      <c r="L1" s="392"/>
      <c r="O1" s="1422" t="s">
        <v>617</v>
      </c>
      <c r="P1" s="1422"/>
      <c r="Q1" s="1422"/>
      <c r="X1" s="1422" t="s">
        <v>858</v>
      </c>
      <c r="Y1" s="1422"/>
      <c r="Z1" s="1422"/>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1:65" s="150" customFormat="1" ht="19.5" customHeight="1" thickBot="1" x14ac:dyDescent="0.7">
      <c r="A2" s="1407" t="s">
        <v>538</v>
      </c>
      <c r="B2" s="1408"/>
      <c r="C2" s="1419">
        <f>'Budget Checklist'!F4</f>
        <v>0</v>
      </c>
      <c r="D2" s="1420"/>
      <c r="E2" s="1420"/>
      <c r="F2" s="1420"/>
      <c r="G2" s="1420"/>
      <c r="H2" s="1420"/>
      <c r="I2" s="1420"/>
      <c r="J2" s="1420"/>
      <c r="K2" s="1420"/>
      <c r="L2" s="1420"/>
      <c r="M2" s="1420"/>
      <c r="N2" s="1420"/>
      <c r="O2" s="1420"/>
      <c r="P2" s="1421"/>
      <c r="Q2" s="291"/>
      <c r="R2" s="149"/>
      <c r="S2" s="149"/>
      <c r="T2" s="274"/>
      <c r="U2" s="149"/>
      <c r="V2" s="149"/>
      <c r="W2" s="149"/>
      <c r="X2" s="149"/>
      <c r="Y2" s="288"/>
      <c r="Z2" s="291"/>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row>
    <row r="3" spans="1:65" ht="18" customHeight="1" thickBot="1" x14ac:dyDescent="0.4">
      <c r="A3" s="148" t="s">
        <v>483</v>
      </c>
      <c r="B3" s="257"/>
      <c r="C3" s="1417" t="s">
        <v>470</v>
      </c>
      <c r="D3" s="1418"/>
      <c r="E3" s="1418"/>
      <c r="F3" s="1418"/>
      <c r="G3" s="1418"/>
      <c r="H3" s="1418"/>
      <c r="I3" s="1418"/>
      <c r="J3" s="1418"/>
      <c r="K3" s="1418"/>
      <c r="L3" s="1418"/>
      <c r="M3" s="1418"/>
      <c r="N3" s="1418"/>
      <c r="O3" s="1418"/>
      <c r="P3" s="1418"/>
      <c r="Q3" s="290"/>
      <c r="R3" s="146"/>
      <c r="S3" s="146"/>
      <c r="T3" s="273"/>
      <c r="U3" s="146"/>
      <c r="V3" s="146"/>
      <c r="W3" s="146"/>
      <c r="X3" s="146"/>
      <c r="Y3" s="287"/>
      <c r="Z3" s="290"/>
      <c r="AW3" s="146"/>
      <c r="AX3" s="146"/>
      <c r="AY3" s="146"/>
      <c r="AZ3" s="146"/>
      <c r="BA3" s="146"/>
      <c r="BB3" s="146"/>
      <c r="BC3" s="146"/>
      <c r="BD3" s="146"/>
      <c r="BE3" s="146"/>
      <c r="BF3" s="146"/>
      <c r="BG3" s="146"/>
      <c r="BH3" s="146"/>
      <c r="BI3" s="146"/>
      <c r="BJ3" s="146"/>
      <c r="BK3" s="146"/>
      <c r="BL3" s="146"/>
      <c r="BM3" s="146"/>
    </row>
    <row r="4" spans="1:65" ht="16.5" customHeight="1" thickBot="1" x14ac:dyDescent="0.4">
      <c r="A4" s="148" t="s">
        <v>540</v>
      </c>
      <c r="B4" s="257"/>
      <c r="C4" s="317" t="s">
        <v>212</v>
      </c>
      <c r="D4" s="1353">
        <f>'Budget Checklist'!G12</f>
        <v>0</v>
      </c>
      <c r="E4" s="161" t="s">
        <v>255</v>
      </c>
      <c r="G4" s="285"/>
      <c r="H4" s="1392">
        <f>'Budget Checklist'!F6</f>
        <v>0</v>
      </c>
      <c r="I4" s="1393"/>
      <c r="J4" s="152"/>
      <c r="K4" s="275"/>
      <c r="L4" s="146"/>
      <c r="M4" s="146"/>
      <c r="N4" s="146"/>
      <c r="O4" s="146"/>
      <c r="P4" s="287"/>
      <c r="Q4" s="290"/>
      <c r="R4" s="146"/>
      <c r="S4" s="146"/>
      <c r="T4" s="273"/>
      <c r="U4" s="146"/>
      <c r="V4" s="146"/>
      <c r="W4" s="146"/>
      <c r="X4" s="146"/>
      <c r="Y4" s="287"/>
      <c r="Z4" s="290"/>
      <c r="AW4" s="146"/>
      <c r="AX4" s="146"/>
      <c r="AY4" s="146"/>
      <c r="AZ4" s="146"/>
      <c r="BA4" s="146"/>
      <c r="BB4" s="146"/>
      <c r="BC4" s="146"/>
      <c r="BD4" s="146"/>
      <c r="BE4" s="146"/>
      <c r="BF4" s="146"/>
      <c r="BG4" s="146"/>
      <c r="BH4" s="146"/>
      <c r="BI4" s="146"/>
      <c r="BJ4" s="146"/>
      <c r="BK4" s="146"/>
      <c r="BL4" s="146"/>
      <c r="BM4" s="146"/>
    </row>
    <row r="5" spans="1:65" s="150" customFormat="1" ht="15" customHeight="1" thickBot="1" x14ac:dyDescent="0.4">
      <c r="B5" s="258"/>
      <c r="C5" s="154" t="s">
        <v>211</v>
      </c>
      <c r="D5" s="1353">
        <f>'Budget Checklist'!J12</f>
        <v>0</v>
      </c>
      <c r="E5" s="382"/>
      <c r="F5" s="936" t="s">
        <v>339</v>
      </c>
      <c r="G5" s="286"/>
      <c r="H5" s="1425">
        <f>'Budget Checklist'!F14</f>
        <v>0</v>
      </c>
      <c r="I5" s="1426"/>
      <c r="J5" s="1426"/>
      <c r="K5" s="1426"/>
      <c r="L5" s="1426"/>
      <c r="M5" s="1426"/>
      <c r="N5" s="1426"/>
      <c r="O5" s="1426"/>
      <c r="P5" s="1426"/>
      <c r="Q5" s="1426"/>
      <c r="R5" s="1426"/>
      <c r="S5" s="1426"/>
      <c r="T5" s="1426"/>
      <c r="U5" s="1426"/>
      <c r="V5" s="1426"/>
      <c r="W5" s="1426"/>
      <c r="X5" s="1426"/>
      <c r="Y5" s="1426"/>
      <c r="Z5" s="1427"/>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row>
    <row r="6" spans="1:65" ht="7.5" customHeight="1" thickBot="1" x14ac:dyDescent="0.4">
      <c r="A6" s="157"/>
      <c r="B6" s="259"/>
      <c r="C6" s="158"/>
      <c r="D6" s="158"/>
      <c r="E6" s="158"/>
      <c r="K6" s="259"/>
      <c r="L6" s="146"/>
      <c r="M6" s="146"/>
      <c r="N6" s="146"/>
      <c r="O6" s="146"/>
      <c r="P6" s="287"/>
      <c r="Q6" s="290"/>
      <c r="R6" s="146"/>
      <c r="S6" s="146"/>
      <c r="T6" s="273"/>
      <c r="U6" s="146"/>
      <c r="V6" s="146"/>
      <c r="W6" s="146"/>
      <c r="X6" s="146"/>
      <c r="Y6" s="287"/>
      <c r="Z6" s="290"/>
      <c r="AW6" s="146"/>
      <c r="AX6" s="146"/>
      <c r="AY6" s="146"/>
      <c r="AZ6" s="146"/>
      <c r="BA6" s="146"/>
      <c r="BB6" s="146"/>
      <c r="BC6" s="146"/>
      <c r="BD6" s="146"/>
      <c r="BE6" s="146"/>
      <c r="BF6" s="146"/>
      <c r="BG6" s="146"/>
      <c r="BH6" s="146"/>
      <c r="BI6" s="146"/>
      <c r="BJ6" s="146"/>
      <c r="BK6" s="146"/>
      <c r="BL6" s="146"/>
      <c r="BM6" s="146"/>
    </row>
    <row r="7" spans="1:65" s="162" customFormat="1" ht="18" customHeight="1" x14ac:dyDescent="0.35">
      <c r="D7" s="963" t="s">
        <v>949</v>
      </c>
      <c r="E7" s="636" t="s">
        <v>16</v>
      </c>
      <c r="F7" s="667" t="s">
        <v>895</v>
      </c>
      <c r="G7" s="668"/>
      <c r="H7" s="669"/>
      <c r="I7" s="666"/>
      <c r="J7" s="670"/>
      <c r="K7" s="671"/>
      <c r="L7" s="668"/>
      <c r="M7" s="668"/>
      <c r="N7" s="668"/>
      <c r="O7" s="668"/>
      <c r="P7" s="672"/>
      <c r="Q7" s="673"/>
      <c r="R7" s="668"/>
      <c r="S7" s="668"/>
      <c r="T7" s="674"/>
      <c r="U7" s="668"/>
      <c r="V7" s="668"/>
      <c r="W7" s="668"/>
      <c r="X7" s="668"/>
      <c r="Y7" s="672"/>
      <c r="Z7" s="673"/>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row>
    <row r="8" spans="1:65" s="162" customFormat="1" ht="15.75" customHeight="1" thickBot="1" x14ac:dyDescent="0.4">
      <c r="A8" s="892"/>
      <c r="B8" s="161"/>
      <c r="D8" s="635">
        <f>'Budget Checklist'!F8</f>
        <v>0</v>
      </c>
      <c r="E8" s="147"/>
      <c r="F8" s="147"/>
      <c r="G8" s="147"/>
      <c r="H8" s="147"/>
      <c r="I8" s="147"/>
      <c r="J8" s="147"/>
      <c r="K8" s="147"/>
      <c r="L8" s="147"/>
      <c r="M8" s="147"/>
      <c r="N8" s="147"/>
      <c r="O8" s="147"/>
      <c r="P8" s="147"/>
      <c r="Q8" s="147"/>
      <c r="R8" s="160"/>
      <c r="S8" s="160"/>
      <c r="T8" s="273"/>
      <c r="U8" s="160"/>
      <c r="V8" s="160"/>
      <c r="W8" s="160"/>
      <c r="X8" s="160"/>
      <c r="Y8" s="289"/>
      <c r="Z8" s="292"/>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row>
    <row r="9" spans="1:65" s="158" customFormat="1" ht="7.5" customHeight="1" x14ac:dyDescent="0.35">
      <c r="A9" s="155"/>
      <c r="B9" s="383"/>
      <c r="F9" s="163"/>
      <c r="G9" s="1111"/>
      <c r="H9" s="1112"/>
      <c r="I9" s="163"/>
      <c r="J9" s="159"/>
      <c r="K9" s="276"/>
      <c r="L9" s="146"/>
      <c r="M9" s="146"/>
      <c r="N9" s="146"/>
      <c r="O9" s="146"/>
      <c r="P9" s="287"/>
      <c r="Q9" s="290"/>
      <c r="R9" s="146"/>
      <c r="S9" s="146"/>
      <c r="T9" s="273"/>
      <c r="U9" s="146"/>
      <c r="V9" s="146"/>
      <c r="W9" s="146"/>
      <c r="X9" s="146"/>
      <c r="Y9" s="287"/>
      <c r="Z9" s="290"/>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row>
    <row r="10" spans="1:65" s="299" customFormat="1" ht="15.75" customHeight="1" x14ac:dyDescent="0.35">
      <c r="A10" s="255"/>
      <c r="B10" s="300"/>
      <c r="C10" s="1399" t="s">
        <v>613</v>
      </c>
      <c r="D10" s="1398"/>
      <c r="E10" s="1398"/>
      <c r="F10" s="1398"/>
      <c r="G10" s="1398"/>
      <c r="H10" s="1398"/>
      <c r="I10" s="295"/>
      <c r="J10" s="300"/>
      <c r="K10" s="300"/>
      <c r="L10" s="300"/>
      <c r="M10" s="1397" t="s">
        <v>617</v>
      </c>
      <c r="N10" s="1398"/>
      <c r="O10" s="1398"/>
      <c r="P10" s="1398"/>
      <c r="Q10" s="1398"/>
      <c r="R10" s="295"/>
      <c r="S10" s="300"/>
      <c r="T10" s="300"/>
      <c r="U10" s="300"/>
      <c r="V10" s="1397" t="s">
        <v>953</v>
      </c>
      <c r="W10" s="1398"/>
      <c r="X10" s="1398"/>
      <c r="Y10" s="1398"/>
      <c r="Z10" s="1398"/>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313"/>
      <c r="AX10" s="313"/>
      <c r="AY10" s="313"/>
      <c r="AZ10" s="313"/>
      <c r="BA10" s="313"/>
      <c r="BB10" s="313"/>
    </row>
    <row r="11" spans="1:65" s="313" customFormat="1" ht="6.75" customHeight="1" thickBot="1" x14ac:dyDescent="0.45">
      <c r="A11" s="312"/>
      <c r="C11" s="314"/>
      <c r="D11" s="315"/>
      <c r="E11" s="315"/>
      <c r="F11" s="315"/>
      <c r="G11" s="315"/>
      <c r="H11" s="297"/>
      <c r="I11" s="295"/>
      <c r="J11" s="295"/>
      <c r="K11" s="295"/>
      <c r="L11" s="295"/>
      <c r="M11" s="316"/>
      <c r="N11" s="316"/>
      <c r="O11" s="316"/>
      <c r="P11" s="296"/>
      <c r="Q11" s="297"/>
      <c r="R11" s="295"/>
      <c r="S11" s="295"/>
      <c r="T11" s="295"/>
      <c r="U11" s="295"/>
      <c r="V11" s="316"/>
      <c r="W11" s="316"/>
      <c r="X11" s="316"/>
      <c r="Y11" s="298"/>
      <c r="Z11" s="33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row>
    <row r="12" spans="1:65" s="311" customFormat="1" ht="15" customHeight="1" thickBot="1" x14ac:dyDescent="0.4">
      <c r="A12" s="307">
        <v>2500</v>
      </c>
      <c r="B12" s="270" t="s">
        <v>541</v>
      </c>
      <c r="C12" s="308"/>
      <c r="D12" s="308"/>
      <c r="E12" s="308"/>
      <c r="F12" s="165"/>
      <c r="G12" s="865"/>
      <c r="H12" s="1247">
        <f>H14-H16</f>
        <v>0</v>
      </c>
      <c r="I12" s="165"/>
      <c r="J12" s="441">
        <v>2500</v>
      </c>
      <c r="K12" s="270" t="s">
        <v>541</v>
      </c>
      <c r="L12" s="308"/>
      <c r="M12" s="308"/>
      <c r="N12" s="308"/>
      <c r="O12" s="165"/>
      <c r="P12" s="865"/>
      <c r="Q12" s="1247">
        <f>Q14-Q16</f>
        <v>0</v>
      </c>
      <c r="R12" s="160"/>
      <c r="S12" s="441">
        <v>2500</v>
      </c>
      <c r="T12" s="270" t="s">
        <v>541</v>
      </c>
      <c r="U12" s="308"/>
      <c r="V12" s="308"/>
      <c r="W12" s="308"/>
      <c r="X12" s="165"/>
      <c r="Y12" s="865"/>
      <c r="Z12" s="1247">
        <f>Z14-Z16</f>
        <v>0</v>
      </c>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row>
    <row r="13" spans="1:65" s="212" customFormat="1" ht="11.9" customHeight="1" thickBot="1" x14ac:dyDescent="0.4">
      <c r="A13" s="391"/>
      <c r="B13" s="900"/>
      <c r="C13" s="217"/>
      <c r="D13" s="217"/>
      <c r="E13" s="217"/>
      <c r="F13" s="168"/>
      <c r="G13" s="501"/>
      <c r="H13" s="901"/>
      <c r="I13" s="168"/>
      <c r="J13" s="421"/>
      <c r="K13" s="900"/>
      <c r="L13" s="217"/>
      <c r="M13" s="217"/>
      <c r="N13" s="217"/>
      <c r="O13" s="168"/>
      <c r="P13" s="501"/>
      <c r="Q13" s="901"/>
      <c r="R13" s="146"/>
      <c r="S13" s="421"/>
      <c r="T13" s="900"/>
      <c r="U13" s="217"/>
      <c r="V13" s="217"/>
      <c r="W13" s="217"/>
      <c r="X13" s="168"/>
      <c r="Y13" s="501"/>
      <c r="Z13" s="90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row>
    <row r="14" spans="1:65" s="311" customFormat="1" ht="15" customHeight="1" thickBot="1" x14ac:dyDescent="0.4">
      <c r="A14" s="307">
        <v>1300</v>
      </c>
      <c r="B14" s="270" t="s">
        <v>952</v>
      </c>
      <c r="C14" s="308"/>
      <c r="D14" s="308"/>
      <c r="E14" s="308"/>
      <c r="F14" s="165"/>
      <c r="G14" s="796"/>
      <c r="H14" s="1248">
        <f>H44+H200+H201</f>
        <v>0</v>
      </c>
      <c r="I14" s="165"/>
      <c r="J14" s="441">
        <v>1300</v>
      </c>
      <c r="K14" s="270" t="s">
        <v>952</v>
      </c>
      <c r="L14" s="308"/>
      <c r="M14" s="308"/>
      <c r="N14" s="308"/>
      <c r="O14" s="165"/>
      <c r="P14" s="796"/>
      <c r="Q14" s="1248">
        <f>Q44+Q200+Q201</f>
        <v>0</v>
      </c>
      <c r="R14" s="146"/>
      <c r="S14" s="441">
        <v>1300</v>
      </c>
      <c r="T14" s="270" t="s">
        <v>952</v>
      </c>
      <c r="U14" s="308"/>
      <c r="V14" s="308"/>
      <c r="W14" s="308"/>
      <c r="X14" s="165"/>
      <c r="Y14" s="796"/>
      <c r="Z14" s="1248">
        <f>Z44+Z200+Z201</f>
        <v>0</v>
      </c>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row>
    <row r="15" spans="1:65" s="212" customFormat="1" ht="11.9" customHeight="1" thickBot="1" x14ac:dyDescent="0.4">
      <c r="A15" s="391"/>
      <c r="B15" s="900"/>
      <c r="C15" s="217"/>
      <c r="D15" s="217"/>
      <c r="E15" s="217"/>
      <c r="F15" s="168"/>
      <c r="G15" s="501"/>
      <c r="H15" s="901"/>
      <c r="I15" s="168"/>
      <c r="J15" s="421"/>
      <c r="K15" s="900"/>
      <c r="L15" s="217"/>
      <c r="M15" s="217"/>
      <c r="N15" s="217"/>
      <c r="O15" s="168"/>
      <c r="P15" s="501"/>
      <c r="Q15" s="901"/>
      <c r="R15" s="160"/>
      <c r="S15" s="421"/>
      <c r="T15" s="900"/>
      <c r="U15" s="217"/>
      <c r="V15" s="217"/>
      <c r="W15" s="217"/>
      <c r="X15" s="168"/>
      <c r="Y15" s="501"/>
      <c r="Z15" s="90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row>
    <row r="16" spans="1:65" s="311" customFormat="1" ht="15" customHeight="1" thickBot="1" x14ac:dyDescent="0.4">
      <c r="A16" s="307">
        <v>2200</v>
      </c>
      <c r="B16" s="270" t="s">
        <v>542</v>
      </c>
      <c r="C16" s="308"/>
      <c r="D16" s="308"/>
      <c r="E16" s="308"/>
      <c r="F16" s="165"/>
      <c r="G16" s="797"/>
      <c r="H16" s="1249">
        <f>+H207</f>
        <v>0</v>
      </c>
      <c r="I16" s="165"/>
      <c r="J16" s="441">
        <v>2200</v>
      </c>
      <c r="K16" s="270" t="s">
        <v>542</v>
      </c>
      <c r="L16" s="308"/>
      <c r="M16" s="308"/>
      <c r="N16" s="308"/>
      <c r="O16" s="165"/>
      <c r="P16" s="797"/>
      <c r="Q16" s="1249">
        <f>+Q207</f>
        <v>0</v>
      </c>
      <c r="R16" s="160"/>
      <c r="S16" s="441">
        <v>2200</v>
      </c>
      <c r="T16" s="270" t="s">
        <v>542</v>
      </c>
      <c r="U16" s="308"/>
      <c r="V16" s="308"/>
      <c r="W16" s="308"/>
      <c r="X16" s="165"/>
      <c r="Y16" s="797"/>
      <c r="Z16" s="1249">
        <f>+Z207</f>
        <v>0</v>
      </c>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54" s="311" customFormat="1" ht="7.5" customHeight="1" x14ac:dyDescent="0.35">
      <c r="A17" s="307"/>
      <c r="B17" s="270"/>
      <c r="C17" s="308"/>
      <c r="D17" s="308"/>
      <c r="E17" s="308"/>
      <c r="F17" s="165"/>
      <c r="G17" s="309"/>
      <c r="H17" s="310"/>
      <c r="I17" s="165"/>
      <c r="J17" s="441"/>
      <c r="K17" s="270"/>
      <c r="L17" s="308"/>
      <c r="M17" s="308"/>
      <c r="N17" s="308"/>
      <c r="O17" s="165"/>
      <c r="P17" s="309"/>
      <c r="Q17" s="310"/>
      <c r="R17" s="160"/>
      <c r="S17" s="441"/>
      <c r="T17" s="270"/>
      <c r="U17" s="308"/>
      <c r="V17" s="308"/>
      <c r="W17" s="308"/>
      <c r="X17" s="165"/>
      <c r="Y17" s="309"/>
      <c r="Z17" s="310"/>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row>
    <row r="18" spans="1:54" s="303" customFormat="1" ht="11.9" customHeight="1" x14ac:dyDescent="0.35">
      <c r="A18" s="301"/>
      <c r="B18" s="302"/>
      <c r="F18" s="304"/>
      <c r="G18" s="305"/>
      <c r="H18" s="306"/>
      <c r="I18" s="146"/>
      <c r="J18" s="442"/>
      <c r="K18" s="302"/>
      <c r="O18" s="304"/>
      <c r="P18" s="305"/>
      <c r="Q18" s="306"/>
      <c r="R18" s="146"/>
      <c r="S18" s="442"/>
      <c r="T18" s="302"/>
      <c r="X18" s="304"/>
      <c r="Y18" s="305"/>
      <c r="Z18" s="30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209"/>
      <c r="AX18" s="209"/>
      <c r="AY18" s="209"/>
      <c r="AZ18" s="209"/>
      <c r="BA18" s="209"/>
      <c r="BB18" s="209"/>
    </row>
    <row r="19" spans="1:54" ht="11.9" customHeight="1" x14ac:dyDescent="0.35">
      <c r="A19" s="164"/>
      <c r="F19" s="158"/>
      <c r="G19" s="280"/>
      <c r="H19" s="282"/>
      <c r="J19" s="424"/>
      <c r="O19" s="158"/>
      <c r="P19" s="280"/>
      <c r="Q19" s="282"/>
      <c r="S19" s="424"/>
      <c r="X19" s="158"/>
      <c r="Y19" s="280"/>
      <c r="Z19" s="282"/>
    </row>
    <row r="20" spans="1:54" ht="11.9" customHeight="1" x14ac:dyDescent="0.35">
      <c r="A20" s="157"/>
      <c r="F20" s="158"/>
      <c r="G20" s="280"/>
      <c r="H20" s="282"/>
      <c r="J20" s="157"/>
      <c r="O20" s="158"/>
      <c r="P20" s="280"/>
      <c r="Q20" s="282"/>
      <c r="S20" s="157"/>
      <c r="X20" s="158"/>
      <c r="Y20" s="280"/>
      <c r="Z20" s="282"/>
    </row>
    <row r="21" spans="1:54" ht="11.9" customHeight="1" thickBot="1" x14ac:dyDescent="0.4">
      <c r="A21" s="157"/>
      <c r="F21" s="158"/>
      <c r="G21" s="280"/>
      <c r="H21" s="282"/>
      <c r="J21" s="157"/>
      <c r="O21" s="158"/>
      <c r="P21" s="280"/>
      <c r="Q21" s="282"/>
      <c r="S21" s="157"/>
      <c r="X21" s="158"/>
      <c r="Y21" s="280"/>
      <c r="Z21" s="282"/>
    </row>
    <row r="22" spans="1:54" ht="26.25" customHeight="1" thickBot="1" x14ac:dyDescent="0.35">
      <c r="A22" s="157"/>
      <c r="B22" s="1394" t="s">
        <v>748</v>
      </c>
      <c r="C22" s="1395"/>
      <c r="D22" s="1395"/>
      <c r="E22" s="1395"/>
      <c r="F22" s="1395"/>
      <c r="G22" s="1395"/>
      <c r="H22" s="1396"/>
      <c r="J22" s="157"/>
      <c r="K22" s="1394" t="s">
        <v>748</v>
      </c>
      <c r="L22" s="1423"/>
      <c r="M22" s="1423"/>
      <c r="N22" s="1423"/>
      <c r="O22" s="1423"/>
      <c r="P22" s="1423"/>
      <c r="Q22" s="1424"/>
      <c r="S22" s="157"/>
      <c r="T22" s="1394" t="s">
        <v>748</v>
      </c>
      <c r="U22" s="1423"/>
      <c r="V22" s="1423"/>
      <c r="W22" s="1423"/>
      <c r="X22" s="1423"/>
      <c r="Y22" s="1423"/>
      <c r="Z22" s="1424"/>
    </row>
    <row r="23" spans="1:54" ht="11.9" customHeight="1" x14ac:dyDescent="0.35">
      <c r="A23" s="157"/>
      <c r="F23" s="158"/>
      <c r="G23" s="1013" t="s">
        <v>957</v>
      </c>
      <c r="H23" s="282"/>
      <c r="J23" s="157"/>
      <c r="O23" s="158"/>
      <c r="P23" s="1013" t="s">
        <v>957</v>
      </c>
      <c r="Q23" s="282"/>
      <c r="S23" s="157"/>
      <c r="X23" s="158"/>
      <c r="Y23" s="1013" t="s">
        <v>957</v>
      </c>
      <c r="Z23" s="282"/>
    </row>
    <row r="24" spans="1:54" ht="14.25" customHeight="1" x14ac:dyDescent="0.35">
      <c r="A24" s="157"/>
      <c r="B24" s="261" t="s">
        <v>188</v>
      </c>
      <c r="C24" s="166"/>
      <c r="D24" s="166"/>
      <c r="E24" s="166"/>
      <c r="F24" s="167"/>
      <c r="G24" s="1250">
        <f>+H200+H201</f>
        <v>0</v>
      </c>
      <c r="H24" s="1250">
        <f>+H14-H143-H172</f>
        <v>0</v>
      </c>
      <c r="I24" s="167"/>
      <c r="J24" s="337"/>
      <c r="K24" s="261" t="s">
        <v>188</v>
      </c>
      <c r="L24" s="166"/>
      <c r="M24" s="166"/>
      <c r="N24" s="166"/>
      <c r="O24" s="167"/>
      <c r="P24" s="1250">
        <f>+Q200+Q201</f>
        <v>0</v>
      </c>
      <c r="Q24" s="1250">
        <f>+Q14-Q143-Q172</f>
        <v>0</v>
      </c>
      <c r="R24" s="167"/>
      <c r="S24" s="337"/>
      <c r="T24" s="261" t="s">
        <v>188</v>
      </c>
      <c r="U24" s="166"/>
      <c r="V24" s="166"/>
      <c r="W24" s="166"/>
      <c r="X24" s="167"/>
      <c r="Y24" s="1250">
        <f>+Z200+Z201</f>
        <v>0</v>
      </c>
      <c r="Z24" s="1250">
        <f>+Z14-Z143-Z172</f>
        <v>0</v>
      </c>
      <c r="AA24" s="167"/>
      <c r="AB24" s="168"/>
      <c r="AC24" s="168"/>
      <c r="AD24" s="168"/>
      <c r="AE24" s="168"/>
      <c r="AF24" s="168"/>
    </row>
    <row r="25" spans="1:54" ht="14.25" customHeight="1" x14ac:dyDescent="0.35">
      <c r="A25" s="157"/>
      <c r="B25" s="261" t="s">
        <v>189</v>
      </c>
      <c r="C25" s="166"/>
      <c r="D25" s="166"/>
      <c r="E25" s="166"/>
      <c r="F25" s="167"/>
      <c r="G25" s="908"/>
      <c r="H25" s="1250">
        <f>+H143</f>
        <v>0</v>
      </c>
      <c r="I25" s="167"/>
      <c r="J25" s="337"/>
      <c r="K25" s="261" t="s">
        <v>189</v>
      </c>
      <c r="L25" s="166"/>
      <c r="M25" s="166"/>
      <c r="N25" s="166"/>
      <c r="O25" s="167"/>
      <c r="P25" s="908"/>
      <c r="Q25" s="1250">
        <f>+Q143</f>
        <v>0</v>
      </c>
      <c r="R25" s="167"/>
      <c r="S25" s="337"/>
      <c r="T25" s="261" t="s">
        <v>189</v>
      </c>
      <c r="U25" s="166"/>
      <c r="V25" s="166"/>
      <c r="W25" s="166"/>
      <c r="X25" s="167"/>
      <c r="Y25" s="908"/>
      <c r="Z25" s="1250">
        <f>+Z143</f>
        <v>0</v>
      </c>
      <c r="AA25" s="167"/>
      <c r="AB25" s="168"/>
      <c r="AC25" s="168"/>
      <c r="AD25" s="168"/>
      <c r="AE25" s="168"/>
      <c r="AF25" s="168"/>
    </row>
    <row r="26" spans="1:54" ht="15.75" customHeight="1" x14ac:dyDescent="0.35">
      <c r="A26" s="157"/>
      <c r="B26" s="261" t="s">
        <v>190</v>
      </c>
      <c r="C26" s="166"/>
      <c r="D26" s="166"/>
      <c r="E26" s="166"/>
      <c r="F26" s="167"/>
      <c r="G26" s="908"/>
      <c r="H26" s="1250">
        <f>+H172</f>
        <v>0</v>
      </c>
      <c r="I26" s="167"/>
      <c r="J26" s="337"/>
      <c r="K26" s="261" t="s">
        <v>190</v>
      </c>
      <c r="L26" s="166"/>
      <c r="M26" s="166"/>
      <c r="N26" s="166"/>
      <c r="O26" s="167"/>
      <c r="P26" s="908"/>
      <c r="Q26" s="1250">
        <f>+Q172</f>
        <v>0</v>
      </c>
      <c r="R26" s="167"/>
      <c r="S26" s="337"/>
      <c r="T26" s="261" t="s">
        <v>190</v>
      </c>
      <c r="U26" s="166"/>
      <c r="V26" s="166"/>
      <c r="W26" s="166"/>
      <c r="X26" s="167"/>
      <c r="Y26" s="908"/>
      <c r="Z26" s="1250">
        <f>+Z172</f>
        <v>0</v>
      </c>
      <c r="AA26" s="167"/>
      <c r="AB26" s="168"/>
      <c r="AC26" s="168"/>
      <c r="AD26" s="168"/>
      <c r="AE26" s="168"/>
      <c r="AF26" s="168"/>
    </row>
    <row r="27" spans="1:54" ht="18" customHeight="1" thickBot="1" x14ac:dyDescent="0.4">
      <c r="A27" s="157"/>
      <c r="B27" s="261" t="s">
        <v>191</v>
      </c>
      <c r="C27" s="166"/>
      <c r="D27" s="166"/>
      <c r="E27" s="166"/>
      <c r="F27" s="167"/>
      <c r="G27" s="908"/>
      <c r="H27" s="1251">
        <f>SUM(H24:H26)</f>
        <v>0</v>
      </c>
      <c r="I27" s="167"/>
      <c r="J27" s="337"/>
      <c r="K27" s="261" t="s">
        <v>191</v>
      </c>
      <c r="L27" s="166"/>
      <c r="M27" s="166"/>
      <c r="N27" s="166"/>
      <c r="O27" s="392"/>
      <c r="P27" s="908"/>
      <c r="Q27" s="1251">
        <f>SUM(Q24:Q26)</f>
        <v>0</v>
      </c>
      <c r="R27" s="167"/>
      <c r="S27" s="337"/>
      <c r="T27" s="261" t="s">
        <v>191</v>
      </c>
      <c r="U27" s="166"/>
      <c r="V27" s="166"/>
      <c r="W27" s="166"/>
      <c r="X27" s="392"/>
      <c r="Y27" s="908"/>
      <c r="Z27" s="1251">
        <f>SUM(Z24:Z26)</f>
        <v>0</v>
      </c>
      <c r="AA27" s="167"/>
      <c r="AB27" s="168"/>
      <c r="AC27" s="168"/>
      <c r="AD27" s="168"/>
      <c r="AE27" s="168"/>
      <c r="AF27" s="168"/>
    </row>
    <row r="28" spans="1:54" ht="11.9" customHeight="1" thickTop="1" x14ac:dyDescent="0.35">
      <c r="A28" s="157"/>
      <c r="B28" s="261"/>
      <c r="C28" s="166"/>
      <c r="D28" s="166"/>
      <c r="E28" s="166"/>
      <c r="F28" s="167"/>
      <c r="G28" s="908"/>
      <c r="H28" s="283"/>
      <c r="I28" s="167"/>
      <c r="J28" s="337"/>
      <c r="K28" s="261"/>
      <c r="L28" s="166"/>
      <c r="M28" s="166"/>
      <c r="N28" s="166"/>
      <c r="O28" s="167"/>
      <c r="P28" s="908"/>
      <c r="Q28" s="283"/>
      <c r="R28" s="167"/>
      <c r="S28" s="337"/>
      <c r="T28" s="261"/>
      <c r="U28" s="166"/>
      <c r="V28" s="166"/>
      <c r="W28" s="166"/>
      <c r="X28" s="167"/>
      <c r="Y28" s="908"/>
      <c r="Z28" s="283"/>
      <c r="AA28" s="167"/>
      <c r="AB28" s="168"/>
      <c r="AC28" s="168"/>
      <c r="AD28" s="168"/>
      <c r="AE28" s="168"/>
      <c r="AF28" s="168"/>
    </row>
    <row r="29" spans="1:54" ht="11.9" customHeight="1" x14ac:dyDescent="0.35">
      <c r="A29" s="157"/>
      <c r="B29" s="261"/>
      <c r="C29" s="166"/>
      <c r="D29" s="166"/>
      <c r="E29" s="166"/>
      <c r="F29" s="167"/>
      <c r="G29" s="908"/>
      <c r="H29" s="283"/>
      <c r="I29" s="167"/>
      <c r="J29" s="337"/>
      <c r="K29" s="261"/>
      <c r="L29" s="166"/>
      <c r="M29" s="166"/>
      <c r="N29" s="166"/>
      <c r="O29" s="167"/>
      <c r="P29" s="908"/>
      <c r="Q29" s="283"/>
      <c r="R29" s="167"/>
      <c r="S29" s="337"/>
      <c r="T29" s="261"/>
      <c r="U29" s="166"/>
      <c r="V29" s="166"/>
      <c r="W29" s="166"/>
      <c r="X29" s="167"/>
      <c r="Y29" s="908"/>
      <c r="Z29" s="283"/>
      <c r="AA29" s="167"/>
      <c r="AB29" s="168"/>
      <c r="AC29" s="168"/>
      <c r="AD29" s="168"/>
      <c r="AE29" s="168"/>
      <c r="AF29" s="168"/>
    </row>
    <row r="30" spans="1:54" ht="15.75" customHeight="1" x14ac:dyDescent="0.35">
      <c r="A30" s="157"/>
      <c r="B30" s="261" t="s">
        <v>192</v>
      </c>
      <c r="C30" s="166"/>
      <c r="D30" s="166"/>
      <c r="E30" s="166"/>
      <c r="F30" s="167"/>
      <c r="G30" s="1250">
        <f>+H413+H414</f>
        <v>0</v>
      </c>
      <c r="H30" s="1250">
        <f>+H16-H31-H32</f>
        <v>0</v>
      </c>
      <c r="I30" s="167"/>
      <c r="J30" s="337"/>
      <c r="K30" s="261" t="s">
        <v>192</v>
      </c>
      <c r="L30" s="166"/>
      <c r="M30" s="166"/>
      <c r="N30" s="166"/>
      <c r="O30" s="167"/>
      <c r="P30" s="1250">
        <f>+Q413+Q414</f>
        <v>0</v>
      </c>
      <c r="Q30" s="1250">
        <f>+Q16-Q31-Q32</f>
        <v>0</v>
      </c>
      <c r="R30" s="167"/>
      <c r="S30" s="337"/>
      <c r="T30" s="261" t="s">
        <v>192</v>
      </c>
      <c r="U30" s="166"/>
      <c r="V30" s="166"/>
      <c r="W30" s="166"/>
      <c r="X30" s="167"/>
      <c r="Y30" s="1250">
        <f>+Z413+Z414</f>
        <v>0</v>
      </c>
      <c r="Z30" s="1250">
        <f>+Z16-Z31-Z32</f>
        <v>0</v>
      </c>
      <c r="AA30" s="167"/>
      <c r="AB30" s="168"/>
      <c r="AC30" s="168"/>
      <c r="AD30" s="168"/>
      <c r="AE30" s="168"/>
      <c r="AF30" s="168"/>
    </row>
    <row r="31" spans="1:54" ht="32.25" customHeight="1" x14ac:dyDescent="0.35">
      <c r="A31" s="157"/>
      <c r="B31" s="1390" t="s">
        <v>880</v>
      </c>
      <c r="C31" s="1391"/>
      <c r="D31" s="1391"/>
      <c r="E31" s="1391"/>
      <c r="F31" s="234"/>
      <c r="G31" s="234"/>
      <c r="H31" s="1250">
        <f>H255+H304</f>
        <v>0</v>
      </c>
      <c r="I31" s="167"/>
      <c r="J31" s="337"/>
      <c r="K31" s="1390" t="s">
        <v>880</v>
      </c>
      <c r="L31" s="1391"/>
      <c r="M31" s="1391"/>
      <c r="N31" s="1391"/>
      <c r="O31" s="234"/>
      <c r="P31" s="234"/>
      <c r="Q31" s="1250">
        <f>Q255+Q304</f>
        <v>0</v>
      </c>
      <c r="R31" s="167"/>
      <c r="S31" s="337"/>
      <c r="T31" s="1390" t="s">
        <v>880</v>
      </c>
      <c r="U31" s="1391"/>
      <c r="V31" s="1391"/>
      <c r="W31" s="1391"/>
      <c r="X31" s="234"/>
      <c r="Y31" s="234"/>
      <c r="Z31" s="1250">
        <f>Z255+Z304</f>
        <v>0</v>
      </c>
      <c r="AA31" s="167"/>
      <c r="AB31" s="168"/>
      <c r="AC31" s="168"/>
      <c r="AD31" s="168"/>
      <c r="AE31" s="168"/>
      <c r="AF31" s="168"/>
    </row>
    <row r="32" spans="1:54" ht="32.25" customHeight="1" x14ac:dyDescent="0.35">
      <c r="A32" s="157"/>
      <c r="B32" s="1390" t="s">
        <v>879</v>
      </c>
      <c r="C32" s="1391"/>
      <c r="D32" s="1391"/>
      <c r="E32" s="1391"/>
      <c r="F32" s="234"/>
      <c r="G32" s="234"/>
      <c r="H32" s="1250">
        <f>+H231+H305</f>
        <v>0</v>
      </c>
      <c r="I32" s="167"/>
      <c r="J32" s="337"/>
      <c r="K32" s="1390" t="s">
        <v>879</v>
      </c>
      <c r="L32" s="1391"/>
      <c r="M32" s="1391"/>
      <c r="N32" s="1391"/>
      <c r="O32" s="234"/>
      <c r="P32" s="234"/>
      <c r="Q32" s="1250">
        <f>+Q231+Q305</f>
        <v>0</v>
      </c>
      <c r="R32" s="167"/>
      <c r="S32" s="337"/>
      <c r="T32" s="1390" t="s">
        <v>879</v>
      </c>
      <c r="U32" s="1391"/>
      <c r="V32" s="1391"/>
      <c r="W32" s="1391"/>
      <c r="X32" s="234"/>
      <c r="Y32" s="234"/>
      <c r="Z32" s="1250">
        <f>+Z231+Z305</f>
        <v>0</v>
      </c>
      <c r="AA32" s="167"/>
      <c r="AB32" s="168"/>
      <c r="AC32" s="168"/>
      <c r="AD32" s="168"/>
      <c r="AE32" s="168"/>
      <c r="AF32" s="168"/>
    </row>
    <row r="33" spans="1:54" ht="17.25" customHeight="1" thickBot="1" x14ac:dyDescent="0.4">
      <c r="A33" s="157"/>
      <c r="B33" s="261" t="s">
        <v>193</v>
      </c>
      <c r="C33" s="166"/>
      <c r="D33" s="166"/>
      <c r="E33" s="166"/>
      <c r="F33" s="909"/>
      <c r="G33" s="908"/>
      <c r="H33" s="1251">
        <f>SUM(H30:H32)</f>
        <v>0</v>
      </c>
      <c r="I33" s="167"/>
      <c r="J33" s="337"/>
      <c r="K33" s="261" t="s">
        <v>193</v>
      </c>
      <c r="L33" s="166"/>
      <c r="M33" s="166"/>
      <c r="N33" s="166"/>
      <c r="O33" s="167"/>
      <c r="P33" s="908"/>
      <c r="Q33" s="1251">
        <f>SUM(Q30:Q32)</f>
        <v>0</v>
      </c>
      <c r="R33" s="167"/>
      <c r="S33" s="337"/>
      <c r="T33" s="261" t="s">
        <v>193</v>
      </c>
      <c r="U33" s="166"/>
      <c r="V33" s="166"/>
      <c r="W33" s="166"/>
      <c r="X33" s="167"/>
      <c r="Y33" s="908"/>
      <c r="Z33" s="1251">
        <f>SUM(Z30:Z32)</f>
        <v>0</v>
      </c>
      <c r="AA33" s="167"/>
      <c r="AB33" s="168"/>
      <c r="AC33" s="168"/>
      <c r="AD33" s="168"/>
      <c r="AE33" s="168"/>
      <c r="AF33" s="168"/>
    </row>
    <row r="34" spans="1:54" ht="11.9" customHeight="1" thickTop="1" x14ac:dyDescent="0.35">
      <c r="A34" s="157"/>
      <c r="B34" s="261"/>
      <c r="C34" s="166"/>
      <c r="D34" s="166"/>
      <c r="E34" s="166"/>
      <c r="F34" s="167"/>
      <c r="G34" s="908"/>
      <c r="H34" s="283"/>
      <c r="I34" s="167"/>
      <c r="J34" s="337"/>
      <c r="K34" s="261"/>
      <c r="L34" s="166"/>
      <c r="M34" s="166"/>
      <c r="N34" s="166"/>
      <c r="O34" s="167"/>
      <c r="P34" s="908"/>
      <c r="Q34" s="283"/>
      <c r="R34" s="167"/>
      <c r="S34" s="337"/>
      <c r="T34" s="261"/>
      <c r="U34" s="166"/>
      <c r="V34" s="166"/>
      <c r="W34" s="166"/>
      <c r="X34" s="167"/>
      <c r="Y34" s="908"/>
      <c r="Z34" s="283"/>
      <c r="AA34" s="167"/>
      <c r="AB34" s="168"/>
      <c r="AC34" s="168"/>
      <c r="AD34" s="168"/>
      <c r="AE34" s="168"/>
      <c r="AF34" s="168"/>
    </row>
    <row r="35" spans="1:54" ht="11.9" customHeight="1" x14ac:dyDescent="0.35">
      <c r="A35" s="157"/>
      <c r="B35" s="261"/>
      <c r="C35" s="166"/>
      <c r="D35" s="166"/>
      <c r="E35" s="166"/>
      <c r="F35" s="167"/>
      <c r="G35" s="908"/>
      <c r="H35" s="283"/>
      <c r="I35" s="167"/>
      <c r="J35" s="337"/>
      <c r="K35" s="261"/>
      <c r="L35" s="166"/>
      <c r="M35" s="166"/>
      <c r="N35" s="166"/>
      <c r="O35" s="167"/>
      <c r="P35" s="908"/>
      <c r="Q35" s="283"/>
      <c r="R35" s="167"/>
      <c r="S35" s="337"/>
      <c r="T35" s="261"/>
      <c r="U35" s="166"/>
      <c r="V35" s="166"/>
      <c r="W35" s="166"/>
      <c r="X35" s="167"/>
      <c r="Y35" s="908"/>
      <c r="Z35" s="283"/>
      <c r="AA35" s="167"/>
      <c r="AB35" s="168"/>
      <c r="AC35" s="168"/>
      <c r="AD35" s="168"/>
      <c r="AE35" s="168"/>
      <c r="AF35" s="168"/>
    </row>
    <row r="36" spans="1:54" ht="15" customHeight="1" x14ac:dyDescent="0.35">
      <c r="A36" s="157"/>
      <c r="B36" s="261" t="s">
        <v>194</v>
      </c>
      <c r="C36" s="166"/>
      <c r="D36" s="166"/>
      <c r="E36" s="166"/>
      <c r="F36" s="167"/>
      <c r="G36" s="908"/>
      <c r="H36" s="1250">
        <f>+H24-H30</f>
        <v>0</v>
      </c>
      <c r="I36" s="910"/>
      <c r="J36" s="337"/>
      <c r="K36" s="261" t="s">
        <v>194</v>
      </c>
      <c r="L36" s="166"/>
      <c r="M36" s="166"/>
      <c r="N36" s="166"/>
      <c r="O36" s="167"/>
      <c r="P36" s="908"/>
      <c r="Q36" s="1250">
        <f>+Q24-Q30</f>
        <v>0</v>
      </c>
      <c r="R36" s="167"/>
      <c r="S36" s="337"/>
      <c r="T36" s="261" t="s">
        <v>194</v>
      </c>
      <c r="U36" s="166"/>
      <c r="V36" s="166"/>
      <c r="W36" s="166"/>
      <c r="X36" s="167"/>
      <c r="Y36" s="908"/>
      <c r="Z36" s="1250">
        <f>+Z24-Z30</f>
        <v>0</v>
      </c>
      <c r="AA36" s="167"/>
      <c r="AB36" s="168"/>
      <c r="AC36" s="168"/>
      <c r="AD36" s="168"/>
      <c r="AE36" s="168"/>
      <c r="AF36" s="168"/>
    </row>
    <row r="37" spans="1:54" ht="15" customHeight="1" x14ac:dyDescent="0.35">
      <c r="A37" s="157"/>
      <c r="B37" s="261" t="s">
        <v>195</v>
      </c>
      <c r="C37" s="166"/>
      <c r="D37" s="166"/>
      <c r="E37" s="166"/>
      <c r="F37" s="167"/>
      <c r="G37" s="908"/>
      <c r="H37" s="1250">
        <f>+H25-H31</f>
        <v>0</v>
      </c>
      <c r="I37" s="910"/>
      <c r="J37" s="337"/>
      <c r="K37" s="261" t="s">
        <v>195</v>
      </c>
      <c r="L37" s="166"/>
      <c r="M37" s="166"/>
      <c r="N37" s="166"/>
      <c r="O37" s="167"/>
      <c r="P37" s="908"/>
      <c r="Q37" s="1250">
        <f>+Q25-Q31</f>
        <v>0</v>
      </c>
      <c r="R37" s="167"/>
      <c r="S37" s="337"/>
      <c r="T37" s="261" t="s">
        <v>195</v>
      </c>
      <c r="U37" s="166"/>
      <c r="V37" s="166"/>
      <c r="W37" s="166"/>
      <c r="X37" s="167"/>
      <c r="Y37" s="908"/>
      <c r="Z37" s="1250">
        <f>+Z25-Z31</f>
        <v>0</v>
      </c>
      <c r="AA37" s="167"/>
      <c r="AB37" s="168"/>
      <c r="AC37" s="168"/>
      <c r="AD37" s="168"/>
      <c r="AE37" s="168"/>
      <c r="AF37" s="168"/>
    </row>
    <row r="38" spans="1:54" ht="16.5" customHeight="1" x14ac:dyDescent="0.35">
      <c r="A38" s="157"/>
      <c r="B38" s="261" t="s">
        <v>196</v>
      </c>
      <c r="C38" s="166"/>
      <c r="D38" s="166"/>
      <c r="E38" s="166"/>
      <c r="F38" s="167"/>
      <c r="G38" s="908"/>
      <c r="H38" s="1250">
        <f>+H26-H32</f>
        <v>0</v>
      </c>
      <c r="I38" s="910"/>
      <c r="J38" s="337"/>
      <c r="K38" s="261" t="s">
        <v>196</v>
      </c>
      <c r="L38" s="166"/>
      <c r="M38" s="166"/>
      <c r="N38" s="166"/>
      <c r="O38" s="167"/>
      <c r="P38" s="908"/>
      <c r="Q38" s="1250">
        <f>+Q26-Q32</f>
        <v>0</v>
      </c>
      <c r="R38" s="909"/>
      <c r="S38" s="337"/>
      <c r="T38" s="261" t="s">
        <v>196</v>
      </c>
      <c r="U38" s="166"/>
      <c r="V38" s="166"/>
      <c r="W38" s="166"/>
      <c r="X38" s="167"/>
      <c r="Y38" s="908"/>
      <c r="Z38" s="1250">
        <f>+Z26-Z32</f>
        <v>0</v>
      </c>
      <c r="AA38" s="909"/>
      <c r="AB38" s="168"/>
      <c r="AC38" s="168"/>
      <c r="AD38" s="168"/>
      <c r="AE38" s="168"/>
      <c r="AF38" s="168"/>
    </row>
    <row r="39" spans="1:54" ht="17.25" customHeight="1" thickBot="1" x14ac:dyDescent="0.4">
      <c r="A39" s="157"/>
      <c r="B39" s="261" t="s">
        <v>197</v>
      </c>
      <c r="C39" s="166"/>
      <c r="D39" s="166"/>
      <c r="E39" s="166"/>
      <c r="F39" s="1307"/>
      <c r="G39" s="1348" t="e">
        <f>+H39/H33</f>
        <v>#DIV/0!</v>
      </c>
      <c r="H39" s="1251">
        <f>SUM(H36:H38)</f>
        <v>0</v>
      </c>
      <c r="J39" s="337"/>
      <c r="K39" s="261" t="s">
        <v>197</v>
      </c>
      <c r="L39" s="166"/>
      <c r="M39" s="166"/>
      <c r="N39" s="166"/>
      <c r="O39" s="167"/>
      <c r="P39" s="1348" t="e">
        <f>+Q39/Q33</f>
        <v>#DIV/0!</v>
      </c>
      <c r="Q39" s="1251">
        <f>SUM(Q36:Q38)</f>
        <v>0</v>
      </c>
      <c r="S39" s="337"/>
      <c r="T39" s="261" t="s">
        <v>197</v>
      </c>
      <c r="U39" s="166"/>
      <c r="V39" s="166"/>
      <c r="W39" s="166"/>
      <c r="X39" s="167"/>
      <c r="Y39" s="1348" t="e">
        <f>+Z39/Z33</f>
        <v>#DIV/0!</v>
      </c>
      <c r="Z39" s="1251">
        <f>SUM(Z36:Z38)</f>
        <v>0</v>
      </c>
      <c r="AB39" s="168"/>
      <c r="AC39" s="168"/>
      <c r="AD39" s="168"/>
      <c r="AE39" s="168"/>
      <c r="AF39" s="168"/>
    </row>
    <row r="40" spans="1:54" ht="11.9" customHeight="1" thickTop="1" thickBot="1" x14ac:dyDescent="0.4">
      <c r="A40" s="157"/>
      <c r="B40" s="934"/>
      <c r="C40" s="935"/>
      <c r="D40" s="919"/>
      <c r="E40" s="919"/>
      <c r="F40" s="919"/>
      <c r="G40" s="920"/>
      <c r="H40" s="921"/>
      <c r="J40" s="157"/>
      <c r="K40" s="934"/>
      <c r="L40" s="935"/>
      <c r="M40" s="919"/>
      <c r="N40" s="919"/>
      <c r="O40" s="919"/>
      <c r="P40" s="920"/>
      <c r="Q40" s="921"/>
      <c r="S40" s="157"/>
      <c r="T40" s="934"/>
      <c r="U40" s="935"/>
      <c r="V40" s="919"/>
      <c r="W40" s="919"/>
      <c r="X40" s="919"/>
      <c r="Y40" s="920"/>
      <c r="Z40" s="921"/>
    </row>
    <row r="41" spans="1:54" s="904" customFormat="1" ht="11.9" customHeight="1" thickBot="1" x14ac:dyDescent="0.4">
      <c r="A41" s="902"/>
      <c r="B41" s="903"/>
      <c r="F41" s="905"/>
      <c r="G41" s="906"/>
      <c r="H41" s="907"/>
      <c r="I41" s="905"/>
      <c r="J41" s="902"/>
      <c r="K41" s="903"/>
      <c r="O41" s="905"/>
      <c r="P41" s="906"/>
      <c r="Q41" s="907"/>
      <c r="R41" s="905"/>
      <c r="S41" s="902"/>
      <c r="T41" s="903"/>
      <c r="X41" s="905"/>
      <c r="Y41" s="906"/>
      <c r="Z41" s="907"/>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row>
    <row r="42" spans="1:54" s="167" customFormat="1" ht="14.25" customHeight="1" x14ac:dyDescent="0.35">
      <c r="A42" s="970"/>
      <c r="B42" s="1411" t="s">
        <v>177</v>
      </c>
      <c r="C42" s="1412"/>
      <c r="D42" s="1412"/>
      <c r="E42" s="1413"/>
      <c r="F42" s="1422" t="s">
        <v>613</v>
      </c>
      <c r="G42" s="1422"/>
      <c r="H42" s="1422"/>
      <c r="I42" s="336"/>
      <c r="J42" s="337"/>
      <c r="K42" s="338"/>
      <c r="L42" s="392"/>
      <c r="O42" s="1422" t="s">
        <v>617</v>
      </c>
      <c r="P42" s="1422"/>
      <c r="Q42" s="1422"/>
      <c r="X42" s="1422" t="s">
        <v>858</v>
      </c>
      <c r="Y42" s="1422"/>
      <c r="Z42" s="1422"/>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row>
    <row r="43" spans="1:54" s="919" customFormat="1" ht="11.9" customHeight="1" thickBot="1" x14ac:dyDescent="0.4">
      <c r="A43" s="971"/>
      <c r="B43" s="1414"/>
      <c r="C43" s="1415"/>
      <c r="D43" s="1415"/>
      <c r="E43" s="1416"/>
      <c r="F43" s="923"/>
      <c r="G43" s="924"/>
      <c r="H43" s="925"/>
      <c r="I43" s="158"/>
      <c r="J43" s="922"/>
      <c r="K43" s="918"/>
      <c r="O43" s="923"/>
      <c r="P43" s="924"/>
      <c r="Q43" s="925"/>
      <c r="R43" s="158"/>
      <c r="S43" s="922"/>
      <c r="T43" s="918"/>
      <c r="X43" s="923"/>
      <c r="Y43" s="924"/>
      <c r="Z43" s="925"/>
      <c r="AA43" s="146"/>
      <c r="AB43" s="146"/>
      <c r="AC43" s="146"/>
      <c r="AD43" s="146"/>
      <c r="AE43" s="146"/>
      <c r="AF43" s="146"/>
      <c r="AG43" s="146"/>
      <c r="AH43" s="146"/>
      <c r="AI43" s="146"/>
      <c r="AJ43" s="146"/>
      <c r="AK43" s="146"/>
      <c r="AL43" s="146"/>
      <c r="AM43" s="146"/>
      <c r="AN43" s="926"/>
      <c r="AO43" s="926"/>
      <c r="AP43" s="926"/>
      <c r="AQ43" s="926"/>
      <c r="AR43" s="926"/>
      <c r="AS43" s="926"/>
      <c r="AT43" s="926"/>
      <c r="AU43" s="926"/>
      <c r="AV43" s="926"/>
      <c r="AW43" s="926"/>
      <c r="AX43" s="926"/>
      <c r="AY43" s="926"/>
      <c r="AZ43" s="926"/>
      <c r="BA43" s="926"/>
      <c r="BB43" s="926"/>
    </row>
    <row r="44" spans="1:54" s="917" customFormat="1" ht="18.75" customHeight="1" thickBot="1" x14ac:dyDescent="0.4">
      <c r="A44" s="911" t="s">
        <v>939</v>
      </c>
      <c r="B44" s="1409" t="s">
        <v>345</v>
      </c>
      <c r="C44" s="1410"/>
      <c r="D44" s="1410"/>
      <c r="E44" s="1410"/>
      <c r="F44" s="914"/>
      <c r="G44" s="915"/>
      <c r="H44" s="1252">
        <f>SUM(H48,H134,H143,H161,H172,H179,H184,H188,H194+H202)</f>
        <v>0</v>
      </c>
      <c r="I44" s="171"/>
      <c r="J44" s="916" t="s">
        <v>939</v>
      </c>
      <c r="K44" s="912" t="s">
        <v>945</v>
      </c>
      <c r="L44" s="913"/>
      <c r="M44" s="913"/>
      <c r="N44" s="913"/>
      <c r="O44" s="914"/>
      <c r="P44" s="915"/>
      <c r="Q44" s="1252">
        <f>SUM(Q48,Q134,Q143,Q161,Q172,Q179,Q184,Q188,Q194+Q202)</f>
        <v>0</v>
      </c>
      <c r="R44" s="425"/>
      <c r="S44" s="916" t="s">
        <v>939</v>
      </c>
      <c r="T44" s="912" t="s">
        <v>945</v>
      </c>
      <c r="U44" s="913"/>
      <c r="V44" s="913"/>
      <c r="W44" s="913"/>
      <c r="X44" s="914"/>
      <c r="Y44" s="915"/>
      <c r="Z44" s="1252">
        <f>SUM(Z48,Z134,Z143,Z161,Z172,Z179,Z184,Z188,Z194+Z202)</f>
        <v>0</v>
      </c>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793"/>
      <c r="AX44" s="793"/>
      <c r="AY44" s="793"/>
      <c r="AZ44" s="793"/>
      <c r="BA44" s="793"/>
      <c r="BB44" s="793"/>
    </row>
    <row r="45" spans="1:54" s="212" customFormat="1" ht="18.75" customHeight="1" thickBot="1" x14ac:dyDescent="0.4">
      <c r="A45" s="391"/>
      <c r="B45" s="270"/>
      <c r="C45" s="217"/>
      <c r="D45" s="217"/>
      <c r="E45" s="217"/>
      <c r="F45" s="503"/>
      <c r="G45" s="504"/>
      <c r="H45" s="505"/>
      <c r="I45" s="171"/>
      <c r="J45" s="421"/>
      <c r="K45" s="270"/>
      <c r="L45" s="393"/>
      <c r="M45" s="217"/>
      <c r="N45" s="217"/>
      <c r="O45" s="503"/>
      <c r="P45" s="504"/>
      <c r="Q45" s="533"/>
      <c r="R45" s="191"/>
      <c r="S45" s="421"/>
      <c r="T45" s="270"/>
      <c r="U45" s="217"/>
      <c r="V45" s="217"/>
      <c r="W45" s="217"/>
      <c r="X45" s="503"/>
      <c r="Y45" s="504"/>
      <c r="Z45" s="533"/>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row>
    <row r="46" spans="1:54" s="417" customFormat="1" ht="18.75" customHeight="1" thickBot="1" x14ac:dyDescent="0.35">
      <c r="A46" s="412"/>
      <c r="B46" s="1409" t="s">
        <v>100</v>
      </c>
      <c r="C46" s="1410"/>
      <c r="D46" s="1410"/>
      <c r="E46" s="1410"/>
      <c r="F46" s="502"/>
      <c r="G46" s="766"/>
      <c r="H46" s="1252">
        <f>+H48+H134+H143</f>
        <v>0</v>
      </c>
      <c r="I46" s="171"/>
      <c r="J46" s="420"/>
      <c r="K46" s="765" t="s">
        <v>100</v>
      </c>
      <c r="L46" s="413"/>
      <c r="M46" s="413"/>
      <c r="N46" s="413"/>
      <c r="O46" s="502"/>
      <c r="P46" s="766"/>
      <c r="Q46" s="1252">
        <f>+Q48+Q134+Q143</f>
        <v>0</v>
      </c>
      <c r="R46" s="191"/>
      <c r="S46" s="420"/>
      <c r="T46" s="765" t="s">
        <v>100</v>
      </c>
      <c r="U46" s="413"/>
      <c r="V46" s="413"/>
      <c r="W46" s="413"/>
      <c r="X46" s="502"/>
      <c r="Y46" s="766"/>
      <c r="Z46" s="1252">
        <f>+Z48+Z134+Z143</f>
        <v>0</v>
      </c>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767"/>
      <c r="AX46" s="767"/>
      <c r="AY46" s="767"/>
      <c r="AZ46" s="767"/>
      <c r="BA46" s="767"/>
      <c r="BB46" s="767"/>
    </row>
    <row r="47" spans="1:54" ht="11.9" customHeight="1" thickBot="1" x14ac:dyDescent="0.4">
      <c r="A47" s="164"/>
      <c r="F47" s="506"/>
      <c r="G47" s="507"/>
      <c r="H47" s="508"/>
      <c r="I47" s="172"/>
      <c r="J47" s="424"/>
      <c r="O47" s="506"/>
      <c r="P47" s="507"/>
      <c r="Q47" s="534"/>
      <c r="S47" s="424"/>
      <c r="X47" s="506"/>
      <c r="Y47" s="507"/>
      <c r="Z47" s="534"/>
    </row>
    <row r="48" spans="1:54" s="414" customFormat="1" ht="21.75" customHeight="1" thickBot="1" x14ac:dyDescent="0.4">
      <c r="A48" s="429">
        <v>1000</v>
      </c>
      <c r="B48" s="438" t="s">
        <v>183</v>
      </c>
      <c r="C48" s="431"/>
      <c r="D48" s="431"/>
      <c r="E48" s="431"/>
      <c r="F48" s="954">
        <f>+F50+F61+F72+F85+F96+F107+F118+F129</f>
        <v>0</v>
      </c>
      <c r="G48" s="509"/>
      <c r="H48" s="532">
        <f>+H50+H61+H72+H85+H96+H107+H118+H129</f>
        <v>0</v>
      </c>
      <c r="I48" s="171"/>
      <c r="J48" s="429">
        <v>1000</v>
      </c>
      <c r="K48" s="438" t="s">
        <v>183</v>
      </c>
      <c r="L48" s="431"/>
      <c r="M48" s="431"/>
      <c r="N48" s="431"/>
      <c r="O48" s="954">
        <f>+O50+O61+O72+O85+O96+O107+O118+O129</f>
        <v>0</v>
      </c>
      <c r="P48" s="509"/>
      <c r="Q48" s="532">
        <f>+Q50+Q61+Q72+Q85+Q96+Q107+Q118+Q129</f>
        <v>0</v>
      </c>
      <c r="R48" s="425"/>
      <c r="S48" s="429">
        <v>1000</v>
      </c>
      <c r="T48" s="438" t="s">
        <v>183</v>
      </c>
      <c r="U48" s="431"/>
      <c r="V48" s="431"/>
      <c r="W48" s="431"/>
      <c r="X48" s="954">
        <f>+X50+X61+X72+X85+X96+X107+X118+X129</f>
        <v>0</v>
      </c>
      <c r="Y48" s="509"/>
      <c r="Z48" s="532">
        <f>+Z50+Z61+Z72+Z85+Z96+Z107+Z118+Z129</f>
        <v>0</v>
      </c>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767"/>
      <c r="AX48" s="767"/>
      <c r="AY48" s="767"/>
      <c r="AZ48" s="767"/>
      <c r="BA48" s="767"/>
      <c r="BB48" s="767"/>
    </row>
    <row r="49" spans="1:54" s="209" customFormat="1" ht="12.75" customHeight="1" x14ac:dyDescent="0.35">
      <c r="A49" s="220"/>
      <c r="B49" s="272"/>
      <c r="F49" s="339" t="s">
        <v>34</v>
      </c>
      <c r="G49" s="340" t="s">
        <v>32</v>
      </c>
      <c r="H49" s="439" t="s">
        <v>33</v>
      </c>
      <c r="I49" s="146"/>
      <c r="J49" s="220"/>
      <c r="K49" s="272"/>
      <c r="O49" s="339" t="s">
        <v>34</v>
      </c>
      <c r="P49" s="340" t="s">
        <v>32</v>
      </c>
      <c r="Q49" s="439" t="s">
        <v>33</v>
      </c>
      <c r="R49" s="167"/>
      <c r="S49" s="220"/>
      <c r="T49" s="338"/>
      <c r="U49" s="167"/>
      <c r="V49" s="167"/>
      <c r="W49" s="167"/>
      <c r="X49" s="339" t="s">
        <v>34</v>
      </c>
      <c r="Y49" s="340" t="s">
        <v>32</v>
      </c>
      <c r="Z49" s="439" t="s">
        <v>33</v>
      </c>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row>
    <row r="50" spans="1:54" ht="14.25" customHeight="1" x14ac:dyDescent="0.3">
      <c r="A50" s="173">
        <v>1010</v>
      </c>
      <c r="B50" s="708" t="s">
        <v>544</v>
      </c>
      <c r="C50" s="709"/>
      <c r="D50" s="710"/>
      <c r="E50" s="710"/>
      <c r="F50" s="711">
        <f>+F51+F56</f>
        <v>0</v>
      </c>
      <c r="G50" s="712"/>
      <c r="H50" s="1253">
        <f>+H51+H56</f>
        <v>0</v>
      </c>
      <c r="I50" s="170"/>
      <c r="J50" s="173">
        <v>1010</v>
      </c>
      <c r="K50" s="708" t="s">
        <v>544</v>
      </c>
      <c r="L50" s="709"/>
      <c r="M50" s="710"/>
      <c r="N50" s="710"/>
      <c r="O50" s="711">
        <f>+O51+O56</f>
        <v>0</v>
      </c>
      <c r="P50" s="712"/>
      <c r="Q50" s="1253">
        <f>+Q51+Q56</f>
        <v>0</v>
      </c>
      <c r="S50" s="173">
        <v>1010</v>
      </c>
      <c r="T50" s="708" t="s">
        <v>544</v>
      </c>
      <c r="U50" s="709"/>
      <c r="V50" s="710"/>
      <c r="W50" s="710"/>
      <c r="X50" s="711">
        <f>+X51+X56</f>
        <v>0</v>
      </c>
      <c r="Y50" s="712"/>
      <c r="Z50" s="1253">
        <f>+Z51+Z56</f>
        <v>0</v>
      </c>
    </row>
    <row r="51" spans="1:54" s="323" customFormat="1" ht="11.9" customHeight="1" x14ac:dyDescent="0.3">
      <c r="A51" s="318"/>
      <c r="B51" s="319"/>
      <c r="C51" s="320" t="s">
        <v>222</v>
      </c>
      <c r="D51" s="321"/>
      <c r="E51" s="321"/>
      <c r="F51" s="764">
        <f>SUM(F52:F55)</f>
        <v>0</v>
      </c>
      <c r="G51" s="511"/>
      <c r="H51" s="1254">
        <f>SUM(H52:H55)</f>
        <v>0</v>
      </c>
      <c r="I51" s="322"/>
      <c r="J51" s="318"/>
      <c r="K51" s="319"/>
      <c r="L51" s="320" t="s">
        <v>222</v>
      </c>
      <c r="M51" s="321"/>
      <c r="N51" s="321"/>
      <c r="O51" s="764">
        <f>SUM(O52:O55)</f>
        <v>0</v>
      </c>
      <c r="P51" s="511"/>
      <c r="Q51" s="1254">
        <f>SUM(Q52:Q55)</f>
        <v>0</v>
      </c>
      <c r="R51" s="327"/>
      <c r="S51" s="318"/>
      <c r="T51" s="319"/>
      <c r="U51" s="320" t="s">
        <v>222</v>
      </c>
      <c r="V51" s="321"/>
      <c r="W51" s="321"/>
      <c r="X51" s="764">
        <f>SUM(X52:X55)</f>
        <v>0</v>
      </c>
      <c r="Y51" s="511"/>
      <c r="Z51" s="1254">
        <f>SUM(Z52:Z55)</f>
        <v>0</v>
      </c>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0"/>
      <c r="AX51" s="330"/>
      <c r="AY51" s="330"/>
      <c r="AZ51" s="330"/>
      <c r="BA51" s="330"/>
      <c r="BB51" s="330"/>
    </row>
    <row r="52" spans="1:54" s="169" customFormat="1" ht="11.9" customHeight="1" x14ac:dyDescent="0.3">
      <c r="A52" s="176">
        <v>1011</v>
      </c>
      <c r="B52" s="293"/>
      <c r="C52" s="178" t="s">
        <v>545</v>
      </c>
      <c r="D52" s="179"/>
      <c r="E52" s="179"/>
      <c r="F52" s="705">
        <v>0</v>
      </c>
      <c r="G52" s="1261">
        <v>0</v>
      </c>
      <c r="H52" s="1255">
        <f>G52*F52</f>
        <v>0</v>
      </c>
      <c r="I52" s="181"/>
      <c r="J52" s="176">
        <v>1011</v>
      </c>
      <c r="K52" s="293"/>
      <c r="L52" s="178" t="s">
        <v>545</v>
      </c>
      <c r="M52" s="179"/>
      <c r="N52" s="179"/>
      <c r="O52" s="705">
        <v>0</v>
      </c>
      <c r="P52" s="1261">
        <v>0</v>
      </c>
      <c r="Q52" s="1255">
        <f>P52*O52</f>
        <v>0</v>
      </c>
      <c r="R52" s="181"/>
      <c r="S52" s="176">
        <v>1011</v>
      </c>
      <c r="T52" s="293"/>
      <c r="U52" s="178" t="s">
        <v>545</v>
      </c>
      <c r="V52" s="179"/>
      <c r="W52" s="179"/>
      <c r="X52" s="705">
        <v>0</v>
      </c>
      <c r="Y52" s="1261">
        <v>0</v>
      </c>
      <c r="Z52" s="1255">
        <f>Y52*X52</f>
        <v>0</v>
      </c>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212"/>
      <c r="AX52" s="212"/>
      <c r="AY52" s="212"/>
      <c r="AZ52" s="212"/>
      <c r="BA52" s="212"/>
      <c r="BB52" s="212"/>
    </row>
    <row r="53" spans="1:54" s="169" customFormat="1" ht="11.9" customHeight="1" x14ac:dyDescent="0.3">
      <c r="A53" s="176">
        <v>1012</v>
      </c>
      <c r="B53" s="293"/>
      <c r="C53" s="178" t="s">
        <v>546</v>
      </c>
      <c r="D53" s="179"/>
      <c r="E53" s="179"/>
      <c r="F53" s="705">
        <v>0</v>
      </c>
      <c r="G53" s="1262">
        <v>0</v>
      </c>
      <c r="H53" s="1255">
        <f>G53*F53</f>
        <v>0</v>
      </c>
      <c r="I53" s="181"/>
      <c r="J53" s="176">
        <v>1012</v>
      </c>
      <c r="K53" s="293"/>
      <c r="L53" s="178" t="s">
        <v>546</v>
      </c>
      <c r="M53" s="179"/>
      <c r="N53" s="179"/>
      <c r="O53" s="705">
        <v>0</v>
      </c>
      <c r="P53" s="1262">
        <v>0</v>
      </c>
      <c r="Q53" s="1255">
        <f>P53*O53</f>
        <v>0</v>
      </c>
      <c r="R53" s="181"/>
      <c r="S53" s="176">
        <v>1012</v>
      </c>
      <c r="T53" s="293"/>
      <c r="U53" s="178" t="s">
        <v>546</v>
      </c>
      <c r="V53" s="179"/>
      <c r="W53" s="179"/>
      <c r="X53" s="705">
        <v>0</v>
      </c>
      <c r="Y53" s="1262">
        <v>0</v>
      </c>
      <c r="Z53" s="1255">
        <f>Y53*X53</f>
        <v>0</v>
      </c>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212"/>
      <c r="AX53" s="212"/>
      <c r="AY53" s="212"/>
      <c r="AZ53" s="212"/>
      <c r="BA53" s="212"/>
      <c r="BB53" s="212"/>
    </row>
    <row r="54" spans="1:54" s="169" customFormat="1" ht="11.9" customHeight="1" x14ac:dyDescent="0.3">
      <c r="A54" s="176">
        <v>1013</v>
      </c>
      <c r="B54" s="293"/>
      <c r="C54" s="178" t="s">
        <v>547</v>
      </c>
      <c r="D54" s="179"/>
      <c r="E54" s="179"/>
      <c r="F54" s="705">
        <v>0</v>
      </c>
      <c r="G54" s="1262">
        <v>0</v>
      </c>
      <c r="H54" s="1255">
        <f>G54*F54</f>
        <v>0</v>
      </c>
      <c r="I54" s="181"/>
      <c r="J54" s="176">
        <v>1013</v>
      </c>
      <c r="K54" s="293"/>
      <c r="L54" s="178" t="s">
        <v>547</v>
      </c>
      <c r="M54" s="179"/>
      <c r="N54" s="179"/>
      <c r="O54" s="705">
        <v>0</v>
      </c>
      <c r="P54" s="1262">
        <v>0</v>
      </c>
      <c r="Q54" s="1255">
        <f>P54*O54</f>
        <v>0</v>
      </c>
      <c r="R54" s="181"/>
      <c r="S54" s="176">
        <v>1013</v>
      </c>
      <c r="T54" s="293"/>
      <c r="U54" s="178" t="s">
        <v>547</v>
      </c>
      <c r="V54" s="179"/>
      <c r="W54" s="179"/>
      <c r="X54" s="705">
        <v>0</v>
      </c>
      <c r="Y54" s="1262">
        <v>0</v>
      </c>
      <c r="Z54" s="1255">
        <f>Y54*X54</f>
        <v>0</v>
      </c>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212"/>
      <c r="AX54" s="212"/>
      <c r="AY54" s="212"/>
      <c r="AZ54" s="212"/>
      <c r="BA54" s="212"/>
      <c r="BB54" s="212"/>
    </row>
    <row r="55" spans="1:54" s="169" customFormat="1" ht="11.9" customHeight="1" x14ac:dyDescent="0.3">
      <c r="A55" s="176">
        <v>1014</v>
      </c>
      <c r="B55" s="293"/>
      <c r="C55" s="182" t="s">
        <v>548</v>
      </c>
      <c r="D55" s="179"/>
      <c r="E55" s="179"/>
      <c r="F55" s="705">
        <v>0</v>
      </c>
      <c r="G55" s="1262">
        <v>0</v>
      </c>
      <c r="H55" s="1255">
        <f>G55*F55</f>
        <v>0</v>
      </c>
      <c r="I55" s="181"/>
      <c r="J55" s="176">
        <v>1014</v>
      </c>
      <c r="K55" s="293"/>
      <c r="L55" s="182" t="s">
        <v>548</v>
      </c>
      <c r="M55" s="179"/>
      <c r="N55" s="179"/>
      <c r="O55" s="705">
        <v>0</v>
      </c>
      <c r="P55" s="1262">
        <v>0</v>
      </c>
      <c r="Q55" s="1255">
        <f>P55*O55</f>
        <v>0</v>
      </c>
      <c r="R55" s="181"/>
      <c r="S55" s="176">
        <v>1014</v>
      </c>
      <c r="T55" s="293"/>
      <c r="U55" s="182" t="s">
        <v>548</v>
      </c>
      <c r="V55" s="179"/>
      <c r="W55" s="179"/>
      <c r="X55" s="705">
        <v>0</v>
      </c>
      <c r="Y55" s="1262">
        <v>0</v>
      </c>
      <c r="Z55" s="1255">
        <f>Y55*X55</f>
        <v>0</v>
      </c>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212"/>
      <c r="AX55" s="212"/>
      <c r="AY55" s="212"/>
      <c r="AZ55" s="212"/>
      <c r="BA55" s="212"/>
      <c r="BB55" s="212"/>
    </row>
    <row r="56" spans="1:54" s="323" customFormat="1" ht="11.9" customHeight="1" x14ac:dyDescent="0.3">
      <c r="A56" s="324"/>
      <c r="B56" s="325"/>
      <c r="C56" s="320" t="s">
        <v>221</v>
      </c>
      <c r="D56" s="326"/>
      <c r="E56" s="326"/>
      <c r="F56" s="764">
        <f>SUM(F57:F60)</f>
        <v>0</v>
      </c>
      <c r="G56" s="514"/>
      <c r="H56" s="1254">
        <f>SUM(H57:H60)</f>
        <v>0</v>
      </c>
      <c r="I56" s="327"/>
      <c r="J56" s="324"/>
      <c r="K56" s="325"/>
      <c r="L56" s="320" t="s">
        <v>221</v>
      </c>
      <c r="M56" s="326"/>
      <c r="N56" s="326"/>
      <c r="O56" s="764">
        <f>SUM(O57:O60)</f>
        <v>0</v>
      </c>
      <c r="P56" s="514"/>
      <c r="Q56" s="1254">
        <f>SUM(Q57:Q60)</f>
        <v>0</v>
      </c>
      <c r="R56" s="327"/>
      <c r="S56" s="324"/>
      <c r="T56" s="325"/>
      <c r="U56" s="320" t="s">
        <v>221</v>
      </c>
      <c r="V56" s="326"/>
      <c r="W56" s="326"/>
      <c r="X56" s="764">
        <f>SUM(X57:X60)</f>
        <v>0</v>
      </c>
      <c r="Y56" s="514"/>
      <c r="Z56" s="1254">
        <f>SUM(Z57:Z60)</f>
        <v>0</v>
      </c>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0"/>
      <c r="AX56" s="330"/>
      <c r="AY56" s="330"/>
      <c r="AZ56" s="330"/>
      <c r="BA56" s="330"/>
      <c r="BB56" s="330"/>
    </row>
    <row r="57" spans="1:54" s="169" customFormat="1" ht="11.9" customHeight="1" x14ac:dyDescent="0.3">
      <c r="A57" s="176">
        <v>1015</v>
      </c>
      <c r="B57" s="293"/>
      <c r="C57" s="182" t="s">
        <v>217</v>
      </c>
      <c r="D57" s="179"/>
      <c r="E57" s="179"/>
      <c r="F57" s="705">
        <v>0</v>
      </c>
      <c r="G57" s="1261">
        <v>0</v>
      </c>
      <c r="H57" s="1255">
        <f>G57*F57</f>
        <v>0</v>
      </c>
      <c r="I57" s="181"/>
      <c r="J57" s="176">
        <v>1015</v>
      </c>
      <c r="K57" s="293"/>
      <c r="L57" s="182" t="s">
        <v>217</v>
      </c>
      <c r="M57" s="179"/>
      <c r="N57" s="179"/>
      <c r="O57" s="705">
        <v>0</v>
      </c>
      <c r="P57" s="1261">
        <v>0</v>
      </c>
      <c r="Q57" s="1255">
        <f>P57*O57</f>
        <v>0</v>
      </c>
      <c r="R57" s="181"/>
      <c r="S57" s="176">
        <v>1015</v>
      </c>
      <c r="T57" s="293"/>
      <c r="U57" s="182" t="s">
        <v>217</v>
      </c>
      <c r="V57" s="179"/>
      <c r="W57" s="179"/>
      <c r="X57" s="705">
        <v>0</v>
      </c>
      <c r="Y57" s="1261">
        <v>0</v>
      </c>
      <c r="Z57" s="1255">
        <f>Y57*X57</f>
        <v>0</v>
      </c>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212"/>
      <c r="AX57" s="212"/>
      <c r="AY57" s="212"/>
      <c r="AZ57" s="212"/>
      <c r="BA57" s="212"/>
      <c r="BB57" s="212"/>
    </row>
    <row r="58" spans="1:54" s="169" customFormat="1" ht="11.9" customHeight="1" x14ac:dyDescent="0.3">
      <c r="A58" s="176">
        <v>1016</v>
      </c>
      <c r="B58" s="293"/>
      <c r="C58" s="182" t="s">
        <v>218</v>
      </c>
      <c r="D58" s="179"/>
      <c r="E58" s="179"/>
      <c r="F58" s="705">
        <v>0</v>
      </c>
      <c r="G58" s="1262">
        <v>0</v>
      </c>
      <c r="H58" s="1255">
        <f>G58*F58</f>
        <v>0</v>
      </c>
      <c r="I58" s="181"/>
      <c r="J58" s="176">
        <v>1016</v>
      </c>
      <c r="K58" s="293"/>
      <c r="L58" s="182" t="s">
        <v>218</v>
      </c>
      <c r="M58" s="179"/>
      <c r="N58" s="179"/>
      <c r="O58" s="705">
        <v>0</v>
      </c>
      <c r="P58" s="1262">
        <v>0</v>
      </c>
      <c r="Q58" s="1255">
        <f>P58*O58</f>
        <v>0</v>
      </c>
      <c r="R58" s="181"/>
      <c r="S58" s="176">
        <v>1016</v>
      </c>
      <c r="T58" s="293"/>
      <c r="U58" s="182" t="s">
        <v>218</v>
      </c>
      <c r="V58" s="179"/>
      <c r="W58" s="179"/>
      <c r="X58" s="705">
        <v>0</v>
      </c>
      <c r="Y58" s="1262">
        <v>0</v>
      </c>
      <c r="Z58" s="1255">
        <f>Y58*X58</f>
        <v>0</v>
      </c>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212"/>
      <c r="AX58" s="212"/>
      <c r="AY58" s="212"/>
      <c r="AZ58" s="212"/>
      <c r="BA58" s="212"/>
      <c r="BB58" s="212"/>
    </row>
    <row r="59" spans="1:54" s="169" customFormat="1" ht="11.9" customHeight="1" x14ac:dyDescent="0.3">
      <c r="A59" s="183">
        <v>1017</v>
      </c>
      <c r="B59" s="294"/>
      <c r="C59" s="185" t="s">
        <v>219</v>
      </c>
      <c r="D59" s="186"/>
      <c r="E59" s="186"/>
      <c r="F59" s="705">
        <v>0</v>
      </c>
      <c r="G59" s="1262">
        <v>0</v>
      </c>
      <c r="H59" s="1256">
        <f>G59*F59</f>
        <v>0</v>
      </c>
      <c r="I59" s="181"/>
      <c r="J59" s="183">
        <v>1017</v>
      </c>
      <c r="K59" s="294"/>
      <c r="L59" s="185" t="s">
        <v>219</v>
      </c>
      <c r="M59" s="186"/>
      <c r="N59" s="186"/>
      <c r="O59" s="705">
        <v>0</v>
      </c>
      <c r="P59" s="1262">
        <v>0</v>
      </c>
      <c r="Q59" s="1256">
        <f>P59*O59</f>
        <v>0</v>
      </c>
      <c r="R59" s="181"/>
      <c r="S59" s="183">
        <v>1017</v>
      </c>
      <c r="T59" s="294"/>
      <c r="U59" s="185" t="s">
        <v>219</v>
      </c>
      <c r="V59" s="186"/>
      <c r="W59" s="186"/>
      <c r="X59" s="705">
        <v>0</v>
      </c>
      <c r="Y59" s="1262">
        <v>0</v>
      </c>
      <c r="Z59" s="1256">
        <f>Y59*X59</f>
        <v>0</v>
      </c>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212"/>
      <c r="AX59" s="212"/>
      <c r="AY59" s="212"/>
      <c r="AZ59" s="212"/>
      <c r="BA59" s="212"/>
      <c r="BB59" s="212"/>
    </row>
    <row r="60" spans="1:54" s="169" customFormat="1" ht="11.9" customHeight="1" x14ac:dyDescent="0.3">
      <c r="A60" s="176">
        <v>1018</v>
      </c>
      <c r="B60" s="293"/>
      <c r="C60" s="182" t="s">
        <v>220</v>
      </c>
      <c r="D60" s="179"/>
      <c r="E60" s="179"/>
      <c r="F60" s="705">
        <v>0</v>
      </c>
      <c r="G60" s="1262">
        <v>0</v>
      </c>
      <c r="H60" s="1255">
        <f>G60*F60</f>
        <v>0</v>
      </c>
      <c r="I60" s="181"/>
      <c r="J60" s="176">
        <v>1018</v>
      </c>
      <c r="K60" s="293"/>
      <c r="L60" s="182" t="s">
        <v>220</v>
      </c>
      <c r="M60" s="179"/>
      <c r="N60" s="179"/>
      <c r="O60" s="705">
        <v>0</v>
      </c>
      <c r="P60" s="1262">
        <v>0</v>
      </c>
      <c r="Q60" s="1255">
        <f>P60*O60</f>
        <v>0</v>
      </c>
      <c r="R60" s="181"/>
      <c r="S60" s="176">
        <v>1018</v>
      </c>
      <c r="T60" s="293"/>
      <c r="U60" s="182" t="s">
        <v>220</v>
      </c>
      <c r="V60" s="179"/>
      <c r="W60" s="179"/>
      <c r="X60" s="705">
        <v>0</v>
      </c>
      <c r="Y60" s="1262">
        <v>0</v>
      </c>
      <c r="Z60" s="1255">
        <f>Y60*X60</f>
        <v>0</v>
      </c>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212"/>
      <c r="AX60" s="212"/>
      <c r="AY60" s="212"/>
      <c r="AZ60" s="212"/>
      <c r="BA60" s="212"/>
      <c r="BB60" s="212"/>
    </row>
    <row r="61" spans="1:54" ht="11.9" customHeight="1" x14ac:dyDescent="0.3">
      <c r="A61" s="173">
        <v>1020</v>
      </c>
      <c r="B61" s="708" t="s">
        <v>550</v>
      </c>
      <c r="C61" s="709"/>
      <c r="D61" s="710"/>
      <c r="E61" s="710"/>
      <c r="F61" s="711">
        <f>+F62+F67</f>
        <v>0</v>
      </c>
      <c r="G61" s="1263"/>
      <c r="H61" s="1253">
        <f>+H62+H67</f>
        <v>0</v>
      </c>
      <c r="I61" s="170"/>
      <c r="J61" s="173">
        <v>1020</v>
      </c>
      <c r="K61" s="708" t="s">
        <v>550</v>
      </c>
      <c r="L61" s="709"/>
      <c r="M61" s="710"/>
      <c r="N61" s="710"/>
      <c r="O61" s="711">
        <f>+O62+O67</f>
        <v>0</v>
      </c>
      <c r="P61" s="1263"/>
      <c r="Q61" s="1253">
        <f>+Q62+Q67</f>
        <v>0</v>
      </c>
      <c r="S61" s="173">
        <v>1020</v>
      </c>
      <c r="T61" s="708" t="s">
        <v>550</v>
      </c>
      <c r="U61" s="709"/>
      <c r="V61" s="710"/>
      <c r="W61" s="710"/>
      <c r="X61" s="711">
        <f>+X62+X67</f>
        <v>0</v>
      </c>
      <c r="Y61" s="1263"/>
      <c r="Z61" s="1253">
        <f>+Z62+Z67</f>
        <v>0</v>
      </c>
    </row>
    <row r="62" spans="1:54" s="330" customFormat="1" ht="11.9" customHeight="1" x14ac:dyDescent="0.3">
      <c r="A62" s="328"/>
      <c r="B62" s="319"/>
      <c r="C62" s="320" t="s">
        <v>223</v>
      </c>
      <c r="D62" s="321"/>
      <c r="E62" s="321"/>
      <c r="F62" s="764">
        <f>SUM(F63:F66)</f>
        <v>0</v>
      </c>
      <c r="G62" s="511"/>
      <c r="H62" s="1254">
        <f>SUM(H63:H66)</f>
        <v>0</v>
      </c>
      <c r="I62" s="329"/>
      <c r="J62" s="328"/>
      <c r="K62" s="319"/>
      <c r="L62" s="320" t="s">
        <v>223</v>
      </c>
      <c r="M62" s="321"/>
      <c r="N62" s="321"/>
      <c r="O62" s="764">
        <f>SUM(O63:O66)</f>
        <v>0</v>
      </c>
      <c r="P62" s="511"/>
      <c r="Q62" s="1254">
        <f>SUM(Q63:Q66)</f>
        <v>0</v>
      </c>
      <c r="R62" s="334"/>
      <c r="S62" s="328"/>
      <c r="T62" s="319"/>
      <c r="U62" s="320" t="s">
        <v>223</v>
      </c>
      <c r="V62" s="321"/>
      <c r="W62" s="321"/>
      <c r="X62" s="764">
        <f>SUM(X63:X66)</f>
        <v>0</v>
      </c>
      <c r="Y62" s="511"/>
      <c r="Z62" s="1254">
        <f>SUM(Z63:Z66)</f>
        <v>0</v>
      </c>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row>
    <row r="63" spans="1:54" s="169" customFormat="1" ht="11.9" customHeight="1" x14ac:dyDescent="0.3">
      <c r="A63" s="176">
        <v>1021</v>
      </c>
      <c r="B63" s="293"/>
      <c r="C63" s="178" t="s">
        <v>545</v>
      </c>
      <c r="D63" s="179"/>
      <c r="E63" s="179"/>
      <c r="F63" s="705">
        <v>0</v>
      </c>
      <c r="G63" s="1261">
        <v>0</v>
      </c>
      <c r="H63" s="1255">
        <f>G63*F63</f>
        <v>0</v>
      </c>
      <c r="I63" s="181"/>
      <c r="J63" s="176">
        <v>1021</v>
      </c>
      <c r="K63" s="293"/>
      <c r="L63" s="178" t="s">
        <v>545</v>
      </c>
      <c r="M63" s="179"/>
      <c r="N63" s="179"/>
      <c r="O63" s="705">
        <v>0</v>
      </c>
      <c r="P63" s="1261">
        <v>0</v>
      </c>
      <c r="Q63" s="1255">
        <f>P63*O63</f>
        <v>0</v>
      </c>
      <c r="R63" s="181"/>
      <c r="S63" s="176">
        <v>1021</v>
      </c>
      <c r="T63" s="293"/>
      <c r="U63" s="178" t="s">
        <v>545</v>
      </c>
      <c r="V63" s="179"/>
      <c r="W63" s="179"/>
      <c r="X63" s="705">
        <v>0</v>
      </c>
      <c r="Y63" s="1261">
        <v>0</v>
      </c>
      <c r="Z63" s="1255">
        <f>Y63*X63</f>
        <v>0</v>
      </c>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212"/>
      <c r="AX63" s="212"/>
      <c r="AY63" s="212"/>
      <c r="AZ63" s="212"/>
      <c r="BA63" s="212"/>
      <c r="BB63" s="212"/>
    </row>
    <row r="64" spans="1:54" s="169" customFormat="1" ht="11.9" customHeight="1" x14ac:dyDescent="0.3">
      <c r="A64" s="176">
        <v>1022</v>
      </c>
      <c r="B64" s="293"/>
      <c r="C64" s="178" t="s">
        <v>546</v>
      </c>
      <c r="D64" s="179"/>
      <c r="E64" s="179"/>
      <c r="F64" s="705">
        <v>0</v>
      </c>
      <c r="G64" s="1262">
        <v>0</v>
      </c>
      <c r="H64" s="1255">
        <f>G64*F64</f>
        <v>0</v>
      </c>
      <c r="I64" s="181"/>
      <c r="J64" s="176">
        <v>1022</v>
      </c>
      <c r="K64" s="293"/>
      <c r="L64" s="178" t="s">
        <v>546</v>
      </c>
      <c r="M64" s="179"/>
      <c r="N64" s="179"/>
      <c r="O64" s="705">
        <v>0</v>
      </c>
      <c r="P64" s="1262">
        <v>0</v>
      </c>
      <c r="Q64" s="1255">
        <f>P64*O64</f>
        <v>0</v>
      </c>
      <c r="R64" s="181"/>
      <c r="S64" s="176">
        <v>1022</v>
      </c>
      <c r="T64" s="293"/>
      <c r="U64" s="178" t="s">
        <v>546</v>
      </c>
      <c r="V64" s="179"/>
      <c r="W64" s="179"/>
      <c r="X64" s="705">
        <v>0</v>
      </c>
      <c r="Y64" s="1262">
        <v>0</v>
      </c>
      <c r="Z64" s="1255">
        <f>Y64*X64</f>
        <v>0</v>
      </c>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212"/>
      <c r="AX64" s="212"/>
      <c r="AY64" s="212"/>
      <c r="AZ64" s="212"/>
      <c r="BA64" s="212"/>
      <c r="BB64" s="212"/>
    </row>
    <row r="65" spans="1:54" s="169" customFormat="1" ht="11.9" customHeight="1" x14ac:dyDescent="0.3">
      <c r="A65" s="176">
        <v>1023</v>
      </c>
      <c r="B65" s="293"/>
      <c r="C65" s="178" t="s">
        <v>547</v>
      </c>
      <c r="D65" s="179"/>
      <c r="E65" s="179"/>
      <c r="F65" s="705">
        <v>0</v>
      </c>
      <c r="G65" s="1262">
        <v>0</v>
      </c>
      <c r="H65" s="1255">
        <f>G65*F65</f>
        <v>0</v>
      </c>
      <c r="I65" s="181"/>
      <c r="J65" s="176">
        <v>1023</v>
      </c>
      <c r="K65" s="293"/>
      <c r="L65" s="178" t="s">
        <v>547</v>
      </c>
      <c r="M65" s="179"/>
      <c r="N65" s="179"/>
      <c r="O65" s="705">
        <v>0</v>
      </c>
      <c r="P65" s="1262">
        <v>0</v>
      </c>
      <c r="Q65" s="1255">
        <f>P65*O65</f>
        <v>0</v>
      </c>
      <c r="R65" s="181"/>
      <c r="S65" s="176">
        <v>1023</v>
      </c>
      <c r="T65" s="293"/>
      <c r="U65" s="178" t="s">
        <v>547</v>
      </c>
      <c r="V65" s="179"/>
      <c r="W65" s="179"/>
      <c r="X65" s="705">
        <v>0</v>
      </c>
      <c r="Y65" s="1262">
        <v>0</v>
      </c>
      <c r="Z65" s="1255">
        <f>Y65*X65</f>
        <v>0</v>
      </c>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212"/>
      <c r="AX65" s="212"/>
      <c r="AY65" s="212"/>
      <c r="AZ65" s="212"/>
      <c r="BA65" s="212"/>
      <c r="BB65" s="212"/>
    </row>
    <row r="66" spans="1:54" s="169" customFormat="1" ht="11.9" customHeight="1" x14ac:dyDescent="0.3">
      <c r="A66" s="176">
        <v>1024</v>
      </c>
      <c r="B66" s="293"/>
      <c r="C66" s="182" t="s">
        <v>548</v>
      </c>
      <c r="D66" s="179"/>
      <c r="E66" s="179"/>
      <c r="F66" s="705">
        <v>0</v>
      </c>
      <c r="G66" s="1262">
        <v>0</v>
      </c>
      <c r="H66" s="1255">
        <f>G66*F66</f>
        <v>0</v>
      </c>
      <c r="I66" s="181"/>
      <c r="J66" s="176">
        <v>1024</v>
      </c>
      <c r="K66" s="293"/>
      <c r="L66" s="182" t="s">
        <v>548</v>
      </c>
      <c r="M66" s="179"/>
      <c r="N66" s="179"/>
      <c r="O66" s="705">
        <v>0</v>
      </c>
      <c r="P66" s="1262">
        <v>0</v>
      </c>
      <c r="Q66" s="1255">
        <f>P66*O66</f>
        <v>0</v>
      </c>
      <c r="R66" s="181"/>
      <c r="S66" s="176">
        <v>1024</v>
      </c>
      <c r="T66" s="293"/>
      <c r="U66" s="182" t="s">
        <v>548</v>
      </c>
      <c r="V66" s="179"/>
      <c r="W66" s="179"/>
      <c r="X66" s="705">
        <v>0</v>
      </c>
      <c r="Y66" s="1262">
        <v>0</v>
      </c>
      <c r="Z66" s="1255">
        <f>Y66*X66</f>
        <v>0</v>
      </c>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212"/>
      <c r="AX66" s="212"/>
      <c r="AY66" s="212"/>
      <c r="AZ66" s="212"/>
      <c r="BA66" s="212"/>
      <c r="BB66" s="212"/>
    </row>
    <row r="67" spans="1:54" s="330" customFormat="1" ht="11.9" customHeight="1" x14ac:dyDescent="0.3">
      <c r="A67" s="331"/>
      <c r="B67" s="332"/>
      <c r="C67" s="320" t="s">
        <v>224</v>
      </c>
      <c r="D67" s="333"/>
      <c r="E67" s="333"/>
      <c r="F67" s="764">
        <f>SUM(F68:F71)</f>
        <v>0</v>
      </c>
      <c r="G67" s="515"/>
      <c r="H67" s="1254">
        <f>SUM(H68:H71)</f>
        <v>0</v>
      </c>
      <c r="I67" s="334"/>
      <c r="J67" s="331"/>
      <c r="K67" s="332"/>
      <c r="L67" s="320" t="s">
        <v>224</v>
      </c>
      <c r="M67" s="333"/>
      <c r="N67" s="333"/>
      <c r="O67" s="764">
        <f>SUM(O68:O71)</f>
        <v>0</v>
      </c>
      <c r="P67" s="515"/>
      <c r="Q67" s="1254">
        <f>SUM(Q68:Q71)</f>
        <v>0</v>
      </c>
      <c r="R67" s="334"/>
      <c r="S67" s="331"/>
      <c r="T67" s="332"/>
      <c r="U67" s="320" t="s">
        <v>224</v>
      </c>
      <c r="V67" s="333"/>
      <c r="W67" s="333"/>
      <c r="X67" s="764">
        <f>SUM(X68:X71)</f>
        <v>0</v>
      </c>
      <c r="Y67" s="515"/>
      <c r="Z67" s="1254">
        <f>SUM(Z68:Z71)</f>
        <v>0</v>
      </c>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row>
    <row r="68" spans="1:54" s="169" customFormat="1" ht="11.9" customHeight="1" x14ac:dyDescent="0.3">
      <c r="A68" s="176">
        <v>1025</v>
      </c>
      <c r="B68" s="293"/>
      <c r="C68" s="182" t="s">
        <v>217</v>
      </c>
      <c r="D68" s="179"/>
      <c r="E68" s="179"/>
      <c r="F68" s="705">
        <v>0</v>
      </c>
      <c r="G68" s="1261">
        <v>0</v>
      </c>
      <c r="H68" s="1255">
        <f>G68*F68</f>
        <v>0</v>
      </c>
      <c r="I68" s="181"/>
      <c r="J68" s="176">
        <v>1025</v>
      </c>
      <c r="K68" s="293"/>
      <c r="L68" s="182" t="s">
        <v>217</v>
      </c>
      <c r="M68" s="179"/>
      <c r="N68" s="179"/>
      <c r="O68" s="705">
        <v>0</v>
      </c>
      <c r="P68" s="1261">
        <v>0</v>
      </c>
      <c r="Q68" s="1255">
        <f>P68*O68</f>
        <v>0</v>
      </c>
      <c r="R68" s="181"/>
      <c r="S68" s="176">
        <v>1025</v>
      </c>
      <c r="T68" s="293"/>
      <c r="U68" s="182" t="s">
        <v>217</v>
      </c>
      <c r="V68" s="179"/>
      <c r="W68" s="179"/>
      <c r="X68" s="705">
        <v>0</v>
      </c>
      <c r="Y68" s="1261">
        <v>0</v>
      </c>
      <c r="Z68" s="1255">
        <f>Y68*X68</f>
        <v>0</v>
      </c>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212"/>
      <c r="AX68" s="212"/>
      <c r="AY68" s="212"/>
      <c r="AZ68" s="212"/>
      <c r="BA68" s="212"/>
      <c r="BB68" s="212"/>
    </row>
    <row r="69" spans="1:54" s="169" customFormat="1" ht="11.9" customHeight="1" x14ac:dyDescent="0.3">
      <c r="A69" s="176">
        <v>1026</v>
      </c>
      <c r="B69" s="293"/>
      <c r="C69" s="182" t="s">
        <v>218</v>
      </c>
      <c r="D69" s="179"/>
      <c r="E69" s="179"/>
      <c r="F69" s="705">
        <v>0</v>
      </c>
      <c r="G69" s="1262">
        <v>0</v>
      </c>
      <c r="H69" s="1255">
        <f>G69*F69</f>
        <v>0</v>
      </c>
      <c r="I69" s="181"/>
      <c r="J69" s="176">
        <v>1026</v>
      </c>
      <c r="K69" s="293"/>
      <c r="L69" s="182" t="s">
        <v>218</v>
      </c>
      <c r="M69" s="179"/>
      <c r="N69" s="179"/>
      <c r="O69" s="705">
        <v>0</v>
      </c>
      <c r="P69" s="1262">
        <v>0</v>
      </c>
      <c r="Q69" s="1255">
        <f>P69*O69</f>
        <v>0</v>
      </c>
      <c r="R69" s="181"/>
      <c r="S69" s="176">
        <v>1026</v>
      </c>
      <c r="T69" s="293"/>
      <c r="U69" s="182" t="s">
        <v>218</v>
      </c>
      <c r="V69" s="179"/>
      <c r="W69" s="179"/>
      <c r="X69" s="705">
        <v>0</v>
      </c>
      <c r="Y69" s="1262">
        <v>0</v>
      </c>
      <c r="Z69" s="1255">
        <f>Y69*X69</f>
        <v>0</v>
      </c>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212"/>
      <c r="AX69" s="212"/>
      <c r="AY69" s="212"/>
      <c r="AZ69" s="212"/>
      <c r="BA69" s="212"/>
      <c r="BB69" s="212"/>
    </row>
    <row r="70" spans="1:54" s="169" customFormat="1" ht="11.9" customHeight="1" x14ac:dyDescent="0.3">
      <c r="A70" s="176">
        <v>1027</v>
      </c>
      <c r="B70" s="293"/>
      <c r="C70" s="185" t="s">
        <v>219</v>
      </c>
      <c r="D70" s="186"/>
      <c r="E70" s="186"/>
      <c r="F70" s="705">
        <v>0</v>
      </c>
      <c r="G70" s="1262">
        <v>0</v>
      </c>
      <c r="H70" s="1256">
        <f>G70*F70</f>
        <v>0</v>
      </c>
      <c r="I70" s="181"/>
      <c r="J70" s="176">
        <v>1027</v>
      </c>
      <c r="K70" s="293"/>
      <c r="L70" s="185" t="s">
        <v>219</v>
      </c>
      <c r="M70" s="186"/>
      <c r="N70" s="186"/>
      <c r="O70" s="705">
        <v>0</v>
      </c>
      <c r="P70" s="1262">
        <v>0</v>
      </c>
      <c r="Q70" s="1256">
        <f>P70*O70</f>
        <v>0</v>
      </c>
      <c r="R70" s="181"/>
      <c r="S70" s="176">
        <v>1027</v>
      </c>
      <c r="T70" s="293"/>
      <c r="U70" s="185" t="s">
        <v>219</v>
      </c>
      <c r="V70" s="186"/>
      <c r="W70" s="186"/>
      <c r="X70" s="705">
        <v>0</v>
      </c>
      <c r="Y70" s="1262">
        <v>0</v>
      </c>
      <c r="Z70" s="1256">
        <f>Y70*X70</f>
        <v>0</v>
      </c>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212"/>
      <c r="AX70" s="212"/>
      <c r="AY70" s="212"/>
      <c r="AZ70" s="212"/>
      <c r="BA70" s="212"/>
      <c r="BB70" s="212"/>
    </row>
    <row r="71" spans="1:54" s="169" customFormat="1" ht="11.9" customHeight="1" x14ac:dyDescent="0.3">
      <c r="A71" s="176">
        <v>1028</v>
      </c>
      <c r="B71" s="293"/>
      <c r="C71" s="182" t="s">
        <v>220</v>
      </c>
      <c r="D71" s="179"/>
      <c r="E71" s="179"/>
      <c r="F71" s="705">
        <v>0</v>
      </c>
      <c r="G71" s="1262">
        <v>0</v>
      </c>
      <c r="H71" s="1255">
        <f>G71*F71</f>
        <v>0</v>
      </c>
      <c r="I71" s="181"/>
      <c r="J71" s="176">
        <v>1028</v>
      </c>
      <c r="K71" s="293"/>
      <c r="L71" s="182" t="s">
        <v>220</v>
      </c>
      <c r="M71" s="179"/>
      <c r="N71" s="179"/>
      <c r="O71" s="705">
        <v>0</v>
      </c>
      <c r="P71" s="1262">
        <v>0</v>
      </c>
      <c r="Q71" s="1255">
        <f>P71*O71</f>
        <v>0</v>
      </c>
      <c r="R71" s="181"/>
      <c r="S71" s="176">
        <v>1028</v>
      </c>
      <c r="T71" s="293"/>
      <c r="U71" s="182" t="s">
        <v>220</v>
      </c>
      <c r="V71" s="179"/>
      <c r="W71" s="179"/>
      <c r="X71" s="705">
        <v>0</v>
      </c>
      <c r="Y71" s="1262">
        <v>0</v>
      </c>
      <c r="Z71" s="1255">
        <f>Y71*X71</f>
        <v>0</v>
      </c>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212"/>
      <c r="AX71" s="212"/>
      <c r="AY71" s="212"/>
      <c r="AZ71" s="212"/>
      <c r="BA71" s="212"/>
      <c r="BB71" s="212"/>
    </row>
    <row r="72" spans="1:54" ht="11.9" customHeight="1" x14ac:dyDescent="0.3">
      <c r="A72" s="187">
        <v>1030</v>
      </c>
      <c r="B72" s="708" t="s">
        <v>216</v>
      </c>
      <c r="C72" s="709"/>
      <c r="D72" s="710"/>
      <c r="E72" s="710"/>
      <c r="F72" s="711">
        <f>+F73+F79</f>
        <v>0</v>
      </c>
      <c r="G72" s="712"/>
      <c r="H72" s="1253">
        <f>+H73+H79</f>
        <v>0</v>
      </c>
      <c r="I72" s="170"/>
      <c r="J72" s="187">
        <v>1030</v>
      </c>
      <c r="K72" s="708" t="s">
        <v>216</v>
      </c>
      <c r="L72" s="709"/>
      <c r="M72" s="710"/>
      <c r="N72" s="710"/>
      <c r="O72" s="711">
        <f>+O73+O79</f>
        <v>0</v>
      </c>
      <c r="P72" s="712"/>
      <c r="Q72" s="1253">
        <f>+Q73+Q79</f>
        <v>0</v>
      </c>
      <c r="S72" s="187">
        <v>1030</v>
      </c>
      <c r="T72" s="708" t="s">
        <v>216</v>
      </c>
      <c r="U72" s="709"/>
      <c r="V72" s="710"/>
      <c r="W72" s="710"/>
      <c r="X72" s="711">
        <f>+X73+X79</f>
        <v>0</v>
      </c>
      <c r="Y72" s="712"/>
      <c r="Z72" s="1253">
        <f>+Z73+Z79</f>
        <v>0</v>
      </c>
    </row>
    <row r="73" spans="1:54" s="330" customFormat="1" ht="11.9" customHeight="1" x14ac:dyDescent="0.3">
      <c r="A73" s="331"/>
      <c r="B73" s="319"/>
      <c r="C73" s="320" t="s">
        <v>225</v>
      </c>
      <c r="D73" s="321"/>
      <c r="E73" s="321"/>
      <c r="F73" s="764">
        <f>SUM(F74:F78)</f>
        <v>0</v>
      </c>
      <c r="G73" s="511"/>
      <c r="H73" s="1254">
        <f>SUM(H74:H78)</f>
        <v>0</v>
      </c>
      <c r="I73" s="329"/>
      <c r="J73" s="331"/>
      <c r="K73" s="319"/>
      <c r="L73" s="320" t="s">
        <v>225</v>
      </c>
      <c r="M73" s="321"/>
      <c r="N73" s="321"/>
      <c r="O73" s="764">
        <f>SUM(O74:O78)</f>
        <v>0</v>
      </c>
      <c r="P73" s="511"/>
      <c r="Q73" s="1254">
        <f>SUM(Q74:Q78)</f>
        <v>0</v>
      </c>
      <c r="R73" s="334"/>
      <c r="S73" s="331"/>
      <c r="T73" s="319"/>
      <c r="U73" s="320" t="s">
        <v>225</v>
      </c>
      <c r="V73" s="321"/>
      <c r="W73" s="321"/>
      <c r="X73" s="764">
        <f>SUM(X74:X78)</f>
        <v>0</v>
      </c>
      <c r="Y73" s="511"/>
      <c r="Z73" s="1254">
        <f>SUM(Z74:Z78)</f>
        <v>0</v>
      </c>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row>
    <row r="74" spans="1:54" s="169" customFormat="1" ht="11.9" customHeight="1" x14ac:dyDescent="0.3">
      <c r="A74" s="176">
        <v>1031</v>
      </c>
      <c r="B74" s="293"/>
      <c r="C74" s="178" t="s">
        <v>545</v>
      </c>
      <c r="D74" s="179"/>
      <c r="E74" s="179"/>
      <c r="F74" s="705">
        <v>0</v>
      </c>
      <c r="G74" s="1261">
        <v>0</v>
      </c>
      <c r="H74" s="1255">
        <f>G74*F74</f>
        <v>0</v>
      </c>
      <c r="I74" s="181"/>
      <c r="J74" s="176">
        <v>1031</v>
      </c>
      <c r="K74" s="293"/>
      <c r="L74" s="178" t="s">
        <v>545</v>
      </c>
      <c r="M74" s="179"/>
      <c r="N74" s="179"/>
      <c r="O74" s="705">
        <v>0</v>
      </c>
      <c r="P74" s="1261">
        <v>0</v>
      </c>
      <c r="Q74" s="1255">
        <f>P74*O74</f>
        <v>0</v>
      </c>
      <c r="R74" s="181"/>
      <c r="S74" s="176">
        <v>1031</v>
      </c>
      <c r="T74" s="293"/>
      <c r="U74" s="178" t="s">
        <v>545</v>
      </c>
      <c r="V74" s="179"/>
      <c r="W74" s="179"/>
      <c r="X74" s="705">
        <v>0</v>
      </c>
      <c r="Y74" s="1261">
        <v>0</v>
      </c>
      <c r="Z74" s="1255">
        <f>Y74*X74</f>
        <v>0</v>
      </c>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212"/>
      <c r="AX74" s="212"/>
      <c r="AY74" s="212"/>
      <c r="AZ74" s="212"/>
      <c r="BA74" s="212"/>
      <c r="BB74" s="212"/>
    </row>
    <row r="75" spans="1:54" s="169" customFormat="1" ht="11.9" customHeight="1" x14ac:dyDescent="0.3">
      <c r="A75" s="176">
        <v>1032</v>
      </c>
      <c r="B75" s="293"/>
      <c r="C75" s="178" t="s">
        <v>546</v>
      </c>
      <c r="D75" s="179"/>
      <c r="E75" s="179"/>
      <c r="F75" s="705">
        <v>0</v>
      </c>
      <c r="G75" s="1262">
        <v>0</v>
      </c>
      <c r="H75" s="1255">
        <f>G75*F75</f>
        <v>0</v>
      </c>
      <c r="I75" s="181"/>
      <c r="J75" s="176">
        <v>1032</v>
      </c>
      <c r="K75" s="293"/>
      <c r="L75" s="178" t="s">
        <v>546</v>
      </c>
      <c r="M75" s="179"/>
      <c r="N75" s="179"/>
      <c r="O75" s="705">
        <v>0</v>
      </c>
      <c r="P75" s="1262">
        <v>0</v>
      </c>
      <c r="Q75" s="1255">
        <f>P75*O75</f>
        <v>0</v>
      </c>
      <c r="R75" s="181"/>
      <c r="S75" s="176">
        <v>1032</v>
      </c>
      <c r="T75" s="293"/>
      <c r="U75" s="178" t="s">
        <v>546</v>
      </c>
      <c r="V75" s="179"/>
      <c r="W75" s="179"/>
      <c r="X75" s="705">
        <v>0</v>
      </c>
      <c r="Y75" s="1262">
        <v>0</v>
      </c>
      <c r="Z75" s="1255">
        <f>Y75*X75</f>
        <v>0</v>
      </c>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212"/>
      <c r="AX75" s="212"/>
      <c r="AY75" s="212"/>
      <c r="AZ75" s="212"/>
      <c r="BA75" s="212"/>
      <c r="BB75" s="212"/>
    </row>
    <row r="76" spans="1:54" s="169" customFormat="1" ht="11.9" customHeight="1" x14ac:dyDescent="0.3">
      <c r="A76" s="176">
        <v>1033</v>
      </c>
      <c r="B76" s="293"/>
      <c r="C76" s="178" t="s">
        <v>547</v>
      </c>
      <c r="D76" s="179"/>
      <c r="E76" s="179"/>
      <c r="F76" s="705">
        <v>0</v>
      </c>
      <c r="G76" s="1262">
        <v>0</v>
      </c>
      <c r="H76" s="1255">
        <f>G76*F76</f>
        <v>0</v>
      </c>
      <c r="I76" s="181"/>
      <c r="J76" s="176">
        <v>1033</v>
      </c>
      <c r="K76" s="293"/>
      <c r="L76" s="178" t="s">
        <v>547</v>
      </c>
      <c r="M76" s="179"/>
      <c r="N76" s="179"/>
      <c r="O76" s="705">
        <v>0</v>
      </c>
      <c r="P76" s="1262">
        <v>0</v>
      </c>
      <c r="Q76" s="1255">
        <f>P76*O76</f>
        <v>0</v>
      </c>
      <c r="R76" s="181"/>
      <c r="S76" s="176">
        <v>1033</v>
      </c>
      <c r="T76" s="293"/>
      <c r="U76" s="178" t="s">
        <v>547</v>
      </c>
      <c r="V76" s="179"/>
      <c r="W76" s="179"/>
      <c r="X76" s="705">
        <v>0</v>
      </c>
      <c r="Y76" s="1262">
        <v>0</v>
      </c>
      <c r="Z76" s="1255">
        <f>Y76*X76</f>
        <v>0</v>
      </c>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212"/>
      <c r="AX76" s="212"/>
      <c r="AY76" s="212"/>
      <c r="AZ76" s="212"/>
      <c r="BA76" s="212"/>
      <c r="BB76" s="212"/>
    </row>
    <row r="77" spans="1:54" s="169" customFormat="1" ht="11.9" customHeight="1" x14ac:dyDescent="0.3">
      <c r="A77" s="176">
        <v>1034</v>
      </c>
      <c r="B77" s="293"/>
      <c r="C77" s="178" t="s">
        <v>1000</v>
      </c>
      <c r="D77" s="179"/>
      <c r="E77" s="179"/>
      <c r="F77" s="705">
        <v>0</v>
      </c>
      <c r="G77" s="1262">
        <v>0</v>
      </c>
      <c r="H77" s="1255">
        <f>G77*F77</f>
        <v>0</v>
      </c>
      <c r="I77" s="181"/>
      <c r="J77" s="176">
        <v>1034</v>
      </c>
      <c r="K77" s="293"/>
      <c r="L77" s="178" t="s">
        <v>1000</v>
      </c>
      <c r="M77" s="179"/>
      <c r="N77" s="179"/>
      <c r="O77" s="705">
        <v>0</v>
      </c>
      <c r="P77" s="1262">
        <v>0</v>
      </c>
      <c r="Q77" s="1255">
        <f>P77*O77</f>
        <v>0</v>
      </c>
      <c r="R77" s="181"/>
      <c r="S77" s="176">
        <v>1034</v>
      </c>
      <c r="T77" s="293"/>
      <c r="U77" s="178" t="s">
        <v>1000</v>
      </c>
      <c r="V77" s="179"/>
      <c r="W77" s="179"/>
      <c r="X77" s="705">
        <v>0</v>
      </c>
      <c r="Y77" s="1262">
        <v>0</v>
      </c>
      <c r="Z77" s="1255">
        <f>Y77*X77</f>
        <v>0</v>
      </c>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212"/>
      <c r="AX77" s="212"/>
      <c r="AY77" s="212"/>
      <c r="AZ77" s="212"/>
      <c r="BA77" s="212"/>
      <c r="BB77" s="212"/>
    </row>
    <row r="78" spans="1:54" s="169" customFormat="1" ht="11.9" customHeight="1" x14ac:dyDescent="0.3">
      <c r="A78" s="176">
        <v>1035</v>
      </c>
      <c r="B78" s="293"/>
      <c r="C78" s="182" t="s">
        <v>548</v>
      </c>
      <c r="D78" s="179"/>
      <c r="E78" s="179"/>
      <c r="F78" s="705">
        <v>0</v>
      </c>
      <c r="G78" s="1262">
        <v>0</v>
      </c>
      <c r="H78" s="1255">
        <f>G78*F78</f>
        <v>0</v>
      </c>
      <c r="I78" s="181"/>
      <c r="J78" s="176">
        <v>1035</v>
      </c>
      <c r="K78" s="293"/>
      <c r="L78" s="182" t="s">
        <v>548</v>
      </c>
      <c r="M78" s="179"/>
      <c r="N78" s="179"/>
      <c r="O78" s="705">
        <v>0</v>
      </c>
      <c r="P78" s="1262">
        <v>0</v>
      </c>
      <c r="Q78" s="1255">
        <f>P78*O78</f>
        <v>0</v>
      </c>
      <c r="R78" s="181"/>
      <c r="S78" s="176">
        <v>1035</v>
      </c>
      <c r="T78" s="293"/>
      <c r="U78" s="182" t="s">
        <v>548</v>
      </c>
      <c r="V78" s="179"/>
      <c r="W78" s="179"/>
      <c r="X78" s="705">
        <v>0</v>
      </c>
      <c r="Y78" s="1262">
        <v>0</v>
      </c>
      <c r="Z78" s="1255">
        <f>Y78*X78</f>
        <v>0</v>
      </c>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212"/>
      <c r="AX78" s="212"/>
      <c r="AY78" s="212"/>
      <c r="AZ78" s="212"/>
      <c r="BA78" s="212"/>
      <c r="BB78" s="212"/>
    </row>
    <row r="79" spans="1:54" s="330" customFormat="1" ht="11.9" customHeight="1" x14ac:dyDescent="0.3">
      <c r="A79" s="331"/>
      <c r="B79" s="332"/>
      <c r="C79" s="320" t="s">
        <v>226</v>
      </c>
      <c r="D79" s="333"/>
      <c r="E79" s="333"/>
      <c r="F79" s="764">
        <f>SUM(F80:F84)</f>
        <v>0</v>
      </c>
      <c r="G79" s="515"/>
      <c r="H79" s="1254">
        <f>SUM(H80:H84)</f>
        <v>0</v>
      </c>
      <c r="I79" s="334"/>
      <c r="J79" s="331"/>
      <c r="K79" s="332"/>
      <c r="L79" s="320" t="s">
        <v>226</v>
      </c>
      <c r="M79" s="333"/>
      <c r="N79" s="333"/>
      <c r="O79" s="764">
        <f>SUM(O80:O84)</f>
        <v>0</v>
      </c>
      <c r="P79" s="515"/>
      <c r="Q79" s="1254">
        <f>SUM(Q80:Q84)</f>
        <v>0</v>
      </c>
      <c r="R79" s="334"/>
      <c r="S79" s="331"/>
      <c r="T79" s="332"/>
      <c r="U79" s="320" t="s">
        <v>226</v>
      </c>
      <c r="V79" s="333"/>
      <c r="W79" s="333"/>
      <c r="X79" s="764">
        <f>SUM(X80:X84)</f>
        <v>0</v>
      </c>
      <c r="Y79" s="515"/>
      <c r="Z79" s="1254">
        <f>SUM(Z80:Z84)</f>
        <v>0</v>
      </c>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row>
    <row r="80" spans="1:54" s="169" customFormat="1" ht="11.9" customHeight="1" x14ac:dyDescent="0.3">
      <c r="A80" s="176">
        <v>1036</v>
      </c>
      <c r="B80" s="293"/>
      <c r="C80" s="182" t="s">
        <v>217</v>
      </c>
      <c r="D80" s="179"/>
      <c r="E80" s="179"/>
      <c r="F80" s="705">
        <v>0</v>
      </c>
      <c r="G80" s="1261">
        <v>0</v>
      </c>
      <c r="H80" s="1255">
        <f>G80*F80</f>
        <v>0</v>
      </c>
      <c r="I80" s="181"/>
      <c r="J80" s="176">
        <v>1036</v>
      </c>
      <c r="K80" s="293"/>
      <c r="L80" s="182" t="s">
        <v>217</v>
      </c>
      <c r="M80" s="179"/>
      <c r="N80" s="179"/>
      <c r="O80" s="705">
        <v>0</v>
      </c>
      <c r="P80" s="1261">
        <v>0</v>
      </c>
      <c r="Q80" s="1255">
        <f>P80*O80</f>
        <v>0</v>
      </c>
      <c r="R80" s="181"/>
      <c r="S80" s="176">
        <v>1036</v>
      </c>
      <c r="T80" s="293"/>
      <c r="U80" s="182" t="s">
        <v>217</v>
      </c>
      <c r="V80" s="179"/>
      <c r="W80" s="179"/>
      <c r="X80" s="705">
        <v>0</v>
      </c>
      <c r="Y80" s="1261">
        <v>0</v>
      </c>
      <c r="Z80" s="1255">
        <f>Y80*X80</f>
        <v>0</v>
      </c>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212"/>
      <c r="AX80" s="212"/>
      <c r="AY80" s="212"/>
      <c r="AZ80" s="212"/>
      <c r="BA80" s="212"/>
      <c r="BB80" s="212"/>
    </row>
    <row r="81" spans="1:54" s="169" customFormat="1" ht="11.9" customHeight="1" x14ac:dyDescent="0.3">
      <c r="A81" s="176">
        <v>1037</v>
      </c>
      <c r="B81" s="293"/>
      <c r="C81" s="182" t="s">
        <v>218</v>
      </c>
      <c r="D81" s="179"/>
      <c r="E81" s="179"/>
      <c r="F81" s="705">
        <v>0</v>
      </c>
      <c r="G81" s="1262">
        <v>0</v>
      </c>
      <c r="H81" s="1255">
        <f>G81*F81</f>
        <v>0</v>
      </c>
      <c r="I81" s="181"/>
      <c r="J81" s="176">
        <v>1037</v>
      </c>
      <c r="K81" s="293"/>
      <c r="L81" s="182" t="s">
        <v>218</v>
      </c>
      <c r="M81" s="179"/>
      <c r="N81" s="179"/>
      <c r="O81" s="705">
        <v>0</v>
      </c>
      <c r="P81" s="1262">
        <v>0</v>
      </c>
      <c r="Q81" s="1255">
        <f>P81*O81</f>
        <v>0</v>
      </c>
      <c r="R81" s="181"/>
      <c r="S81" s="176">
        <v>1037</v>
      </c>
      <c r="T81" s="293"/>
      <c r="U81" s="182" t="s">
        <v>218</v>
      </c>
      <c r="V81" s="179"/>
      <c r="W81" s="179"/>
      <c r="X81" s="705">
        <v>0</v>
      </c>
      <c r="Y81" s="1262">
        <v>0</v>
      </c>
      <c r="Z81" s="1255">
        <f>Y81*X81</f>
        <v>0</v>
      </c>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212"/>
      <c r="AX81" s="212"/>
      <c r="AY81" s="212"/>
      <c r="AZ81" s="212"/>
      <c r="BA81" s="212"/>
      <c r="BB81" s="212"/>
    </row>
    <row r="82" spans="1:54" s="169" customFormat="1" ht="11.9" customHeight="1" x14ac:dyDescent="0.3">
      <c r="A82" s="176">
        <v>1038</v>
      </c>
      <c r="B82" s="293"/>
      <c r="C82" s="185" t="s">
        <v>219</v>
      </c>
      <c r="D82" s="186"/>
      <c r="E82" s="186"/>
      <c r="F82" s="705">
        <v>0</v>
      </c>
      <c r="G82" s="1262">
        <v>0</v>
      </c>
      <c r="H82" s="1256">
        <f>G82*F82</f>
        <v>0</v>
      </c>
      <c r="I82" s="181"/>
      <c r="J82" s="176">
        <v>1038</v>
      </c>
      <c r="K82" s="293"/>
      <c r="L82" s="185" t="s">
        <v>219</v>
      </c>
      <c r="M82" s="186"/>
      <c r="N82" s="186"/>
      <c r="O82" s="705">
        <v>0</v>
      </c>
      <c r="P82" s="1262">
        <v>0</v>
      </c>
      <c r="Q82" s="1256">
        <f>P82*O82</f>
        <v>0</v>
      </c>
      <c r="R82" s="181"/>
      <c r="S82" s="176">
        <v>1038</v>
      </c>
      <c r="T82" s="293"/>
      <c r="U82" s="185" t="s">
        <v>219</v>
      </c>
      <c r="V82" s="186"/>
      <c r="W82" s="186"/>
      <c r="X82" s="705">
        <v>0</v>
      </c>
      <c r="Y82" s="1262">
        <v>0</v>
      </c>
      <c r="Z82" s="1256">
        <f>Y82*X82</f>
        <v>0</v>
      </c>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212"/>
      <c r="AX82" s="212"/>
      <c r="AY82" s="212"/>
      <c r="AZ82" s="212"/>
      <c r="BA82" s="212"/>
      <c r="BB82" s="212"/>
    </row>
    <row r="83" spans="1:54" s="169" customFormat="1" ht="11.9" customHeight="1" x14ac:dyDescent="0.3">
      <c r="A83" s="176">
        <v>1039</v>
      </c>
      <c r="B83" s="293"/>
      <c r="C83" s="178" t="s">
        <v>1000</v>
      </c>
      <c r="D83" s="186"/>
      <c r="E83" s="186"/>
      <c r="F83" s="705">
        <v>0</v>
      </c>
      <c r="G83" s="1262">
        <v>0</v>
      </c>
      <c r="H83" s="539"/>
      <c r="I83" s="181"/>
      <c r="J83" s="176">
        <v>1039</v>
      </c>
      <c r="K83" s="293"/>
      <c r="L83" s="178" t="s">
        <v>1000</v>
      </c>
      <c r="M83" s="186"/>
      <c r="N83" s="186"/>
      <c r="O83" s="705">
        <v>0</v>
      </c>
      <c r="P83" s="1262">
        <v>0</v>
      </c>
      <c r="Q83" s="1256">
        <f>P83*O83</f>
        <v>0</v>
      </c>
      <c r="R83" s="181"/>
      <c r="S83" s="176">
        <v>1039</v>
      </c>
      <c r="T83" s="293"/>
      <c r="U83" s="178" t="s">
        <v>1000</v>
      </c>
      <c r="V83" s="186"/>
      <c r="W83" s="186"/>
      <c r="X83" s="705">
        <v>0</v>
      </c>
      <c r="Y83" s="1262">
        <v>0</v>
      </c>
      <c r="Z83" s="1256">
        <f>Y83*X83</f>
        <v>0</v>
      </c>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212"/>
      <c r="AX83" s="212"/>
      <c r="AY83" s="212"/>
      <c r="AZ83" s="212"/>
      <c r="BA83" s="212"/>
      <c r="BB83" s="212"/>
    </row>
    <row r="84" spans="1:54" s="169" customFormat="1" ht="11.9" customHeight="1" x14ac:dyDescent="0.3">
      <c r="A84" s="176">
        <v>1040</v>
      </c>
      <c r="B84" s="293"/>
      <c r="C84" s="182" t="s">
        <v>220</v>
      </c>
      <c r="D84" s="179"/>
      <c r="E84" s="179"/>
      <c r="F84" s="705">
        <v>0</v>
      </c>
      <c r="G84" s="1262">
        <v>0</v>
      </c>
      <c r="H84" s="1255">
        <f>G84*F84</f>
        <v>0</v>
      </c>
      <c r="I84" s="181"/>
      <c r="J84" s="176">
        <v>1040</v>
      </c>
      <c r="K84" s="293"/>
      <c r="L84" s="182" t="s">
        <v>220</v>
      </c>
      <c r="M84" s="179"/>
      <c r="N84" s="179"/>
      <c r="O84" s="705">
        <v>0</v>
      </c>
      <c r="P84" s="1262">
        <v>0</v>
      </c>
      <c r="Q84" s="1255">
        <f>P84*O84</f>
        <v>0</v>
      </c>
      <c r="R84" s="181"/>
      <c r="S84" s="176">
        <v>1040</v>
      </c>
      <c r="T84" s="293"/>
      <c r="U84" s="182" t="s">
        <v>548</v>
      </c>
      <c r="V84" s="179"/>
      <c r="W84" s="179"/>
      <c r="X84" s="705">
        <v>0</v>
      </c>
      <c r="Y84" s="1262">
        <v>0</v>
      </c>
      <c r="Z84" s="1255">
        <f>Y84*X84</f>
        <v>0</v>
      </c>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212"/>
      <c r="AX84" s="212"/>
      <c r="AY84" s="212"/>
      <c r="AZ84" s="212"/>
      <c r="BA84" s="212"/>
      <c r="BB84" s="212"/>
    </row>
    <row r="85" spans="1:54" ht="11.9" customHeight="1" x14ac:dyDescent="0.3">
      <c r="A85" s="173">
        <v>1050</v>
      </c>
      <c r="B85" s="708" t="s">
        <v>213</v>
      </c>
      <c r="C85" s="709"/>
      <c r="D85" s="710"/>
      <c r="E85" s="710"/>
      <c r="F85" s="711">
        <f>+F86+F91</f>
        <v>0</v>
      </c>
      <c r="G85" s="712"/>
      <c r="H85" s="1253">
        <f>+H86+H91</f>
        <v>0</v>
      </c>
      <c r="I85" s="170"/>
      <c r="J85" s="173">
        <v>1050</v>
      </c>
      <c r="K85" s="708" t="s">
        <v>213</v>
      </c>
      <c r="L85" s="709"/>
      <c r="M85" s="710"/>
      <c r="N85" s="710"/>
      <c r="O85" s="711">
        <f>+O86+O91</f>
        <v>0</v>
      </c>
      <c r="P85" s="712"/>
      <c r="Q85" s="1253">
        <f>+Q86+Q91</f>
        <v>0</v>
      </c>
      <c r="S85" s="173">
        <v>1050</v>
      </c>
      <c r="T85" s="708" t="s">
        <v>213</v>
      </c>
      <c r="U85" s="709"/>
      <c r="V85" s="710"/>
      <c r="W85" s="710"/>
      <c r="X85" s="711">
        <f>+X86+X91</f>
        <v>0</v>
      </c>
      <c r="Y85" s="712"/>
      <c r="Z85" s="1253">
        <f>+Z86+Z91</f>
        <v>0</v>
      </c>
    </row>
    <row r="86" spans="1:54" s="330" customFormat="1" ht="11.9" customHeight="1" x14ac:dyDescent="0.3">
      <c r="A86" s="328"/>
      <c r="B86" s="319"/>
      <c r="C86" s="320" t="s">
        <v>227</v>
      </c>
      <c r="D86" s="321"/>
      <c r="E86" s="321"/>
      <c r="F86" s="764">
        <f>SUM(F87:F90)</f>
        <v>0</v>
      </c>
      <c r="G86" s="511"/>
      <c r="H86" s="1254">
        <f>SUM(H87:H90)</f>
        <v>0</v>
      </c>
      <c r="I86" s="329"/>
      <c r="J86" s="328"/>
      <c r="K86" s="319"/>
      <c r="L86" s="320" t="s">
        <v>227</v>
      </c>
      <c r="M86" s="321"/>
      <c r="N86" s="321"/>
      <c r="O86" s="764">
        <f>SUM(O87:O90)</f>
        <v>0</v>
      </c>
      <c r="P86" s="511"/>
      <c r="Q86" s="1254">
        <f>SUM(Q87:Q90)</f>
        <v>0</v>
      </c>
      <c r="R86" s="334"/>
      <c r="S86" s="328"/>
      <c r="T86" s="319"/>
      <c r="U86" s="320" t="s">
        <v>227</v>
      </c>
      <c r="V86" s="321"/>
      <c r="W86" s="321"/>
      <c r="X86" s="764">
        <f>SUM(X87:X90)</f>
        <v>0</v>
      </c>
      <c r="Y86" s="511"/>
      <c r="Z86" s="1254">
        <f>SUM(Z87:Z90)</f>
        <v>0</v>
      </c>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row>
    <row r="87" spans="1:54" s="169" customFormat="1" ht="11.9" customHeight="1" x14ac:dyDescent="0.3">
      <c r="A87" s="176">
        <v>1051</v>
      </c>
      <c r="B87" s="293"/>
      <c r="C87" s="178" t="s">
        <v>545</v>
      </c>
      <c r="D87" s="179"/>
      <c r="E87" s="179"/>
      <c r="F87" s="705">
        <v>0</v>
      </c>
      <c r="G87" s="1261">
        <v>0</v>
      </c>
      <c r="H87" s="1255">
        <f>G87*F87</f>
        <v>0</v>
      </c>
      <c r="I87" s="181"/>
      <c r="J87" s="176">
        <v>1051</v>
      </c>
      <c r="K87" s="293"/>
      <c r="L87" s="178" t="s">
        <v>545</v>
      </c>
      <c r="M87" s="179"/>
      <c r="N87" s="179"/>
      <c r="O87" s="705">
        <v>0</v>
      </c>
      <c r="P87" s="1261">
        <v>0</v>
      </c>
      <c r="Q87" s="1255">
        <f>P87*O87</f>
        <v>0</v>
      </c>
      <c r="R87" s="181"/>
      <c r="S87" s="176">
        <v>1051</v>
      </c>
      <c r="T87" s="293"/>
      <c r="U87" s="178" t="s">
        <v>545</v>
      </c>
      <c r="V87" s="179"/>
      <c r="W87" s="179"/>
      <c r="X87" s="705">
        <v>0</v>
      </c>
      <c r="Y87" s="1261">
        <v>0</v>
      </c>
      <c r="Z87" s="1255">
        <f>Y87*X87</f>
        <v>0</v>
      </c>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212"/>
      <c r="AX87" s="212"/>
      <c r="AY87" s="212"/>
      <c r="AZ87" s="212"/>
      <c r="BA87" s="212"/>
      <c r="BB87" s="212"/>
    </row>
    <row r="88" spans="1:54" s="169" customFormat="1" ht="11.9" customHeight="1" x14ac:dyDescent="0.3">
      <c r="A88" s="176">
        <v>1052</v>
      </c>
      <c r="B88" s="293"/>
      <c r="C88" s="178" t="s">
        <v>546</v>
      </c>
      <c r="D88" s="179"/>
      <c r="E88" s="179"/>
      <c r="F88" s="705">
        <v>0</v>
      </c>
      <c r="G88" s="1262">
        <v>0</v>
      </c>
      <c r="H88" s="1255">
        <f>G88*F88</f>
        <v>0</v>
      </c>
      <c r="I88" s="181"/>
      <c r="J88" s="176">
        <v>1052</v>
      </c>
      <c r="K88" s="293"/>
      <c r="L88" s="178" t="s">
        <v>546</v>
      </c>
      <c r="M88" s="179"/>
      <c r="N88" s="179"/>
      <c r="O88" s="705">
        <v>0</v>
      </c>
      <c r="P88" s="1262">
        <v>0</v>
      </c>
      <c r="Q88" s="1255">
        <f>P88*O88</f>
        <v>0</v>
      </c>
      <c r="R88" s="181"/>
      <c r="S88" s="176">
        <v>1052</v>
      </c>
      <c r="T88" s="293"/>
      <c r="U88" s="178" t="s">
        <v>546</v>
      </c>
      <c r="V88" s="179"/>
      <c r="W88" s="179"/>
      <c r="X88" s="705">
        <v>0</v>
      </c>
      <c r="Y88" s="1262">
        <v>0</v>
      </c>
      <c r="Z88" s="1255">
        <f>Y88*X88</f>
        <v>0</v>
      </c>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212"/>
      <c r="AX88" s="212"/>
      <c r="AY88" s="212"/>
      <c r="AZ88" s="212"/>
      <c r="BA88" s="212"/>
      <c r="BB88" s="212"/>
    </row>
    <row r="89" spans="1:54" s="169" customFormat="1" ht="11.9" customHeight="1" x14ac:dyDescent="0.3">
      <c r="A89" s="176">
        <v>1053</v>
      </c>
      <c r="B89" s="293"/>
      <c r="C89" s="178" t="s">
        <v>547</v>
      </c>
      <c r="D89" s="179"/>
      <c r="E89" s="179"/>
      <c r="F89" s="705">
        <v>0</v>
      </c>
      <c r="G89" s="1262">
        <v>0</v>
      </c>
      <c r="H89" s="1255">
        <f>G89*F89</f>
        <v>0</v>
      </c>
      <c r="I89" s="181"/>
      <c r="J89" s="176">
        <v>1053</v>
      </c>
      <c r="K89" s="293"/>
      <c r="L89" s="178" t="s">
        <v>547</v>
      </c>
      <c r="M89" s="179"/>
      <c r="N89" s="179"/>
      <c r="O89" s="705">
        <v>0</v>
      </c>
      <c r="P89" s="1262">
        <v>0</v>
      </c>
      <c r="Q89" s="1255">
        <f>P89*O89</f>
        <v>0</v>
      </c>
      <c r="R89" s="181"/>
      <c r="S89" s="176">
        <v>1053</v>
      </c>
      <c r="T89" s="293"/>
      <c r="U89" s="178" t="s">
        <v>547</v>
      </c>
      <c r="V89" s="179"/>
      <c r="W89" s="179"/>
      <c r="X89" s="705">
        <v>0</v>
      </c>
      <c r="Y89" s="1262">
        <v>0</v>
      </c>
      <c r="Z89" s="1255">
        <f>Y89*X89</f>
        <v>0</v>
      </c>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212"/>
      <c r="AX89" s="212"/>
      <c r="AY89" s="212"/>
      <c r="AZ89" s="212"/>
      <c r="BA89" s="212"/>
      <c r="BB89" s="212"/>
    </row>
    <row r="90" spans="1:54" s="169" customFormat="1" ht="11.9" customHeight="1" x14ac:dyDescent="0.3">
      <c r="A90" s="176">
        <v>1054</v>
      </c>
      <c r="B90" s="293"/>
      <c r="C90" s="182" t="s">
        <v>548</v>
      </c>
      <c r="D90" s="179"/>
      <c r="E90" s="179"/>
      <c r="F90" s="705">
        <v>0</v>
      </c>
      <c r="G90" s="1262">
        <v>0</v>
      </c>
      <c r="H90" s="1255">
        <f>G90*F90</f>
        <v>0</v>
      </c>
      <c r="I90" s="181"/>
      <c r="J90" s="176">
        <v>1054</v>
      </c>
      <c r="K90" s="293"/>
      <c r="L90" s="182" t="s">
        <v>548</v>
      </c>
      <c r="M90" s="179"/>
      <c r="N90" s="179"/>
      <c r="O90" s="705">
        <v>0</v>
      </c>
      <c r="P90" s="1262">
        <v>0</v>
      </c>
      <c r="Q90" s="1255">
        <f>P90*O90</f>
        <v>0</v>
      </c>
      <c r="R90" s="181"/>
      <c r="S90" s="176">
        <v>1054</v>
      </c>
      <c r="T90" s="293"/>
      <c r="U90" s="182" t="s">
        <v>548</v>
      </c>
      <c r="V90" s="179"/>
      <c r="W90" s="179"/>
      <c r="X90" s="705">
        <v>0</v>
      </c>
      <c r="Y90" s="1262">
        <v>0</v>
      </c>
      <c r="Z90" s="1255">
        <f>Y90*X90</f>
        <v>0</v>
      </c>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212"/>
      <c r="AX90" s="212"/>
      <c r="AY90" s="212"/>
      <c r="AZ90" s="212"/>
      <c r="BA90" s="212"/>
      <c r="BB90" s="212"/>
    </row>
    <row r="91" spans="1:54" s="330" customFormat="1" ht="11.9" customHeight="1" x14ac:dyDescent="0.3">
      <c r="A91" s="331"/>
      <c r="B91" s="332"/>
      <c r="C91" s="320" t="s">
        <v>228</v>
      </c>
      <c r="D91" s="333"/>
      <c r="E91" s="333"/>
      <c r="F91" s="764">
        <f>SUM(F92:F95)</f>
        <v>0</v>
      </c>
      <c r="G91" s="515"/>
      <c r="H91" s="1254">
        <f>SUM(H92:H95)</f>
        <v>0</v>
      </c>
      <c r="I91" s="334"/>
      <c r="J91" s="331"/>
      <c r="K91" s="332"/>
      <c r="L91" s="320" t="s">
        <v>228</v>
      </c>
      <c r="M91" s="333"/>
      <c r="N91" s="333"/>
      <c r="O91" s="764">
        <f>SUM(O92:O95)</f>
        <v>0</v>
      </c>
      <c r="P91" s="515"/>
      <c r="Q91" s="1254">
        <f>SUM(Q92:Q95)</f>
        <v>0</v>
      </c>
      <c r="R91" s="334"/>
      <c r="S91" s="331"/>
      <c r="T91" s="332"/>
      <c r="U91" s="320" t="s">
        <v>228</v>
      </c>
      <c r="V91" s="333"/>
      <c r="W91" s="333"/>
      <c r="X91" s="764">
        <f>SUM(X92:X95)</f>
        <v>0</v>
      </c>
      <c r="Y91" s="515"/>
      <c r="Z91" s="1254">
        <f>SUM(Z92:Z95)</f>
        <v>0</v>
      </c>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row>
    <row r="92" spans="1:54" s="169" customFormat="1" ht="11.9" customHeight="1" x14ac:dyDescent="0.3">
      <c r="A92" s="176">
        <v>1055</v>
      </c>
      <c r="B92" s="293"/>
      <c r="C92" s="182" t="s">
        <v>217</v>
      </c>
      <c r="D92" s="179"/>
      <c r="E92" s="179"/>
      <c r="F92" s="705">
        <v>0</v>
      </c>
      <c r="G92" s="1261">
        <v>0</v>
      </c>
      <c r="H92" s="1255">
        <f>G92*F92</f>
        <v>0</v>
      </c>
      <c r="I92" s="181"/>
      <c r="J92" s="176">
        <v>1055</v>
      </c>
      <c r="K92" s="293"/>
      <c r="L92" s="182" t="s">
        <v>217</v>
      </c>
      <c r="M92" s="179"/>
      <c r="N92" s="179"/>
      <c r="O92" s="705">
        <v>0</v>
      </c>
      <c r="P92" s="1261">
        <v>0</v>
      </c>
      <c r="Q92" s="1255">
        <f>P92*O92</f>
        <v>0</v>
      </c>
      <c r="R92" s="181"/>
      <c r="S92" s="176">
        <v>1055</v>
      </c>
      <c r="T92" s="293"/>
      <c r="U92" s="182" t="s">
        <v>217</v>
      </c>
      <c r="V92" s="179"/>
      <c r="W92" s="179"/>
      <c r="X92" s="705">
        <v>0</v>
      </c>
      <c r="Y92" s="1261">
        <v>0</v>
      </c>
      <c r="Z92" s="1255">
        <f>Y92*X92</f>
        <v>0</v>
      </c>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212"/>
      <c r="AX92" s="212"/>
      <c r="AY92" s="212"/>
      <c r="AZ92" s="212"/>
      <c r="BA92" s="212"/>
      <c r="BB92" s="212"/>
    </row>
    <row r="93" spans="1:54" s="169" customFormat="1" ht="11.9" customHeight="1" x14ac:dyDescent="0.3">
      <c r="A93" s="176">
        <v>1056</v>
      </c>
      <c r="B93" s="293"/>
      <c r="C93" s="182" t="s">
        <v>218</v>
      </c>
      <c r="D93" s="179"/>
      <c r="E93" s="179"/>
      <c r="F93" s="705">
        <v>0</v>
      </c>
      <c r="G93" s="1262">
        <v>0</v>
      </c>
      <c r="H93" s="1255">
        <f>G93*F93</f>
        <v>0</v>
      </c>
      <c r="I93" s="181"/>
      <c r="J93" s="176">
        <v>1056</v>
      </c>
      <c r="K93" s="293"/>
      <c r="L93" s="182" t="s">
        <v>218</v>
      </c>
      <c r="M93" s="179"/>
      <c r="N93" s="179"/>
      <c r="O93" s="705">
        <v>0</v>
      </c>
      <c r="P93" s="1262">
        <v>0</v>
      </c>
      <c r="Q93" s="1255">
        <f>P93*O93</f>
        <v>0</v>
      </c>
      <c r="R93" s="181"/>
      <c r="S93" s="176">
        <v>1056</v>
      </c>
      <c r="T93" s="293"/>
      <c r="U93" s="182" t="s">
        <v>218</v>
      </c>
      <c r="V93" s="179"/>
      <c r="W93" s="179"/>
      <c r="X93" s="705">
        <v>0</v>
      </c>
      <c r="Y93" s="1262">
        <v>0</v>
      </c>
      <c r="Z93" s="1255">
        <f>Y93*X93</f>
        <v>0</v>
      </c>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212"/>
      <c r="AX93" s="212"/>
      <c r="AY93" s="212"/>
      <c r="AZ93" s="212"/>
      <c r="BA93" s="212"/>
      <c r="BB93" s="212"/>
    </row>
    <row r="94" spans="1:54" s="169" customFormat="1" ht="11.9" customHeight="1" x14ac:dyDescent="0.3">
      <c r="A94" s="176">
        <v>1057</v>
      </c>
      <c r="B94" s="293"/>
      <c r="C94" s="185" t="s">
        <v>219</v>
      </c>
      <c r="D94" s="186"/>
      <c r="E94" s="186"/>
      <c r="F94" s="705">
        <v>0</v>
      </c>
      <c r="G94" s="1262">
        <v>0</v>
      </c>
      <c r="H94" s="1256">
        <f>G94*F94</f>
        <v>0</v>
      </c>
      <c r="I94" s="181"/>
      <c r="J94" s="176">
        <v>1057</v>
      </c>
      <c r="K94" s="293"/>
      <c r="L94" s="185" t="s">
        <v>219</v>
      </c>
      <c r="M94" s="186"/>
      <c r="N94" s="186"/>
      <c r="O94" s="705">
        <v>0</v>
      </c>
      <c r="P94" s="1262">
        <v>0</v>
      </c>
      <c r="Q94" s="1256">
        <f>P94*O94</f>
        <v>0</v>
      </c>
      <c r="R94" s="181"/>
      <c r="S94" s="176">
        <v>1057</v>
      </c>
      <c r="T94" s="293"/>
      <c r="U94" s="185" t="s">
        <v>219</v>
      </c>
      <c r="V94" s="186"/>
      <c r="W94" s="186"/>
      <c r="X94" s="705">
        <v>0</v>
      </c>
      <c r="Y94" s="1262">
        <v>0</v>
      </c>
      <c r="Z94" s="1256">
        <f>Y94*X94</f>
        <v>0</v>
      </c>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212"/>
      <c r="AX94" s="212"/>
      <c r="AY94" s="212"/>
      <c r="AZ94" s="212"/>
      <c r="BA94" s="212"/>
      <c r="BB94" s="212"/>
    </row>
    <row r="95" spans="1:54" s="169" customFormat="1" ht="11.9" customHeight="1" x14ac:dyDescent="0.3">
      <c r="A95" s="176">
        <v>1058</v>
      </c>
      <c r="B95" s="293"/>
      <c r="C95" s="182" t="s">
        <v>220</v>
      </c>
      <c r="D95" s="179"/>
      <c r="E95" s="179"/>
      <c r="F95" s="705">
        <v>0</v>
      </c>
      <c r="G95" s="1262">
        <v>0</v>
      </c>
      <c r="H95" s="1255">
        <f>G95*F95</f>
        <v>0</v>
      </c>
      <c r="I95" s="181"/>
      <c r="J95" s="176">
        <v>1058</v>
      </c>
      <c r="K95" s="293"/>
      <c r="L95" s="182" t="s">
        <v>220</v>
      </c>
      <c r="M95" s="179"/>
      <c r="N95" s="179"/>
      <c r="O95" s="705">
        <v>0</v>
      </c>
      <c r="P95" s="1262">
        <v>0</v>
      </c>
      <c r="Q95" s="1255">
        <f>P95*O95</f>
        <v>0</v>
      </c>
      <c r="R95" s="181"/>
      <c r="S95" s="176">
        <v>1058</v>
      </c>
      <c r="T95" s="293"/>
      <c r="U95" s="182" t="s">
        <v>220</v>
      </c>
      <c r="V95" s="179"/>
      <c r="W95" s="179"/>
      <c r="X95" s="705">
        <v>0</v>
      </c>
      <c r="Y95" s="1262">
        <v>0</v>
      </c>
      <c r="Z95" s="1255">
        <f>Y95*X95</f>
        <v>0</v>
      </c>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212"/>
      <c r="AX95" s="212"/>
      <c r="AY95" s="212"/>
      <c r="AZ95" s="212"/>
      <c r="BA95" s="212"/>
      <c r="BB95" s="212"/>
    </row>
    <row r="96" spans="1:54" ht="11.9" customHeight="1" x14ac:dyDescent="0.3">
      <c r="A96" s="173">
        <v>1060</v>
      </c>
      <c r="B96" s="708" t="s">
        <v>214</v>
      </c>
      <c r="C96" s="709"/>
      <c r="D96" s="710"/>
      <c r="E96" s="710"/>
      <c r="F96" s="711">
        <f>+F97+F102</f>
        <v>0</v>
      </c>
      <c r="G96" s="712"/>
      <c r="H96" s="1253">
        <f>+H97+H102</f>
        <v>0</v>
      </c>
      <c r="I96" s="170"/>
      <c r="J96" s="173">
        <v>1060</v>
      </c>
      <c r="K96" s="708" t="s">
        <v>214</v>
      </c>
      <c r="L96" s="709"/>
      <c r="M96" s="710"/>
      <c r="N96" s="710"/>
      <c r="O96" s="711">
        <f>+O97+O102</f>
        <v>0</v>
      </c>
      <c r="P96" s="712"/>
      <c r="Q96" s="1253">
        <f>+Q97+Q102</f>
        <v>0</v>
      </c>
      <c r="S96" s="173">
        <v>1060</v>
      </c>
      <c r="T96" s="708" t="s">
        <v>214</v>
      </c>
      <c r="U96" s="709"/>
      <c r="V96" s="710"/>
      <c r="W96" s="710"/>
      <c r="X96" s="711">
        <f>+X97+X102</f>
        <v>0</v>
      </c>
      <c r="Y96" s="712"/>
      <c r="Z96" s="1253">
        <f>+Z97+Z102</f>
        <v>0</v>
      </c>
    </row>
    <row r="97" spans="1:54" s="330" customFormat="1" ht="11.9" customHeight="1" x14ac:dyDescent="0.3">
      <c r="A97" s="328"/>
      <c r="B97" s="319"/>
      <c r="C97" s="320" t="s">
        <v>229</v>
      </c>
      <c r="D97" s="321"/>
      <c r="E97" s="321"/>
      <c r="F97" s="764">
        <f>SUM(F98:F101)</f>
        <v>0</v>
      </c>
      <c r="G97" s="511"/>
      <c r="H97" s="1254">
        <f>SUM(H98:H101)</f>
        <v>0</v>
      </c>
      <c r="I97" s="329"/>
      <c r="J97" s="328"/>
      <c r="K97" s="319"/>
      <c r="L97" s="320" t="s">
        <v>229</v>
      </c>
      <c r="M97" s="321"/>
      <c r="N97" s="321"/>
      <c r="O97" s="764">
        <f>SUM(O98:O101)</f>
        <v>0</v>
      </c>
      <c r="P97" s="511"/>
      <c r="Q97" s="1254">
        <f>SUM(Q98:Q101)</f>
        <v>0</v>
      </c>
      <c r="R97" s="334"/>
      <c r="S97" s="328"/>
      <c r="T97" s="319"/>
      <c r="U97" s="320" t="s">
        <v>229</v>
      </c>
      <c r="V97" s="321"/>
      <c r="W97" s="321"/>
      <c r="X97" s="764">
        <f>SUM(X98:X101)</f>
        <v>0</v>
      </c>
      <c r="Y97" s="511"/>
      <c r="Z97" s="1254">
        <f>SUM(Z98:Z101)</f>
        <v>0</v>
      </c>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54" s="169" customFormat="1" ht="11.9" customHeight="1" x14ac:dyDescent="0.3">
      <c r="A98" s="176">
        <v>1061</v>
      </c>
      <c r="B98" s="293"/>
      <c r="C98" s="178" t="s">
        <v>545</v>
      </c>
      <c r="D98" s="179"/>
      <c r="E98" s="179"/>
      <c r="F98" s="705">
        <v>0</v>
      </c>
      <c r="G98" s="1261">
        <v>0</v>
      </c>
      <c r="H98" s="1255">
        <f>G98*F98</f>
        <v>0</v>
      </c>
      <c r="I98" s="181"/>
      <c r="J98" s="176">
        <v>1061</v>
      </c>
      <c r="K98" s="293"/>
      <c r="L98" s="178" t="s">
        <v>545</v>
      </c>
      <c r="M98" s="179"/>
      <c r="N98" s="179"/>
      <c r="O98" s="705">
        <v>0</v>
      </c>
      <c r="P98" s="1261">
        <v>0</v>
      </c>
      <c r="Q98" s="1255">
        <f>P98*O98</f>
        <v>0</v>
      </c>
      <c r="R98" s="181"/>
      <c r="S98" s="176">
        <v>1061</v>
      </c>
      <c r="T98" s="293"/>
      <c r="U98" s="178" t="s">
        <v>545</v>
      </c>
      <c r="V98" s="179"/>
      <c r="W98" s="179"/>
      <c r="X98" s="705">
        <v>0</v>
      </c>
      <c r="Y98" s="1261">
        <v>0</v>
      </c>
      <c r="Z98" s="1255">
        <f>Y98*X98</f>
        <v>0</v>
      </c>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212"/>
      <c r="AX98" s="212"/>
      <c r="AY98" s="212"/>
      <c r="AZ98" s="212"/>
      <c r="BA98" s="212"/>
      <c r="BB98" s="212"/>
    </row>
    <row r="99" spans="1:54" s="169" customFormat="1" ht="11.9" customHeight="1" x14ac:dyDescent="0.3">
      <c r="A99" s="176">
        <v>1062</v>
      </c>
      <c r="B99" s="293"/>
      <c r="C99" s="178" t="s">
        <v>546</v>
      </c>
      <c r="D99" s="179"/>
      <c r="E99" s="179"/>
      <c r="F99" s="705">
        <v>0</v>
      </c>
      <c r="G99" s="1262">
        <v>0</v>
      </c>
      <c r="H99" s="1255">
        <f>G99*F99</f>
        <v>0</v>
      </c>
      <c r="I99" s="181"/>
      <c r="J99" s="176">
        <v>1062</v>
      </c>
      <c r="K99" s="293"/>
      <c r="L99" s="178" t="s">
        <v>546</v>
      </c>
      <c r="M99" s="179"/>
      <c r="N99" s="179"/>
      <c r="O99" s="705">
        <v>0</v>
      </c>
      <c r="P99" s="1262">
        <v>0</v>
      </c>
      <c r="Q99" s="1255">
        <f>P99*O99</f>
        <v>0</v>
      </c>
      <c r="R99" s="181"/>
      <c r="S99" s="176">
        <v>1062</v>
      </c>
      <c r="T99" s="293"/>
      <c r="U99" s="178" t="s">
        <v>546</v>
      </c>
      <c r="V99" s="179"/>
      <c r="W99" s="179"/>
      <c r="X99" s="705">
        <v>0</v>
      </c>
      <c r="Y99" s="1262">
        <v>0</v>
      </c>
      <c r="Z99" s="1255">
        <f>Y99*X99</f>
        <v>0</v>
      </c>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212"/>
      <c r="AX99" s="212"/>
      <c r="AY99" s="212"/>
      <c r="AZ99" s="212"/>
      <c r="BA99" s="212"/>
      <c r="BB99" s="212"/>
    </row>
    <row r="100" spans="1:54" s="169" customFormat="1" ht="11.9" customHeight="1" x14ac:dyDescent="0.3">
      <c r="A100" s="176">
        <v>1063</v>
      </c>
      <c r="B100" s="293"/>
      <c r="C100" s="178" t="s">
        <v>547</v>
      </c>
      <c r="D100" s="179"/>
      <c r="E100" s="179"/>
      <c r="F100" s="705">
        <v>0</v>
      </c>
      <c r="G100" s="1262">
        <v>0</v>
      </c>
      <c r="H100" s="1255">
        <f>G100*F100</f>
        <v>0</v>
      </c>
      <c r="I100" s="181"/>
      <c r="J100" s="176">
        <v>1063</v>
      </c>
      <c r="K100" s="293"/>
      <c r="L100" s="178" t="s">
        <v>547</v>
      </c>
      <c r="M100" s="179"/>
      <c r="N100" s="179"/>
      <c r="O100" s="705">
        <v>0</v>
      </c>
      <c r="P100" s="1262">
        <v>0</v>
      </c>
      <c r="Q100" s="1255">
        <f>P100*O100</f>
        <v>0</v>
      </c>
      <c r="R100" s="181"/>
      <c r="S100" s="176">
        <v>1063</v>
      </c>
      <c r="T100" s="293"/>
      <c r="U100" s="178" t="s">
        <v>547</v>
      </c>
      <c r="V100" s="179"/>
      <c r="W100" s="179"/>
      <c r="X100" s="705">
        <v>0</v>
      </c>
      <c r="Y100" s="1262">
        <v>0</v>
      </c>
      <c r="Z100" s="1255">
        <f>Y100*X100</f>
        <v>0</v>
      </c>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212"/>
      <c r="AX100" s="212"/>
      <c r="AY100" s="212"/>
      <c r="AZ100" s="212"/>
      <c r="BA100" s="212"/>
      <c r="BB100" s="212"/>
    </row>
    <row r="101" spans="1:54" s="169" customFormat="1" ht="11.9" customHeight="1" x14ac:dyDescent="0.3">
      <c r="A101" s="176">
        <v>1064</v>
      </c>
      <c r="B101" s="293"/>
      <c r="C101" s="182" t="s">
        <v>548</v>
      </c>
      <c r="D101" s="179"/>
      <c r="E101" s="179"/>
      <c r="F101" s="705">
        <v>0</v>
      </c>
      <c r="G101" s="1262">
        <v>0</v>
      </c>
      <c r="H101" s="1255">
        <f>G101*F101</f>
        <v>0</v>
      </c>
      <c r="I101" s="181"/>
      <c r="J101" s="176">
        <v>1064</v>
      </c>
      <c r="K101" s="293"/>
      <c r="L101" s="182" t="s">
        <v>548</v>
      </c>
      <c r="M101" s="179"/>
      <c r="N101" s="179"/>
      <c r="O101" s="705">
        <v>0</v>
      </c>
      <c r="P101" s="1262">
        <v>0</v>
      </c>
      <c r="Q101" s="1255">
        <f>P101*O101</f>
        <v>0</v>
      </c>
      <c r="R101" s="181"/>
      <c r="S101" s="176">
        <v>1064</v>
      </c>
      <c r="T101" s="293"/>
      <c r="U101" s="182" t="s">
        <v>548</v>
      </c>
      <c r="V101" s="179"/>
      <c r="W101" s="179"/>
      <c r="X101" s="705">
        <v>0</v>
      </c>
      <c r="Y101" s="1262">
        <v>0</v>
      </c>
      <c r="Z101" s="1255">
        <f>Y101*X101</f>
        <v>0</v>
      </c>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212"/>
      <c r="AX101" s="212"/>
      <c r="AY101" s="212"/>
      <c r="AZ101" s="212"/>
      <c r="BA101" s="212"/>
      <c r="BB101" s="212"/>
    </row>
    <row r="102" spans="1:54" s="330" customFormat="1" ht="11.9" customHeight="1" x14ac:dyDescent="0.3">
      <c r="A102" s="331"/>
      <c r="B102" s="332"/>
      <c r="C102" s="320" t="s">
        <v>230</v>
      </c>
      <c r="D102" s="333"/>
      <c r="E102" s="333"/>
      <c r="F102" s="764">
        <f>SUM(F103:F106)</f>
        <v>0</v>
      </c>
      <c r="G102" s="515"/>
      <c r="H102" s="1254">
        <f>SUM(H103:H106)</f>
        <v>0</v>
      </c>
      <c r="I102" s="334"/>
      <c r="J102" s="331"/>
      <c r="K102" s="332"/>
      <c r="L102" s="320" t="s">
        <v>230</v>
      </c>
      <c r="M102" s="333"/>
      <c r="N102" s="333"/>
      <c r="O102" s="764">
        <f>SUM(O103:O106)</f>
        <v>0</v>
      </c>
      <c r="P102" s="515"/>
      <c r="Q102" s="1254">
        <f>SUM(Q103:Q106)</f>
        <v>0</v>
      </c>
      <c r="R102" s="334"/>
      <c r="S102" s="331"/>
      <c r="T102" s="332"/>
      <c r="U102" s="320" t="s">
        <v>230</v>
      </c>
      <c r="V102" s="333"/>
      <c r="W102" s="333"/>
      <c r="X102" s="764">
        <f>SUM(X103:X106)</f>
        <v>0</v>
      </c>
      <c r="Y102" s="515"/>
      <c r="Z102" s="1254">
        <f>SUM(Z103:Z106)</f>
        <v>0</v>
      </c>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row>
    <row r="103" spans="1:54" s="169" customFormat="1" ht="11.9" customHeight="1" x14ac:dyDescent="0.3">
      <c r="A103" s="176">
        <v>1065</v>
      </c>
      <c r="B103" s="293"/>
      <c r="C103" s="182" t="s">
        <v>217</v>
      </c>
      <c r="D103" s="179"/>
      <c r="E103" s="179"/>
      <c r="F103" s="705">
        <v>0</v>
      </c>
      <c r="G103" s="1261">
        <v>0</v>
      </c>
      <c r="H103" s="1255">
        <f>G103*F103</f>
        <v>0</v>
      </c>
      <c r="I103" s="181"/>
      <c r="J103" s="176">
        <v>1065</v>
      </c>
      <c r="K103" s="293"/>
      <c r="L103" s="182" t="s">
        <v>217</v>
      </c>
      <c r="M103" s="179"/>
      <c r="N103" s="179"/>
      <c r="O103" s="705">
        <v>0</v>
      </c>
      <c r="P103" s="1261">
        <v>0</v>
      </c>
      <c r="Q103" s="1255">
        <f>P103*O103</f>
        <v>0</v>
      </c>
      <c r="R103" s="181"/>
      <c r="S103" s="176">
        <v>1065</v>
      </c>
      <c r="T103" s="293"/>
      <c r="U103" s="182" t="s">
        <v>217</v>
      </c>
      <c r="V103" s="179"/>
      <c r="W103" s="179"/>
      <c r="X103" s="705">
        <v>0</v>
      </c>
      <c r="Y103" s="1261">
        <v>0</v>
      </c>
      <c r="Z103" s="1255">
        <f>Y103*X103</f>
        <v>0</v>
      </c>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212"/>
      <c r="AX103" s="212"/>
      <c r="AY103" s="212"/>
      <c r="AZ103" s="212"/>
      <c r="BA103" s="212"/>
      <c r="BB103" s="212"/>
    </row>
    <row r="104" spans="1:54" s="169" customFormat="1" ht="11.9" customHeight="1" x14ac:dyDescent="0.3">
      <c r="A104" s="176">
        <v>1066</v>
      </c>
      <c r="B104" s="293"/>
      <c r="C104" s="182" t="s">
        <v>218</v>
      </c>
      <c r="D104" s="179"/>
      <c r="E104" s="179"/>
      <c r="F104" s="705">
        <v>0</v>
      </c>
      <c r="G104" s="1262">
        <v>0</v>
      </c>
      <c r="H104" s="1255">
        <f>G104*F104</f>
        <v>0</v>
      </c>
      <c r="I104" s="181"/>
      <c r="J104" s="176">
        <v>1066</v>
      </c>
      <c r="K104" s="293"/>
      <c r="L104" s="182" t="s">
        <v>218</v>
      </c>
      <c r="M104" s="179"/>
      <c r="N104" s="179"/>
      <c r="O104" s="705">
        <v>0</v>
      </c>
      <c r="P104" s="1262">
        <v>0</v>
      </c>
      <c r="Q104" s="1255">
        <f>P104*O104</f>
        <v>0</v>
      </c>
      <c r="R104" s="181"/>
      <c r="S104" s="176">
        <v>1066</v>
      </c>
      <c r="T104" s="293"/>
      <c r="U104" s="182" t="s">
        <v>218</v>
      </c>
      <c r="V104" s="179"/>
      <c r="W104" s="179"/>
      <c r="X104" s="705">
        <v>0</v>
      </c>
      <c r="Y104" s="1262">
        <v>0</v>
      </c>
      <c r="Z104" s="1255">
        <f>Y104*X104</f>
        <v>0</v>
      </c>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212"/>
      <c r="AX104" s="212"/>
      <c r="AY104" s="212"/>
      <c r="AZ104" s="212"/>
      <c r="BA104" s="212"/>
      <c r="BB104" s="212"/>
    </row>
    <row r="105" spans="1:54" s="169" customFormat="1" ht="11.9" customHeight="1" x14ac:dyDescent="0.3">
      <c r="A105" s="176">
        <v>1067</v>
      </c>
      <c r="B105" s="293"/>
      <c r="C105" s="185" t="s">
        <v>219</v>
      </c>
      <c r="D105" s="186"/>
      <c r="E105" s="186"/>
      <c r="F105" s="705">
        <v>0</v>
      </c>
      <c r="G105" s="1262">
        <v>0</v>
      </c>
      <c r="H105" s="1256">
        <f>G105*F105</f>
        <v>0</v>
      </c>
      <c r="I105" s="181"/>
      <c r="J105" s="176">
        <v>1067</v>
      </c>
      <c r="K105" s="293"/>
      <c r="L105" s="185" t="s">
        <v>219</v>
      </c>
      <c r="M105" s="186"/>
      <c r="N105" s="186"/>
      <c r="O105" s="705">
        <v>0</v>
      </c>
      <c r="P105" s="1262">
        <v>0</v>
      </c>
      <c r="Q105" s="1256">
        <f>P105*O105</f>
        <v>0</v>
      </c>
      <c r="R105" s="181"/>
      <c r="S105" s="176">
        <v>1067</v>
      </c>
      <c r="T105" s="293"/>
      <c r="U105" s="185" t="s">
        <v>219</v>
      </c>
      <c r="V105" s="186"/>
      <c r="W105" s="186"/>
      <c r="X105" s="705">
        <v>0</v>
      </c>
      <c r="Y105" s="1262">
        <v>0</v>
      </c>
      <c r="Z105" s="1256">
        <f>Y105*X105</f>
        <v>0</v>
      </c>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212"/>
      <c r="AX105" s="212"/>
      <c r="AY105" s="212"/>
      <c r="AZ105" s="212"/>
      <c r="BA105" s="212"/>
      <c r="BB105" s="212"/>
    </row>
    <row r="106" spans="1:54" s="169" customFormat="1" ht="11.9" customHeight="1" x14ac:dyDescent="0.3">
      <c r="A106" s="176">
        <v>1068</v>
      </c>
      <c r="B106" s="293"/>
      <c r="C106" s="182" t="s">
        <v>220</v>
      </c>
      <c r="D106" s="179"/>
      <c r="E106" s="179"/>
      <c r="F106" s="705">
        <v>0</v>
      </c>
      <c r="G106" s="1262">
        <v>0</v>
      </c>
      <c r="H106" s="1255">
        <f>G106*F106</f>
        <v>0</v>
      </c>
      <c r="I106" s="181"/>
      <c r="J106" s="176">
        <v>1068</v>
      </c>
      <c r="K106" s="293"/>
      <c r="L106" s="182" t="s">
        <v>220</v>
      </c>
      <c r="M106" s="179"/>
      <c r="N106" s="179"/>
      <c r="O106" s="705">
        <v>0</v>
      </c>
      <c r="P106" s="1262">
        <v>0</v>
      </c>
      <c r="Q106" s="1255">
        <f>P106*O106</f>
        <v>0</v>
      </c>
      <c r="R106" s="181"/>
      <c r="S106" s="176">
        <v>1068</v>
      </c>
      <c r="T106" s="293"/>
      <c r="U106" s="182" t="s">
        <v>220</v>
      </c>
      <c r="V106" s="179"/>
      <c r="W106" s="179"/>
      <c r="X106" s="705">
        <v>0</v>
      </c>
      <c r="Y106" s="1262">
        <v>0</v>
      </c>
      <c r="Z106" s="1255">
        <f>Y106*X106</f>
        <v>0</v>
      </c>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212"/>
      <c r="AX106" s="212"/>
      <c r="AY106" s="212"/>
      <c r="AZ106" s="212"/>
      <c r="BA106" s="212"/>
      <c r="BB106" s="212"/>
    </row>
    <row r="107" spans="1:54" ht="11.9" customHeight="1" x14ac:dyDescent="0.3">
      <c r="A107" s="173">
        <v>1070</v>
      </c>
      <c r="B107" s="708" t="s">
        <v>215</v>
      </c>
      <c r="C107" s="709"/>
      <c r="D107" s="710"/>
      <c r="E107" s="710"/>
      <c r="F107" s="711">
        <f>+F108+F113</f>
        <v>0</v>
      </c>
      <c r="G107" s="712"/>
      <c r="H107" s="1253">
        <f>+H108+H113</f>
        <v>0</v>
      </c>
      <c r="I107" s="170"/>
      <c r="J107" s="173">
        <v>1070</v>
      </c>
      <c r="K107" s="708" t="s">
        <v>215</v>
      </c>
      <c r="L107" s="709"/>
      <c r="M107" s="710"/>
      <c r="N107" s="710"/>
      <c r="O107" s="711">
        <f>+O108+O113</f>
        <v>0</v>
      </c>
      <c r="P107" s="712"/>
      <c r="Q107" s="1253">
        <f>+Q108+Q113</f>
        <v>0</v>
      </c>
      <c r="S107" s="173">
        <v>1070</v>
      </c>
      <c r="T107" s="708" t="s">
        <v>215</v>
      </c>
      <c r="U107" s="709"/>
      <c r="V107" s="710"/>
      <c r="W107" s="710"/>
      <c r="X107" s="711">
        <f>+X108+X113</f>
        <v>0</v>
      </c>
      <c r="Y107" s="712"/>
      <c r="Z107" s="1253">
        <f>+Z108+Z113</f>
        <v>0</v>
      </c>
    </row>
    <row r="108" spans="1:54" s="330" customFormat="1" ht="11.9" customHeight="1" x14ac:dyDescent="0.3">
      <c r="A108" s="328"/>
      <c r="B108" s="319"/>
      <c r="C108" s="320" t="s">
        <v>231</v>
      </c>
      <c r="D108" s="321"/>
      <c r="E108" s="321"/>
      <c r="F108" s="764">
        <f>SUM(F109:F112)</f>
        <v>0</v>
      </c>
      <c r="G108" s="511"/>
      <c r="H108" s="1254">
        <f>SUM(H109:H112)</f>
        <v>0</v>
      </c>
      <c r="I108" s="329"/>
      <c r="J108" s="328"/>
      <c r="K108" s="319"/>
      <c r="L108" s="320" t="s">
        <v>231</v>
      </c>
      <c r="M108" s="321"/>
      <c r="N108" s="321"/>
      <c r="O108" s="764">
        <f>SUM(O109:O112)</f>
        <v>0</v>
      </c>
      <c r="P108" s="511"/>
      <c r="Q108" s="1254">
        <f>SUM(Q109:Q112)</f>
        <v>0</v>
      </c>
      <c r="R108" s="334"/>
      <c r="S108" s="328"/>
      <c r="T108" s="319"/>
      <c r="U108" s="320" t="s">
        <v>231</v>
      </c>
      <c r="V108" s="321"/>
      <c r="W108" s="321"/>
      <c r="X108" s="764">
        <f>SUM(X109:X112)</f>
        <v>0</v>
      </c>
      <c r="Y108" s="511"/>
      <c r="Z108" s="1254">
        <f>SUM(Z109:Z112)</f>
        <v>0</v>
      </c>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row>
    <row r="109" spans="1:54" s="169" customFormat="1" ht="11.9" customHeight="1" x14ac:dyDescent="0.3">
      <c r="A109" s="176">
        <v>1071</v>
      </c>
      <c r="B109" s="293"/>
      <c r="C109" s="178" t="s">
        <v>545</v>
      </c>
      <c r="D109" s="179"/>
      <c r="E109" s="179"/>
      <c r="F109" s="705">
        <v>0</v>
      </c>
      <c r="G109" s="1261">
        <v>0</v>
      </c>
      <c r="H109" s="1255">
        <f>G109*F109</f>
        <v>0</v>
      </c>
      <c r="I109" s="181"/>
      <c r="J109" s="176">
        <v>1071</v>
      </c>
      <c r="K109" s="293"/>
      <c r="L109" s="178" t="s">
        <v>545</v>
      </c>
      <c r="M109" s="179"/>
      <c r="N109" s="179"/>
      <c r="O109" s="705">
        <v>0</v>
      </c>
      <c r="P109" s="1261">
        <v>0</v>
      </c>
      <c r="Q109" s="1255">
        <f>P109*O109</f>
        <v>0</v>
      </c>
      <c r="R109" s="181"/>
      <c r="S109" s="176">
        <v>1071</v>
      </c>
      <c r="T109" s="293"/>
      <c r="U109" s="178" t="s">
        <v>545</v>
      </c>
      <c r="V109" s="179"/>
      <c r="W109" s="179"/>
      <c r="X109" s="705">
        <v>0</v>
      </c>
      <c r="Y109" s="1261">
        <v>0</v>
      </c>
      <c r="Z109" s="1255">
        <f>Y109*X109</f>
        <v>0</v>
      </c>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212"/>
      <c r="AX109" s="212"/>
      <c r="AY109" s="212"/>
      <c r="AZ109" s="212"/>
      <c r="BA109" s="212"/>
      <c r="BB109" s="212"/>
    </row>
    <row r="110" spans="1:54" s="169" customFormat="1" ht="11.9" customHeight="1" x14ac:dyDescent="0.3">
      <c r="A110" s="176">
        <v>1072</v>
      </c>
      <c r="B110" s="293"/>
      <c r="C110" s="178" t="s">
        <v>546</v>
      </c>
      <c r="D110" s="179"/>
      <c r="E110" s="179"/>
      <c r="F110" s="705">
        <v>0</v>
      </c>
      <c r="G110" s="1262">
        <v>0</v>
      </c>
      <c r="H110" s="1255">
        <f>G110*F110</f>
        <v>0</v>
      </c>
      <c r="I110" s="181"/>
      <c r="J110" s="176">
        <v>1072</v>
      </c>
      <c r="K110" s="293"/>
      <c r="L110" s="178" t="s">
        <v>546</v>
      </c>
      <c r="M110" s="179"/>
      <c r="N110" s="179"/>
      <c r="O110" s="705">
        <v>0</v>
      </c>
      <c r="P110" s="1262">
        <v>0</v>
      </c>
      <c r="Q110" s="1255">
        <f>P110*O110</f>
        <v>0</v>
      </c>
      <c r="R110" s="181"/>
      <c r="S110" s="176">
        <v>1072</v>
      </c>
      <c r="T110" s="293"/>
      <c r="U110" s="178" t="s">
        <v>546</v>
      </c>
      <c r="V110" s="179"/>
      <c r="W110" s="179"/>
      <c r="X110" s="705">
        <v>0</v>
      </c>
      <c r="Y110" s="1262">
        <v>0</v>
      </c>
      <c r="Z110" s="1255">
        <f>Y110*X110</f>
        <v>0</v>
      </c>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212"/>
      <c r="AX110" s="212"/>
      <c r="AY110" s="212"/>
      <c r="AZ110" s="212"/>
      <c r="BA110" s="212"/>
      <c r="BB110" s="212"/>
    </row>
    <row r="111" spans="1:54" s="169" customFormat="1" ht="11.9" customHeight="1" x14ac:dyDescent="0.3">
      <c r="A111" s="176">
        <v>1073</v>
      </c>
      <c r="B111" s="293"/>
      <c r="C111" s="178" t="s">
        <v>547</v>
      </c>
      <c r="D111" s="179"/>
      <c r="E111" s="179"/>
      <c r="F111" s="705">
        <v>0</v>
      </c>
      <c r="G111" s="1262">
        <v>0</v>
      </c>
      <c r="H111" s="1255">
        <f>G111*F111</f>
        <v>0</v>
      </c>
      <c r="I111" s="181"/>
      <c r="J111" s="176">
        <v>1073</v>
      </c>
      <c r="K111" s="293"/>
      <c r="L111" s="178" t="s">
        <v>547</v>
      </c>
      <c r="M111" s="179"/>
      <c r="N111" s="179"/>
      <c r="O111" s="705">
        <v>0</v>
      </c>
      <c r="P111" s="1262">
        <v>0</v>
      </c>
      <c r="Q111" s="1255">
        <f>P111*O111</f>
        <v>0</v>
      </c>
      <c r="R111" s="181"/>
      <c r="S111" s="176">
        <v>1073</v>
      </c>
      <c r="T111" s="293"/>
      <c r="U111" s="178" t="s">
        <v>547</v>
      </c>
      <c r="V111" s="179"/>
      <c r="W111" s="179"/>
      <c r="X111" s="705">
        <v>0</v>
      </c>
      <c r="Y111" s="1262">
        <v>0</v>
      </c>
      <c r="Z111" s="1255">
        <f>Y111*X111</f>
        <v>0</v>
      </c>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212"/>
      <c r="AX111" s="212"/>
      <c r="AY111" s="212"/>
      <c r="AZ111" s="212"/>
      <c r="BA111" s="212"/>
      <c r="BB111" s="212"/>
    </row>
    <row r="112" spans="1:54" s="169" customFormat="1" ht="11.9" customHeight="1" x14ac:dyDescent="0.3">
      <c r="A112" s="176">
        <v>1074</v>
      </c>
      <c r="B112" s="293"/>
      <c r="C112" s="182" t="s">
        <v>548</v>
      </c>
      <c r="D112" s="179"/>
      <c r="E112" s="179"/>
      <c r="F112" s="705">
        <v>0</v>
      </c>
      <c r="G112" s="1262">
        <v>0</v>
      </c>
      <c r="H112" s="1255">
        <f>G112*F112</f>
        <v>0</v>
      </c>
      <c r="I112" s="181"/>
      <c r="J112" s="176">
        <v>1074</v>
      </c>
      <c r="K112" s="293"/>
      <c r="L112" s="182" t="s">
        <v>548</v>
      </c>
      <c r="M112" s="179"/>
      <c r="N112" s="179"/>
      <c r="O112" s="705">
        <v>0</v>
      </c>
      <c r="P112" s="1262">
        <v>0</v>
      </c>
      <c r="Q112" s="1255">
        <f>P112*O112</f>
        <v>0</v>
      </c>
      <c r="R112" s="181"/>
      <c r="S112" s="176">
        <v>1074</v>
      </c>
      <c r="T112" s="293"/>
      <c r="U112" s="182" t="s">
        <v>548</v>
      </c>
      <c r="V112" s="179"/>
      <c r="W112" s="179"/>
      <c r="X112" s="705">
        <v>0</v>
      </c>
      <c r="Y112" s="1262">
        <v>0</v>
      </c>
      <c r="Z112" s="1255">
        <f>Y112*X112</f>
        <v>0</v>
      </c>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212"/>
      <c r="AX112" s="212"/>
      <c r="AY112" s="212"/>
      <c r="AZ112" s="212"/>
      <c r="BA112" s="212"/>
      <c r="BB112" s="212"/>
    </row>
    <row r="113" spans="1:54" s="330" customFormat="1" ht="11.9" customHeight="1" x14ac:dyDescent="0.3">
      <c r="A113" s="331"/>
      <c r="B113" s="332"/>
      <c r="C113" s="320" t="s">
        <v>232</v>
      </c>
      <c r="D113" s="333"/>
      <c r="E113" s="333"/>
      <c r="F113" s="764">
        <f>SUM(F114:F117)</f>
        <v>0</v>
      </c>
      <c r="G113" s="515"/>
      <c r="H113" s="1254">
        <f>SUM(H114:H117)</f>
        <v>0</v>
      </c>
      <c r="I113" s="334"/>
      <c r="J113" s="331"/>
      <c r="K113" s="332"/>
      <c r="L113" s="320" t="s">
        <v>232</v>
      </c>
      <c r="M113" s="333"/>
      <c r="N113" s="333"/>
      <c r="O113" s="764">
        <f>SUM(O114:O117)</f>
        <v>0</v>
      </c>
      <c r="P113" s="515"/>
      <c r="Q113" s="1254">
        <f>SUM(Q114:Q117)</f>
        <v>0</v>
      </c>
      <c r="R113" s="334"/>
      <c r="S113" s="331"/>
      <c r="T113" s="332"/>
      <c r="U113" s="320" t="s">
        <v>232</v>
      </c>
      <c r="V113" s="333"/>
      <c r="W113" s="333"/>
      <c r="X113" s="764">
        <f>SUM(X114:X117)</f>
        <v>0</v>
      </c>
      <c r="Y113" s="515"/>
      <c r="Z113" s="1254">
        <f>SUM(Z114:Z117)</f>
        <v>0</v>
      </c>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row>
    <row r="114" spans="1:54" s="169" customFormat="1" ht="11.9" customHeight="1" x14ac:dyDescent="0.3">
      <c r="A114" s="176">
        <v>1075</v>
      </c>
      <c r="B114" s="293"/>
      <c r="C114" s="182" t="s">
        <v>217</v>
      </c>
      <c r="D114" s="179"/>
      <c r="E114" s="179"/>
      <c r="F114" s="705">
        <v>0</v>
      </c>
      <c r="G114" s="1261">
        <v>0</v>
      </c>
      <c r="H114" s="1255">
        <f>G114*F114</f>
        <v>0</v>
      </c>
      <c r="I114" s="181"/>
      <c r="J114" s="176">
        <v>1075</v>
      </c>
      <c r="K114" s="293"/>
      <c r="L114" s="182" t="s">
        <v>217</v>
      </c>
      <c r="M114" s="179"/>
      <c r="N114" s="179"/>
      <c r="O114" s="705">
        <v>0</v>
      </c>
      <c r="P114" s="1261">
        <v>0</v>
      </c>
      <c r="Q114" s="1255">
        <f>P114*O114</f>
        <v>0</v>
      </c>
      <c r="R114" s="181"/>
      <c r="S114" s="176">
        <v>1075</v>
      </c>
      <c r="T114" s="293"/>
      <c r="U114" s="182" t="s">
        <v>217</v>
      </c>
      <c r="V114" s="179"/>
      <c r="W114" s="179"/>
      <c r="X114" s="705">
        <v>0</v>
      </c>
      <c r="Y114" s="1261">
        <v>0</v>
      </c>
      <c r="Z114" s="1255">
        <f>Y114*X114</f>
        <v>0</v>
      </c>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212"/>
      <c r="AX114" s="212"/>
      <c r="AY114" s="212"/>
      <c r="AZ114" s="212"/>
      <c r="BA114" s="212"/>
      <c r="BB114" s="212"/>
    </row>
    <row r="115" spans="1:54" s="169" customFormat="1" ht="11.9" customHeight="1" x14ac:dyDescent="0.3">
      <c r="A115" s="176">
        <v>1076</v>
      </c>
      <c r="B115" s="293"/>
      <c r="C115" s="182" t="s">
        <v>218</v>
      </c>
      <c r="D115" s="179"/>
      <c r="E115" s="179"/>
      <c r="F115" s="705">
        <v>0</v>
      </c>
      <c r="G115" s="1262">
        <v>0</v>
      </c>
      <c r="H115" s="1255">
        <f>G115*F115</f>
        <v>0</v>
      </c>
      <c r="I115" s="181"/>
      <c r="J115" s="176">
        <v>1076</v>
      </c>
      <c r="K115" s="293"/>
      <c r="L115" s="182" t="s">
        <v>218</v>
      </c>
      <c r="M115" s="179"/>
      <c r="N115" s="179"/>
      <c r="O115" s="705">
        <v>0</v>
      </c>
      <c r="P115" s="1262">
        <v>0</v>
      </c>
      <c r="Q115" s="1255">
        <f>P115*O115</f>
        <v>0</v>
      </c>
      <c r="R115" s="181"/>
      <c r="S115" s="176">
        <v>1076</v>
      </c>
      <c r="T115" s="293"/>
      <c r="U115" s="182" t="s">
        <v>218</v>
      </c>
      <c r="V115" s="179"/>
      <c r="W115" s="179"/>
      <c r="X115" s="705">
        <v>0</v>
      </c>
      <c r="Y115" s="1262">
        <v>0</v>
      </c>
      <c r="Z115" s="1255">
        <f>Y115*X115</f>
        <v>0</v>
      </c>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212"/>
      <c r="AX115" s="212"/>
      <c r="AY115" s="212"/>
      <c r="AZ115" s="212"/>
      <c r="BA115" s="212"/>
      <c r="BB115" s="212"/>
    </row>
    <row r="116" spans="1:54" s="169" customFormat="1" ht="11.9" customHeight="1" x14ac:dyDescent="0.3">
      <c r="A116" s="176">
        <v>1077</v>
      </c>
      <c r="B116" s="293"/>
      <c r="C116" s="185" t="s">
        <v>219</v>
      </c>
      <c r="D116" s="186"/>
      <c r="E116" s="186"/>
      <c r="F116" s="705">
        <v>0</v>
      </c>
      <c r="G116" s="1262">
        <v>0</v>
      </c>
      <c r="H116" s="1256">
        <f>G116*F116</f>
        <v>0</v>
      </c>
      <c r="I116" s="181"/>
      <c r="J116" s="176">
        <v>1077</v>
      </c>
      <c r="K116" s="293"/>
      <c r="L116" s="185" t="s">
        <v>219</v>
      </c>
      <c r="M116" s="186"/>
      <c r="N116" s="186"/>
      <c r="O116" s="705">
        <v>0</v>
      </c>
      <c r="P116" s="1262">
        <v>0</v>
      </c>
      <c r="Q116" s="1256">
        <f>P116*O116</f>
        <v>0</v>
      </c>
      <c r="R116" s="181"/>
      <c r="S116" s="176">
        <v>1077</v>
      </c>
      <c r="T116" s="293"/>
      <c r="U116" s="185" t="s">
        <v>219</v>
      </c>
      <c r="V116" s="186"/>
      <c r="W116" s="186"/>
      <c r="X116" s="705">
        <v>0</v>
      </c>
      <c r="Y116" s="1262">
        <v>0</v>
      </c>
      <c r="Z116" s="1256">
        <f>Y116*X116</f>
        <v>0</v>
      </c>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212"/>
      <c r="AX116" s="212"/>
      <c r="AY116" s="212"/>
      <c r="AZ116" s="212"/>
      <c r="BA116" s="212"/>
      <c r="BB116" s="212"/>
    </row>
    <row r="117" spans="1:54" s="370" customFormat="1" ht="11.9" customHeight="1" thickBot="1" x14ac:dyDescent="0.35">
      <c r="A117" s="176">
        <v>1078</v>
      </c>
      <c r="B117" s="367"/>
      <c r="C117" s="368" t="s">
        <v>220</v>
      </c>
      <c r="D117" s="369"/>
      <c r="E117" s="369"/>
      <c r="F117" s="707">
        <v>0</v>
      </c>
      <c r="G117" s="1264">
        <v>0</v>
      </c>
      <c r="H117" s="1257">
        <f>G117*F117</f>
        <v>0</v>
      </c>
      <c r="I117" s="181"/>
      <c r="J117" s="176">
        <v>1078</v>
      </c>
      <c r="K117" s="367"/>
      <c r="L117" s="368" t="s">
        <v>220</v>
      </c>
      <c r="M117" s="369"/>
      <c r="N117" s="369"/>
      <c r="O117" s="707">
        <v>0</v>
      </c>
      <c r="P117" s="1264">
        <v>0</v>
      </c>
      <c r="Q117" s="1257">
        <f>P117*O117</f>
        <v>0</v>
      </c>
      <c r="R117" s="181"/>
      <c r="S117" s="176">
        <v>1078</v>
      </c>
      <c r="T117" s="367"/>
      <c r="U117" s="368" t="s">
        <v>220</v>
      </c>
      <c r="V117" s="369"/>
      <c r="W117" s="369"/>
      <c r="X117" s="707">
        <v>0</v>
      </c>
      <c r="Y117" s="1264">
        <v>0</v>
      </c>
      <c r="Z117" s="1257">
        <f>Y117*X117</f>
        <v>0</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793"/>
      <c r="AX117" s="793"/>
      <c r="AY117" s="793"/>
      <c r="AZ117" s="793"/>
      <c r="BA117" s="793"/>
      <c r="BB117" s="793"/>
    </row>
    <row r="118" spans="1:54" ht="11.9" customHeight="1" x14ac:dyDescent="0.3">
      <c r="A118" s="173">
        <v>1080</v>
      </c>
      <c r="B118" s="713" t="s">
        <v>551</v>
      </c>
      <c r="C118" s="714"/>
      <c r="D118" s="715"/>
      <c r="E118" s="715"/>
      <c r="F118" s="711">
        <f>+F119+F124</f>
        <v>0</v>
      </c>
      <c r="G118" s="712"/>
      <c r="H118" s="1253">
        <f>+H119+H124</f>
        <v>0</v>
      </c>
      <c r="I118" s="170"/>
      <c r="J118" s="173">
        <v>1080</v>
      </c>
      <c r="K118" s="713" t="s">
        <v>551</v>
      </c>
      <c r="L118" s="714"/>
      <c r="M118" s="715"/>
      <c r="N118" s="715"/>
      <c r="O118" s="711">
        <f>+O119+O124</f>
        <v>0</v>
      </c>
      <c r="P118" s="712"/>
      <c r="Q118" s="1253">
        <f>+Q119+Q124</f>
        <v>0</v>
      </c>
      <c r="S118" s="173">
        <v>1080</v>
      </c>
      <c r="T118" s="713" t="s">
        <v>551</v>
      </c>
      <c r="U118" s="714"/>
      <c r="V118" s="715"/>
      <c r="W118" s="715"/>
      <c r="X118" s="711">
        <f>+X119+X124</f>
        <v>0</v>
      </c>
      <c r="Y118" s="712"/>
      <c r="Z118" s="1253">
        <f>+Z119+Z124</f>
        <v>0</v>
      </c>
    </row>
    <row r="119" spans="1:54" ht="11.9" customHeight="1" x14ac:dyDescent="0.3">
      <c r="A119" s="366"/>
      <c r="B119" s="719"/>
      <c r="C119" s="320" t="s">
        <v>233</v>
      </c>
      <c r="D119" s="321"/>
      <c r="E119" s="321"/>
      <c r="F119" s="764">
        <f>SUM(F120:F123)</f>
        <v>0</v>
      </c>
      <c r="G119" s="511"/>
      <c r="H119" s="1254">
        <f>SUM(H120:H123)</f>
        <v>0</v>
      </c>
      <c r="I119" s="170"/>
      <c r="J119" s="366"/>
      <c r="K119" s="719"/>
      <c r="L119" s="320" t="s">
        <v>233</v>
      </c>
      <c r="M119" s="321"/>
      <c r="N119" s="321"/>
      <c r="O119" s="764">
        <f>SUM(O120:O123)</f>
        <v>0</v>
      </c>
      <c r="P119" s="511"/>
      <c r="Q119" s="1254">
        <f>SUM(Q120:Q123)</f>
        <v>0</v>
      </c>
      <c r="S119" s="366"/>
      <c r="T119" s="719"/>
      <c r="U119" s="320" t="s">
        <v>233</v>
      </c>
      <c r="V119" s="321"/>
      <c r="W119" s="321"/>
      <c r="X119" s="764">
        <f>SUM(X120:X123)</f>
        <v>0</v>
      </c>
      <c r="Y119" s="511"/>
      <c r="Z119" s="1254">
        <f>SUM(Z120:Z123)</f>
        <v>0</v>
      </c>
    </row>
    <row r="120" spans="1:54" s="169" customFormat="1" ht="11.9" customHeight="1" x14ac:dyDescent="0.3">
      <c r="A120" s="176">
        <v>1081</v>
      </c>
      <c r="B120" s="293"/>
      <c r="C120" s="178" t="s">
        <v>545</v>
      </c>
      <c r="D120" s="179"/>
      <c r="E120" s="179"/>
      <c r="F120" s="705">
        <v>0</v>
      </c>
      <c r="G120" s="1261">
        <v>0</v>
      </c>
      <c r="H120" s="1255">
        <f>G120*F120</f>
        <v>0</v>
      </c>
      <c r="I120" s="181"/>
      <c r="J120" s="176">
        <v>1081</v>
      </c>
      <c r="K120" s="293"/>
      <c r="L120" s="178" t="s">
        <v>545</v>
      </c>
      <c r="M120" s="179"/>
      <c r="N120" s="179"/>
      <c r="O120" s="705">
        <v>0</v>
      </c>
      <c r="P120" s="1261">
        <v>0</v>
      </c>
      <c r="Q120" s="1255">
        <f>P120*O120</f>
        <v>0</v>
      </c>
      <c r="R120" s="181"/>
      <c r="S120" s="176">
        <v>1081</v>
      </c>
      <c r="T120" s="293"/>
      <c r="U120" s="178" t="s">
        <v>545</v>
      </c>
      <c r="V120" s="179"/>
      <c r="W120" s="179"/>
      <c r="X120" s="705">
        <v>0</v>
      </c>
      <c r="Y120" s="1261">
        <v>0</v>
      </c>
      <c r="Z120" s="1255">
        <f>Y120*X120</f>
        <v>0</v>
      </c>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212"/>
      <c r="AX120" s="212"/>
      <c r="AY120" s="212"/>
      <c r="AZ120" s="212"/>
      <c r="BA120" s="212"/>
      <c r="BB120" s="212"/>
    </row>
    <row r="121" spans="1:54" s="169" customFormat="1" ht="11.9" customHeight="1" x14ac:dyDescent="0.3">
      <c r="A121" s="176">
        <v>1082</v>
      </c>
      <c r="B121" s="293"/>
      <c r="C121" s="178" t="s">
        <v>546</v>
      </c>
      <c r="D121" s="179"/>
      <c r="E121" s="179"/>
      <c r="F121" s="705">
        <v>0</v>
      </c>
      <c r="G121" s="1262">
        <v>0</v>
      </c>
      <c r="H121" s="1255">
        <f>G121*F121</f>
        <v>0</v>
      </c>
      <c r="I121" s="181"/>
      <c r="J121" s="176">
        <v>1082</v>
      </c>
      <c r="K121" s="293"/>
      <c r="L121" s="178" t="s">
        <v>546</v>
      </c>
      <c r="M121" s="179"/>
      <c r="N121" s="179"/>
      <c r="O121" s="705">
        <v>0</v>
      </c>
      <c r="P121" s="1262">
        <v>0</v>
      </c>
      <c r="Q121" s="1255">
        <f>P121*O121</f>
        <v>0</v>
      </c>
      <c r="R121" s="181"/>
      <c r="S121" s="176">
        <v>1082</v>
      </c>
      <c r="T121" s="293"/>
      <c r="U121" s="178" t="s">
        <v>546</v>
      </c>
      <c r="V121" s="179"/>
      <c r="W121" s="179"/>
      <c r="X121" s="705">
        <v>0</v>
      </c>
      <c r="Y121" s="1262">
        <v>0</v>
      </c>
      <c r="Z121" s="1255">
        <f>Y121*X121</f>
        <v>0</v>
      </c>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212"/>
      <c r="AX121" s="212"/>
      <c r="AY121" s="212"/>
      <c r="AZ121" s="212"/>
      <c r="BA121" s="212"/>
      <c r="BB121" s="212"/>
    </row>
    <row r="122" spans="1:54" s="169" customFormat="1" ht="11.9" customHeight="1" x14ac:dyDescent="0.3">
      <c r="A122" s="176">
        <v>1083</v>
      </c>
      <c r="B122" s="293"/>
      <c r="C122" s="178" t="s">
        <v>547</v>
      </c>
      <c r="D122" s="179"/>
      <c r="E122" s="179"/>
      <c r="F122" s="705">
        <v>0</v>
      </c>
      <c r="G122" s="1262">
        <v>0</v>
      </c>
      <c r="H122" s="1255">
        <f>G122*F122</f>
        <v>0</v>
      </c>
      <c r="I122" s="181"/>
      <c r="J122" s="176">
        <v>1083</v>
      </c>
      <c r="K122" s="293"/>
      <c r="L122" s="178" t="s">
        <v>547</v>
      </c>
      <c r="M122" s="179"/>
      <c r="N122" s="179"/>
      <c r="O122" s="705">
        <v>0</v>
      </c>
      <c r="P122" s="1262">
        <v>0</v>
      </c>
      <c r="Q122" s="1255">
        <f>P122*O122</f>
        <v>0</v>
      </c>
      <c r="R122" s="181"/>
      <c r="S122" s="176">
        <v>1083</v>
      </c>
      <c r="T122" s="293"/>
      <c r="U122" s="178" t="s">
        <v>547</v>
      </c>
      <c r="V122" s="179"/>
      <c r="W122" s="179"/>
      <c r="X122" s="705">
        <v>0</v>
      </c>
      <c r="Y122" s="1262">
        <v>0</v>
      </c>
      <c r="Z122" s="1255">
        <f>Y122*X122</f>
        <v>0</v>
      </c>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212"/>
      <c r="AX122" s="212"/>
      <c r="AY122" s="212"/>
      <c r="AZ122" s="212"/>
      <c r="BA122" s="212"/>
      <c r="BB122" s="212"/>
    </row>
    <row r="123" spans="1:54" s="169" customFormat="1" ht="11.9" customHeight="1" x14ac:dyDescent="0.3">
      <c r="A123" s="176">
        <v>1084</v>
      </c>
      <c r="B123" s="293"/>
      <c r="C123" s="182" t="s">
        <v>548</v>
      </c>
      <c r="D123" s="179"/>
      <c r="E123" s="179"/>
      <c r="F123" s="705">
        <v>0</v>
      </c>
      <c r="G123" s="1262">
        <v>0</v>
      </c>
      <c r="H123" s="1255">
        <f>G123*F123</f>
        <v>0</v>
      </c>
      <c r="I123" s="181"/>
      <c r="J123" s="176">
        <v>1084</v>
      </c>
      <c r="K123" s="293"/>
      <c r="L123" s="182" t="s">
        <v>548</v>
      </c>
      <c r="M123" s="179"/>
      <c r="N123" s="179"/>
      <c r="O123" s="705">
        <v>0</v>
      </c>
      <c r="P123" s="1262">
        <v>0</v>
      </c>
      <c r="Q123" s="1255">
        <f>P123*O123</f>
        <v>0</v>
      </c>
      <c r="R123" s="181"/>
      <c r="S123" s="176">
        <v>1084</v>
      </c>
      <c r="T123" s="293"/>
      <c r="U123" s="182" t="s">
        <v>548</v>
      </c>
      <c r="V123" s="179"/>
      <c r="W123" s="179"/>
      <c r="X123" s="705">
        <v>0</v>
      </c>
      <c r="Y123" s="1262">
        <v>0</v>
      </c>
      <c r="Z123" s="1255">
        <f>Y123*X123</f>
        <v>0</v>
      </c>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212"/>
      <c r="AX123" s="212"/>
      <c r="AY123" s="212"/>
      <c r="AZ123" s="212"/>
      <c r="BA123" s="212"/>
      <c r="BB123" s="212"/>
    </row>
    <row r="124" spans="1:54" s="169" customFormat="1" ht="11.9" customHeight="1" x14ac:dyDescent="0.3">
      <c r="A124" s="176"/>
      <c r="B124" s="293"/>
      <c r="C124" s="320" t="s">
        <v>234</v>
      </c>
      <c r="D124" s="333"/>
      <c r="E124" s="333"/>
      <c r="F124" s="764">
        <f>SUM(F125:F128)</f>
        <v>0</v>
      </c>
      <c r="G124" s="515"/>
      <c r="H124" s="1254">
        <f>SUM(H125:H128)</f>
        <v>0</v>
      </c>
      <c r="I124" s="181"/>
      <c r="J124" s="176"/>
      <c r="K124" s="293"/>
      <c r="L124" s="320" t="s">
        <v>234</v>
      </c>
      <c r="M124" s="333"/>
      <c r="N124" s="333"/>
      <c r="O124" s="764">
        <f>SUM(O125:O128)</f>
        <v>0</v>
      </c>
      <c r="P124" s="515"/>
      <c r="Q124" s="1254">
        <f>SUM(Q125:Q128)</f>
        <v>0</v>
      </c>
      <c r="R124" s="181"/>
      <c r="S124" s="176"/>
      <c r="T124" s="293"/>
      <c r="U124" s="320" t="s">
        <v>234</v>
      </c>
      <c r="V124" s="333"/>
      <c r="W124" s="333"/>
      <c r="X124" s="764">
        <f>SUM(X125:X128)</f>
        <v>0</v>
      </c>
      <c r="Y124" s="515"/>
      <c r="Z124" s="1254">
        <f>SUM(Z125:Z128)</f>
        <v>0</v>
      </c>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212"/>
      <c r="AX124" s="212"/>
      <c r="AY124" s="212"/>
      <c r="AZ124" s="212"/>
      <c r="BA124" s="212"/>
      <c r="BB124" s="212"/>
    </row>
    <row r="125" spans="1:54" s="169" customFormat="1" ht="11.9" customHeight="1" x14ac:dyDescent="0.3">
      <c r="A125" s="176">
        <v>1085</v>
      </c>
      <c r="B125" s="293"/>
      <c r="C125" s="182" t="s">
        <v>217</v>
      </c>
      <c r="D125" s="179"/>
      <c r="E125" s="179"/>
      <c r="F125" s="705">
        <v>0</v>
      </c>
      <c r="G125" s="1261">
        <v>0</v>
      </c>
      <c r="H125" s="1255">
        <f>G125*F125</f>
        <v>0</v>
      </c>
      <c r="I125" s="181"/>
      <c r="J125" s="176">
        <v>1085</v>
      </c>
      <c r="K125" s="293"/>
      <c r="L125" s="182" t="s">
        <v>217</v>
      </c>
      <c r="M125" s="179"/>
      <c r="N125" s="179"/>
      <c r="O125" s="705">
        <v>0</v>
      </c>
      <c r="P125" s="1261">
        <v>0</v>
      </c>
      <c r="Q125" s="1255">
        <f>P125*O125</f>
        <v>0</v>
      </c>
      <c r="R125" s="181"/>
      <c r="S125" s="176">
        <v>1085</v>
      </c>
      <c r="T125" s="293"/>
      <c r="U125" s="182" t="s">
        <v>217</v>
      </c>
      <c r="V125" s="179"/>
      <c r="W125" s="179"/>
      <c r="X125" s="705">
        <v>0</v>
      </c>
      <c r="Y125" s="1261">
        <v>0</v>
      </c>
      <c r="Z125" s="1255">
        <f>Y125*X125</f>
        <v>0</v>
      </c>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212"/>
      <c r="AX125" s="212"/>
      <c r="AY125" s="212"/>
      <c r="AZ125" s="212"/>
      <c r="BA125" s="212"/>
      <c r="BB125" s="212"/>
    </row>
    <row r="126" spans="1:54" s="169" customFormat="1" ht="11.9" customHeight="1" x14ac:dyDescent="0.3">
      <c r="A126" s="176">
        <v>1086</v>
      </c>
      <c r="B126" s="293"/>
      <c r="C126" s="182" t="s">
        <v>218</v>
      </c>
      <c r="D126" s="179"/>
      <c r="E126" s="179"/>
      <c r="F126" s="705">
        <v>0</v>
      </c>
      <c r="G126" s="1262">
        <v>0</v>
      </c>
      <c r="H126" s="1255">
        <f>G126*F126</f>
        <v>0</v>
      </c>
      <c r="I126" s="181"/>
      <c r="J126" s="176">
        <v>1086</v>
      </c>
      <c r="K126" s="293"/>
      <c r="L126" s="182" t="s">
        <v>218</v>
      </c>
      <c r="M126" s="179"/>
      <c r="N126" s="179"/>
      <c r="O126" s="705">
        <v>0</v>
      </c>
      <c r="P126" s="1262">
        <v>0</v>
      </c>
      <c r="Q126" s="1255">
        <f>P126*O126</f>
        <v>0</v>
      </c>
      <c r="R126" s="181"/>
      <c r="S126" s="176">
        <v>1086</v>
      </c>
      <c r="T126" s="293"/>
      <c r="U126" s="182" t="s">
        <v>218</v>
      </c>
      <c r="V126" s="179"/>
      <c r="W126" s="179"/>
      <c r="X126" s="705">
        <v>0</v>
      </c>
      <c r="Y126" s="1262">
        <v>0</v>
      </c>
      <c r="Z126" s="1255">
        <f>Y126*X126</f>
        <v>0</v>
      </c>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212"/>
      <c r="AX126" s="212"/>
      <c r="AY126" s="212"/>
      <c r="AZ126" s="212"/>
      <c r="BA126" s="212"/>
      <c r="BB126" s="212"/>
    </row>
    <row r="127" spans="1:54" s="169" customFormat="1" ht="11.9" customHeight="1" x14ac:dyDescent="0.3">
      <c r="A127" s="176">
        <v>1087</v>
      </c>
      <c r="B127" s="293"/>
      <c r="C127" s="185" t="s">
        <v>219</v>
      </c>
      <c r="D127" s="186"/>
      <c r="E127" s="186"/>
      <c r="F127" s="705">
        <v>0</v>
      </c>
      <c r="G127" s="1262">
        <v>0</v>
      </c>
      <c r="H127" s="1256">
        <f>G127*F127</f>
        <v>0</v>
      </c>
      <c r="I127" s="181"/>
      <c r="J127" s="176">
        <v>1087</v>
      </c>
      <c r="K127" s="293"/>
      <c r="L127" s="185" t="s">
        <v>219</v>
      </c>
      <c r="M127" s="186"/>
      <c r="N127" s="186"/>
      <c r="O127" s="705">
        <v>0</v>
      </c>
      <c r="P127" s="1262">
        <v>0</v>
      </c>
      <c r="Q127" s="1256">
        <f>P127*O127</f>
        <v>0</v>
      </c>
      <c r="R127" s="181"/>
      <c r="S127" s="176">
        <v>1087</v>
      </c>
      <c r="T127" s="293"/>
      <c r="U127" s="185" t="s">
        <v>219</v>
      </c>
      <c r="V127" s="186"/>
      <c r="W127" s="186"/>
      <c r="X127" s="705">
        <v>0</v>
      </c>
      <c r="Y127" s="1262">
        <v>0</v>
      </c>
      <c r="Z127" s="1256">
        <f>Y127*X127</f>
        <v>0</v>
      </c>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212"/>
      <c r="AX127" s="212"/>
      <c r="AY127" s="212"/>
      <c r="AZ127" s="212"/>
      <c r="BA127" s="212"/>
      <c r="BB127" s="212"/>
    </row>
    <row r="128" spans="1:54" s="169" customFormat="1" ht="11.9" customHeight="1" x14ac:dyDescent="0.3">
      <c r="A128" s="176">
        <v>1088</v>
      </c>
      <c r="B128" s="293"/>
      <c r="C128" s="182" t="s">
        <v>220</v>
      </c>
      <c r="D128" s="179"/>
      <c r="E128" s="179"/>
      <c r="F128" s="705">
        <v>0</v>
      </c>
      <c r="G128" s="1262">
        <v>0</v>
      </c>
      <c r="H128" s="1255">
        <f>G128*F128</f>
        <v>0</v>
      </c>
      <c r="I128" s="181"/>
      <c r="J128" s="176">
        <v>1088</v>
      </c>
      <c r="K128" s="293"/>
      <c r="L128" s="182" t="s">
        <v>220</v>
      </c>
      <c r="M128" s="179"/>
      <c r="N128" s="179"/>
      <c r="O128" s="705">
        <v>0</v>
      </c>
      <c r="P128" s="1262">
        <v>0</v>
      </c>
      <c r="Q128" s="1255">
        <f>P128*O128</f>
        <v>0</v>
      </c>
      <c r="R128" s="181"/>
      <c r="S128" s="176">
        <v>1088</v>
      </c>
      <c r="T128" s="293"/>
      <c r="U128" s="182" t="s">
        <v>220</v>
      </c>
      <c r="V128" s="179"/>
      <c r="W128" s="179"/>
      <c r="X128" s="705">
        <v>0</v>
      </c>
      <c r="Y128" s="1262">
        <v>0</v>
      </c>
      <c r="Z128" s="1255">
        <f>Y128*X128</f>
        <v>0</v>
      </c>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212"/>
      <c r="AX128" s="212"/>
      <c r="AY128" s="212"/>
      <c r="AZ128" s="212"/>
      <c r="BA128" s="212"/>
      <c r="BB128" s="212"/>
    </row>
    <row r="129" spans="1:54" ht="11.9" customHeight="1" x14ac:dyDescent="0.3">
      <c r="A129" s="188">
        <v>1090</v>
      </c>
      <c r="B129" s="716" t="s">
        <v>552</v>
      </c>
      <c r="C129" s="717"/>
      <c r="D129" s="718"/>
      <c r="E129" s="718"/>
      <c r="F129" s="964">
        <f>SUM(F130:F133)</f>
        <v>0</v>
      </c>
      <c r="G129" s="1265"/>
      <c r="H129" s="1258">
        <f>SUM(H130:H132)</f>
        <v>0</v>
      </c>
      <c r="I129" s="172"/>
      <c r="J129" s="188">
        <v>1090</v>
      </c>
      <c r="K129" s="716" t="s">
        <v>552</v>
      </c>
      <c r="L129" s="717"/>
      <c r="M129" s="718"/>
      <c r="N129" s="718"/>
      <c r="O129" s="964">
        <f>SUM(O130:O133)</f>
        <v>0</v>
      </c>
      <c r="P129" s="1265"/>
      <c r="Q129" s="1258">
        <f>SUM(Q130:Q132)</f>
        <v>0</v>
      </c>
      <c r="S129" s="188">
        <v>1090</v>
      </c>
      <c r="T129" s="716" t="s">
        <v>552</v>
      </c>
      <c r="U129" s="717"/>
      <c r="V129" s="718"/>
      <c r="W129" s="718"/>
      <c r="X129" s="964">
        <f>SUM(X130:X133)</f>
        <v>0</v>
      </c>
      <c r="Y129" s="1265"/>
      <c r="Z129" s="1258">
        <f>SUM(Z130:Z132)</f>
        <v>0</v>
      </c>
    </row>
    <row r="130" spans="1:54" s="169" customFormat="1" ht="11.9" customHeight="1" x14ac:dyDescent="0.3">
      <c r="A130" s="176">
        <v>1091</v>
      </c>
      <c r="B130" s="293"/>
      <c r="C130" s="178" t="s">
        <v>553</v>
      </c>
      <c r="D130" s="179"/>
      <c r="E130" s="179"/>
      <c r="F130" s="705">
        <v>0</v>
      </c>
      <c r="G130" s="1262">
        <v>0</v>
      </c>
      <c r="H130" s="1255">
        <f>G130*F130</f>
        <v>0</v>
      </c>
      <c r="I130" s="181"/>
      <c r="J130" s="176">
        <v>1091</v>
      </c>
      <c r="K130" s="293"/>
      <c r="L130" s="178" t="s">
        <v>553</v>
      </c>
      <c r="M130" s="179"/>
      <c r="N130" s="179"/>
      <c r="O130" s="705">
        <v>0</v>
      </c>
      <c r="P130" s="1262">
        <v>0</v>
      </c>
      <c r="Q130" s="1255">
        <f>P130*O130</f>
        <v>0</v>
      </c>
      <c r="R130" s="181"/>
      <c r="S130" s="176">
        <v>1091</v>
      </c>
      <c r="T130" s="293"/>
      <c r="U130" s="178" t="s">
        <v>553</v>
      </c>
      <c r="V130" s="179"/>
      <c r="W130" s="179"/>
      <c r="X130" s="705">
        <v>0</v>
      </c>
      <c r="Y130" s="1262">
        <v>0</v>
      </c>
      <c r="Z130" s="1255">
        <f>Y130*X130</f>
        <v>0</v>
      </c>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212"/>
      <c r="AX130" s="212"/>
      <c r="AY130" s="212"/>
      <c r="AZ130" s="212"/>
      <c r="BA130" s="212"/>
      <c r="BB130" s="212"/>
    </row>
    <row r="131" spans="1:54" s="169" customFormat="1" ht="11.9" customHeight="1" x14ac:dyDescent="0.3">
      <c r="A131" s="176">
        <v>1092</v>
      </c>
      <c r="B131" s="293"/>
      <c r="C131" s="178" t="s">
        <v>554</v>
      </c>
      <c r="D131" s="179"/>
      <c r="E131" s="179"/>
      <c r="F131" s="705">
        <v>0</v>
      </c>
      <c r="G131" s="1262">
        <v>0</v>
      </c>
      <c r="H131" s="1255">
        <f>G131*F131</f>
        <v>0</v>
      </c>
      <c r="I131" s="181"/>
      <c r="J131" s="176">
        <v>1092</v>
      </c>
      <c r="K131" s="293"/>
      <c r="L131" s="178" t="s">
        <v>554</v>
      </c>
      <c r="M131" s="179"/>
      <c r="N131" s="179"/>
      <c r="O131" s="705">
        <v>0</v>
      </c>
      <c r="P131" s="1262">
        <v>0</v>
      </c>
      <c r="Q131" s="1255">
        <f>P131*O131</f>
        <v>0</v>
      </c>
      <c r="R131" s="181"/>
      <c r="S131" s="176">
        <v>1092</v>
      </c>
      <c r="T131" s="293"/>
      <c r="U131" s="178" t="s">
        <v>554</v>
      </c>
      <c r="V131" s="179"/>
      <c r="W131" s="179"/>
      <c r="X131" s="705">
        <v>0</v>
      </c>
      <c r="Y131" s="1262">
        <v>0</v>
      </c>
      <c r="Z131" s="1255">
        <f>Y131*X131</f>
        <v>0</v>
      </c>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212"/>
      <c r="AX131" s="212"/>
      <c r="AY131" s="212"/>
      <c r="AZ131" s="212"/>
      <c r="BA131" s="212"/>
      <c r="BB131" s="212"/>
    </row>
    <row r="132" spans="1:54" s="169" customFormat="1" ht="11.9" customHeight="1" x14ac:dyDescent="0.35">
      <c r="A132" s="176">
        <v>1093</v>
      </c>
      <c r="B132" s="262"/>
      <c r="C132" s="178" t="s">
        <v>555</v>
      </c>
      <c r="D132" s="179"/>
      <c r="E132" s="179"/>
      <c r="F132" s="705">
        <v>0</v>
      </c>
      <c r="G132" s="1262">
        <v>0</v>
      </c>
      <c r="H132" s="1255">
        <f>G132*F132</f>
        <v>0</v>
      </c>
      <c r="I132" s="181"/>
      <c r="J132" s="176">
        <v>1093</v>
      </c>
      <c r="K132" s="262"/>
      <c r="L132" s="178" t="s">
        <v>555</v>
      </c>
      <c r="M132" s="179"/>
      <c r="N132" s="179"/>
      <c r="O132" s="705">
        <v>0</v>
      </c>
      <c r="P132" s="1262">
        <v>0</v>
      </c>
      <c r="Q132" s="1255">
        <f>P132*O132</f>
        <v>0</v>
      </c>
      <c r="R132" s="181"/>
      <c r="S132" s="176">
        <v>1093</v>
      </c>
      <c r="T132" s="262"/>
      <c r="U132" s="178" t="s">
        <v>555</v>
      </c>
      <c r="V132" s="179"/>
      <c r="W132" s="179"/>
      <c r="X132" s="705">
        <v>0</v>
      </c>
      <c r="Y132" s="1262">
        <v>0</v>
      </c>
      <c r="Z132" s="1255">
        <f>Y132*X132</f>
        <v>0</v>
      </c>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212"/>
      <c r="AX132" s="212"/>
      <c r="AY132" s="212"/>
      <c r="AZ132" s="212"/>
      <c r="BA132" s="212"/>
      <c r="BB132" s="212"/>
    </row>
    <row r="133" spans="1:54" ht="11.9" customHeight="1" thickBot="1" x14ac:dyDescent="0.4">
      <c r="A133" s="176">
        <v>1094</v>
      </c>
      <c r="C133" s="368" t="s">
        <v>94</v>
      </c>
      <c r="D133" s="1317"/>
      <c r="F133" s="1315">
        <v>0</v>
      </c>
      <c r="G133" s="1314">
        <v>0</v>
      </c>
      <c r="H133" s="1259">
        <v>0</v>
      </c>
      <c r="J133" s="176">
        <v>1094</v>
      </c>
      <c r="L133" s="1316" t="s">
        <v>94</v>
      </c>
      <c r="M133" s="1317"/>
      <c r="O133" s="1315">
        <v>0</v>
      </c>
      <c r="P133" s="1314">
        <v>0</v>
      </c>
      <c r="Q133" s="1259">
        <v>0</v>
      </c>
      <c r="S133" s="176">
        <v>1094</v>
      </c>
      <c r="U133" s="368" t="s">
        <v>94</v>
      </c>
      <c r="V133" s="1317"/>
      <c r="X133" s="1315">
        <v>0</v>
      </c>
      <c r="Y133" s="1314">
        <v>0</v>
      </c>
      <c r="Z133" s="1259">
        <v>0</v>
      </c>
    </row>
    <row r="134" spans="1:54" s="432" customFormat="1" ht="17.25" customHeight="1" thickBot="1" x14ac:dyDescent="0.4">
      <c r="A134" s="429">
        <v>1100</v>
      </c>
      <c r="B134" s="430" t="s">
        <v>635</v>
      </c>
      <c r="C134" s="431"/>
      <c r="D134" s="431"/>
      <c r="E134" s="431"/>
      <c r="F134" s="535">
        <f>SUM(F136:F141)</f>
        <v>0</v>
      </c>
      <c r="G134" s="509"/>
      <c r="H134" s="1260">
        <f>SUM(H136:H141)</f>
        <v>0</v>
      </c>
      <c r="I134" s="171"/>
      <c r="J134" s="429">
        <v>1100</v>
      </c>
      <c r="K134" s="430" t="s">
        <v>635</v>
      </c>
      <c r="L134" s="431"/>
      <c r="M134" s="431"/>
      <c r="N134" s="431"/>
      <c r="O134" s="535">
        <f>SUM(O136:O141)</f>
        <v>0</v>
      </c>
      <c r="P134" s="509"/>
      <c r="Q134" s="1260">
        <f>SUM(Q136:Q141)</f>
        <v>0</v>
      </c>
      <c r="R134" s="449"/>
      <c r="S134" s="429">
        <v>1100</v>
      </c>
      <c r="T134" s="430" t="s">
        <v>635</v>
      </c>
      <c r="U134" s="431"/>
      <c r="V134" s="431"/>
      <c r="W134" s="431"/>
      <c r="X134" s="535">
        <f>SUM(X136:X141)</f>
        <v>0</v>
      </c>
      <c r="Y134" s="509"/>
      <c r="Z134" s="1260">
        <f>SUM(Z136:Z141)</f>
        <v>0</v>
      </c>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794"/>
      <c r="AX134" s="794"/>
      <c r="AY134" s="794"/>
      <c r="AZ134" s="794"/>
      <c r="BA134" s="794"/>
      <c r="BB134" s="794"/>
    </row>
    <row r="135" spans="1:54" s="212" customFormat="1" ht="6" customHeight="1" x14ac:dyDescent="0.35">
      <c r="A135" s="221"/>
      <c r="B135" s="427"/>
      <c r="F135" s="720"/>
      <c r="G135" s="721"/>
      <c r="H135" s="540"/>
      <c r="I135" s="191"/>
      <c r="J135" s="221"/>
      <c r="K135" s="427"/>
      <c r="O135" s="720"/>
      <c r="P135" s="721"/>
      <c r="Q135" s="540"/>
      <c r="R135" s="191"/>
      <c r="S135" s="221"/>
      <c r="T135" s="427"/>
      <c r="X135" s="720"/>
      <c r="Y135" s="721"/>
      <c r="Z135" s="540"/>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row>
    <row r="136" spans="1:54" s="169" customFormat="1" ht="11.25" customHeight="1" x14ac:dyDescent="0.35">
      <c r="A136" s="176">
        <v>1101</v>
      </c>
      <c r="B136" s="262"/>
      <c r="C136" s="178" t="s">
        <v>556</v>
      </c>
      <c r="D136" s="180"/>
      <c r="E136" s="180"/>
      <c r="F136" s="705">
        <v>0</v>
      </c>
      <c r="G136" s="1262">
        <v>0</v>
      </c>
      <c r="H136" s="1255">
        <f t="shared" ref="H136:H141" si="0">F136*G136</f>
        <v>0</v>
      </c>
      <c r="I136" s="181"/>
      <c r="J136" s="176">
        <v>1101</v>
      </c>
      <c r="K136" s="262"/>
      <c r="L136" s="178" t="s">
        <v>556</v>
      </c>
      <c r="M136" s="180"/>
      <c r="N136" s="180"/>
      <c r="O136" s="705">
        <v>0</v>
      </c>
      <c r="P136" s="1262">
        <v>0</v>
      </c>
      <c r="Q136" s="1255">
        <f t="shared" ref="Q136:Q141" si="1">O136*P136</f>
        <v>0</v>
      </c>
      <c r="R136" s="181"/>
      <c r="S136" s="176">
        <v>1101</v>
      </c>
      <c r="T136" s="262"/>
      <c r="U136" s="178" t="s">
        <v>556</v>
      </c>
      <c r="V136" s="180"/>
      <c r="W136" s="180"/>
      <c r="X136" s="705">
        <v>0</v>
      </c>
      <c r="Y136" s="1262">
        <v>0</v>
      </c>
      <c r="Z136" s="1255">
        <f t="shared" ref="Z136:Z141" si="2">X136*Y136</f>
        <v>0</v>
      </c>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212"/>
      <c r="AX136" s="212"/>
      <c r="AY136" s="212"/>
      <c r="AZ136" s="212"/>
      <c r="BA136" s="212"/>
      <c r="BB136" s="212"/>
    </row>
    <row r="137" spans="1:54" s="169" customFormat="1" ht="11.25" customHeight="1" x14ac:dyDescent="0.35">
      <c r="A137" s="176">
        <v>1102</v>
      </c>
      <c r="B137" s="262"/>
      <c r="C137" s="178" t="s">
        <v>557</v>
      </c>
      <c r="D137" s="180"/>
      <c r="E137" s="180"/>
      <c r="F137" s="705">
        <v>0</v>
      </c>
      <c r="G137" s="1262">
        <v>0</v>
      </c>
      <c r="H137" s="1255">
        <f t="shared" si="0"/>
        <v>0</v>
      </c>
      <c r="I137" s="181"/>
      <c r="J137" s="176">
        <v>1102</v>
      </c>
      <c r="K137" s="262"/>
      <c r="L137" s="178" t="s">
        <v>557</v>
      </c>
      <c r="M137" s="180"/>
      <c r="N137" s="180"/>
      <c r="O137" s="705">
        <v>0</v>
      </c>
      <c r="P137" s="1262">
        <v>0</v>
      </c>
      <c r="Q137" s="1255">
        <f t="shared" si="1"/>
        <v>0</v>
      </c>
      <c r="R137" s="181"/>
      <c r="S137" s="176">
        <v>1102</v>
      </c>
      <c r="T137" s="262"/>
      <c r="U137" s="178" t="s">
        <v>557</v>
      </c>
      <c r="V137" s="180"/>
      <c r="W137" s="180"/>
      <c r="X137" s="705">
        <v>0</v>
      </c>
      <c r="Y137" s="1262">
        <v>0</v>
      </c>
      <c r="Z137" s="1255">
        <f t="shared" si="2"/>
        <v>0</v>
      </c>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212"/>
      <c r="AX137" s="212"/>
      <c r="AY137" s="212"/>
      <c r="AZ137" s="212"/>
      <c r="BA137" s="212"/>
      <c r="BB137" s="212"/>
    </row>
    <row r="138" spans="1:54" s="169" customFormat="1" ht="11.25" customHeight="1" x14ac:dyDescent="0.35">
      <c r="A138" s="176">
        <v>1103</v>
      </c>
      <c r="B138" s="262"/>
      <c r="C138" s="178" t="s">
        <v>548</v>
      </c>
      <c r="D138" s="180"/>
      <c r="E138" s="180"/>
      <c r="F138" s="705">
        <v>0</v>
      </c>
      <c r="G138" s="1262">
        <v>0</v>
      </c>
      <c r="H138" s="1255">
        <f t="shared" si="0"/>
        <v>0</v>
      </c>
      <c r="I138" s="181"/>
      <c r="J138" s="176">
        <v>1103</v>
      </c>
      <c r="K138" s="262"/>
      <c r="L138" s="178" t="s">
        <v>548</v>
      </c>
      <c r="M138" s="180"/>
      <c r="N138" s="180"/>
      <c r="O138" s="705">
        <v>0</v>
      </c>
      <c r="P138" s="1262">
        <v>0</v>
      </c>
      <c r="Q138" s="1255">
        <f t="shared" si="1"/>
        <v>0</v>
      </c>
      <c r="R138" s="181"/>
      <c r="S138" s="176">
        <v>1103</v>
      </c>
      <c r="T138" s="262"/>
      <c r="U138" s="178" t="s">
        <v>548</v>
      </c>
      <c r="V138" s="180"/>
      <c r="W138" s="180"/>
      <c r="X138" s="705">
        <v>0</v>
      </c>
      <c r="Y138" s="1262">
        <v>0</v>
      </c>
      <c r="Z138" s="1255">
        <f t="shared" si="2"/>
        <v>0</v>
      </c>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212"/>
      <c r="AX138" s="212"/>
      <c r="AY138" s="212"/>
      <c r="AZ138" s="212"/>
      <c r="BA138" s="212"/>
      <c r="BB138" s="212"/>
    </row>
    <row r="139" spans="1:54" s="169" customFormat="1" ht="11.25" customHeight="1" x14ac:dyDescent="0.35">
      <c r="A139" s="176">
        <v>1104</v>
      </c>
      <c r="B139" s="262"/>
      <c r="C139" s="182" t="s">
        <v>558</v>
      </c>
      <c r="D139" s="180"/>
      <c r="E139" s="180"/>
      <c r="F139" s="705">
        <v>0</v>
      </c>
      <c r="G139" s="1262">
        <v>0</v>
      </c>
      <c r="H139" s="1255">
        <f t="shared" si="0"/>
        <v>0</v>
      </c>
      <c r="I139" s="181"/>
      <c r="J139" s="176">
        <v>1104</v>
      </c>
      <c r="K139" s="262"/>
      <c r="L139" s="182" t="s">
        <v>558</v>
      </c>
      <c r="M139" s="180"/>
      <c r="N139" s="180"/>
      <c r="O139" s="705">
        <v>0</v>
      </c>
      <c r="P139" s="1262">
        <v>0</v>
      </c>
      <c r="Q139" s="1255">
        <f t="shared" si="1"/>
        <v>0</v>
      </c>
      <c r="R139" s="181"/>
      <c r="S139" s="176">
        <v>1104</v>
      </c>
      <c r="T139" s="262"/>
      <c r="U139" s="182" t="s">
        <v>558</v>
      </c>
      <c r="V139" s="180"/>
      <c r="W139" s="180"/>
      <c r="X139" s="705">
        <v>0</v>
      </c>
      <c r="Y139" s="1262">
        <v>0</v>
      </c>
      <c r="Z139" s="1255">
        <f t="shared" si="2"/>
        <v>0</v>
      </c>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212"/>
      <c r="AX139" s="212"/>
      <c r="AY139" s="212"/>
      <c r="AZ139" s="212"/>
      <c r="BA139" s="212"/>
      <c r="BB139" s="212"/>
    </row>
    <row r="140" spans="1:54" s="169" customFormat="1" ht="11.9" customHeight="1" x14ac:dyDescent="0.35">
      <c r="A140" s="176">
        <v>1105</v>
      </c>
      <c r="B140" s="262"/>
      <c r="C140" s="182" t="s">
        <v>559</v>
      </c>
      <c r="D140" s="180"/>
      <c r="E140" s="180"/>
      <c r="F140" s="705">
        <v>0</v>
      </c>
      <c r="G140" s="1262">
        <v>0</v>
      </c>
      <c r="H140" s="1255">
        <f t="shared" si="0"/>
        <v>0</v>
      </c>
      <c r="I140" s="181"/>
      <c r="J140" s="176">
        <v>1105</v>
      </c>
      <c r="K140" s="262"/>
      <c r="L140" s="182" t="s">
        <v>559</v>
      </c>
      <c r="M140" s="180"/>
      <c r="N140" s="180"/>
      <c r="O140" s="705">
        <v>0</v>
      </c>
      <c r="P140" s="1262">
        <v>0</v>
      </c>
      <c r="Q140" s="1255">
        <f t="shared" si="1"/>
        <v>0</v>
      </c>
      <c r="R140" s="181"/>
      <c r="S140" s="176">
        <v>1105</v>
      </c>
      <c r="T140" s="262"/>
      <c r="U140" s="182" t="s">
        <v>559</v>
      </c>
      <c r="V140" s="180"/>
      <c r="W140" s="180"/>
      <c r="X140" s="705">
        <v>0</v>
      </c>
      <c r="Y140" s="1262">
        <v>0</v>
      </c>
      <c r="Z140" s="1255">
        <f t="shared" si="2"/>
        <v>0</v>
      </c>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212"/>
      <c r="AX140" s="212"/>
      <c r="AY140" s="212"/>
      <c r="AZ140" s="212"/>
      <c r="BA140" s="212"/>
      <c r="BB140" s="212"/>
    </row>
    <row r="141" spans="1:54" s="169" customFormat="1" ht="11.9" customHeight="1" x14ac:dyDescent="0.35">
      <c r="A141" s="176">
        <v>1106</v>
      </c>
      <c r="B141" s="262"/>
      <c r="C141" s="182" t="s">
        <v>549</v>
      </c>
      <c r="D141" s="180"/>
      <c r="E141" s="180"/>
      <c r="F141" s="705">
        <v>0</v>
      </c>
      <c r="G141" s="1262">
        <v>0</v>
      </c>
      <c r="H141" s="1255">
        <f t="shared" si="0"/>
        <v>0</v>
      </c>
      <c r="I141" s="181"/>
      <c r="J141" s="176">
        <v>1106</v>
      </c>
      <c r="K141" s="262"/>
      <c r="L141" s="182" t="s">
        <v>549</v>
      </c>
      <c r="M141" s="180"/>
      <c r="N141" s="180"/>
      <c r="O141" s="705">
        <v>0</v>
      </c>
      <c r="P141" s="1262">
        <v>0</v>
      </c>
      <c r="Q141" s="1255">
        <f t="shared" si="1"/>
        <v>0</v>
      </c>
      <c r="R141" s="181"/>
      <c r="S141" s="176">
        <v>1106</v>
      </c>
      <c r="T141" s="262"/>
      <c r="U141" s="182" t="s">
        <v>549</v>
      </c>
      <c r="V141" s="180"/>
      <c r="W141" s="180"/>
      <c r="X141" s="705">
        <v>0</v>
      </c>
      <c r="Y141" s="1262">
        <v>0</v>
      </c>
      <c r="Z141" s="1255">
        <f t="shared" si="2"/>
        <v>0</v>
      </c>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212"/>
      <c r="AX141" s="212"/>
      <c r="AY141" s="212"/>
      <c r="AZ141" s="212"/>
      <c r="BA141" s="212"/>
      <c r="BB141" s="212"/>
    </row>
    <row r="142" spans="1:54" ht="11.9" customHeight="1" thickBot="1" x14ac:dyDescent="0.4">
      <c r="A142" s="164"/>
      <c r="F142" s="722"/>
      <c r="G142" s="723"/>
      <c r="H142" s="541"/>
      <c r="I142" s="192"/>
      <c r="J142" s="164"/>
      <c r="O142" s="722"/>
      <c r="P142" s="723"/>
      <c r="Q142" s="541"/>
      <c r="S142" s="164"/>
      <c r="X142" s="722"/>
      <c r="Y142" s="723"/>
      <c r="Z142" s="541"/>
    </row>
    <row r="143" spans="1:54" s="432" customFormat="1" ht="18" customHeight="1" thickBot="1" x14ac:dyDescent="0.4">
      <c r="A143" s="429">
        <v>1200</v>
      </c>
      <c r="B143" s="430" t="s">
        <v>634</v>
      </c>
      <c r="C143" s="431"/>
      <c r="D143" s="431"/>
      <c r="E143" s="431"/>
      <c r="F143" s="974">
        <f>SUM(F145:F160)</f>
        <v>0</v>
      </c>
      <c r="G143" s="509"/>
      <c r="H143" s="1260">
        <f>SUM(H145:H160)</f>
        <v>0</v>
      </c>
      <c r="I143" s="171"/>
      <c r="J143" s="429">
        <v>1200</v>
      </c>
      <c r="K143" s="430" t="s">
        <v>634</v>
      </c>
      <c r="L143" s="431"/>
      <c r="M143" s="431"/>
      <c r="N143" s="431"/>
      <c r="O143" s="974">
        <f>SUM(O145:O160)</f>
        <v>0</v>
      </c>
      <c r="P143" s="509"/>
      <c r="Q143" s="1260">
        <f>SUM(Q145:Q160)</f>
        <v>0</v>
      </c>
      <c r="R143" s="449"/>
      <c r="S143" s="429">
        <v>1200</v>
      </c>
      <c r="T143" s="430" t="s">
        <v>634</v>
      </c>
      <c r="U143" s="431"/>
      <c r="V143" s="431"/>
      <c r="W143" s="431"/>
      <c r="X143" s="974">
        <f>SUM(X145:X160)</f>
        <v>0</v>
      </c>
      <c r="Y143" s="509"/>
      <c r="Z143" s="1260">
        <f>SUM(Z145:Z160)</f>
        <v>0</v>
      </c>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794"/>
      <c r="AX143" s="794"/>
      <c r="AY143" s="794"/>
      <c r="AZ143" s="794"/>
      <c r="BA143" s="794"/>
      <c r="BB143" s="794"/>
    </row>
    <row r="144" spans="1:54" s="209" customFormat="1" ht="6" customHeight="1" x14ac:dyDescent="0.35">
      <c r="A144" s="220"/>
      <c r="B144" s="272"/>
      <c r="F144" s="720"/>
      <c r="G144" s="721"/>
      <c r="H144" s="540"/>
      <c r="I144" s="146"/>
      <c r="J144" s="220"/>
      <c r="K144" s="272"/>
      <c r="O144" s="720"/>
      <c r="P144" s="721"/>
      <c r="Q144" s="540"/>
      <c r="R144" s="146"/>
      <c r="S144" s="220"/>
      <c r="T144" s="272"/>
      <c r="X144" s="720"/>
      <c r="Y144" s="721"/>
      <c r="Z144" s="540"/>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row>
    <row r="145" spans="1:54" s="169" customFormat="1" ht="11.9" customHeight="1" x14ac:dyDescent="0.35">
      <c r="A145" s="176">
        <v>1201</v>
      </c>
      <c r="B145" s="262"/>
      <c r="C145" s="178" t="s">
        <v>173</v>
      </c>
      <c r="D145" s="180"/>
      <c r="E145" s="180"/>
      <c r="F145" s="705">
        <v>0</v>
      </c>
      <c r="G145" s="1262">
        <v>0</v>
      </c>
      <c r="H145" s="1255">
        <f t="shared" ref="H145:H160" si="3">F145*G145</f>
        <v>0</v>
      </c>
      <c r="I145" s="181"/>
      <c r="J145" s="176">
        <v>1201</v>
      </c>
      <c r="K145" s="262"/>
      <c r="L145" s="178" t="s">
        <v>173</v>
      </c>
      <c r="M145" s="180"/>
      <c r="N145" s="180"/>
      <c r="O145" s="705">
        <v>0</v>
      </c>
      <c r="P145" s="1262">
        <v>0</v>
      </c>
      <c r="Q145" s="1255">
        <f t="shared" ref="Q145:Q160" si="4">O145*P145</f>
        <v>0</v>
      </c>
      <c r="R145" s="181"/>
      <c r="S145" s="176">
        <v>1201</v>
      </c>
      <c r="T145" s="262"/>
      <c r="U145" s="178" t="s">
        <v>173</v>
      </c>
      <c r="V145" s="180"/>
      <c r="W145" s="180"/>
      <c r="X145" s="705">
        <v>0</v>
      </c>
      <c r="Y145" s="1262">
        <v>0</v>
      </c>
      <c r="Z145" s="1255">
        <f t="shared" ref="Z145:Z160" si="5">X145*Y145</f>
        <v>0</v>
      </c>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212"/>
      <c r="AX145" s="212"/>
      <c r="AY145" s="212"/>
      <c r="AZ145" s="212"/>
      <c r="BA145" s="212"/>
      <c r="BB145" s="212"/>
    </row>
    <row r="146" spans="1:54" s="169" customFormat="1" ht="11.9" customHeight="1" x14ac:dyDescent="0.35">
      <c r="A146" s="176">
        <v>1203</v>
      </c>
      <c r="B146" s="262"/>
      <c r="C146" s="178" t="s">
        <v>164</v>
      </c>
      <c r="D146" s="180"/>
      <c r="E146" s="180"/>
      <c r="F146" s="705">
        <v>0</v>
      </c>
      <c r="G146" s="1262">
        <v>0</v>
      </c>
      <c r="H146" s="1255">
        <f t="shared" si="3"/>
        <v>0</v>
      </c>
      <c r="I146" s="181"/>
      <c r="J146" s="176">
        <v>1203</v>
      </c>
      <c r="K146" s="262"/>
      <c r="L146" s="178" t="s">
        <v>164</v>
      </c>
      <c r="M146" s="180"/>
      <c r="N146" s="180"/>
      <c r="O146" s="705">
        <v>0</v>
      </c>
      <c r="P146" s="1262">
        <v>0</v>
      </c>
      <c r="Q146" s="1255">
        <f t="shared" si="4"/>
        <v>0</v>
      </c>
      <c r="R146" s="181"/>
      <c r="S146" s="176">
        <v>1203</v>
      </c>
      <c r="T146" s="262"/>
      <c r="U146" s="178" t="s">
        <v>164</v>
      </c>
      <c r="V146" s="180"/>
      <c r="W146" s="180"/>
      <c r="X146" s="705">
        <v>0</v>
      </c>
      <c r="Y146" s="1262">
        <v>0</v>
      </c>
      <c r="Z146" s="1255">
        <f t="shared" si="5"/>
        <v>0</v>
      </c>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212"/>
      <c r="AX146" s="212"/>
      <c r="AY146" s="212"/>
      <c r="AZ146" s="212"/>
      <c r="BA146" s="212"/>
      <c r="BB146" s="212"/>
    </row>
    <row r="147" spans="1:54" s="169" customFormat="1" ht="11.9" customHeight="1" x14ac:dyDescent="0.35">
      <c r="A147" s="176">
        <v>1204</v>
      </c>
      <c r="B147" s="262"/>
      <c r="C147" s="178" t="s">
        <v>165</v>
      </c>
      <c r="D147" s="180"/>
      <c r="E147" s="180"/>
      <c r="F147" s="705">
        <v>0</v>
      </c>
      <c r="G147" s="1262">
        <v>0</v>
      </c>
      <c r="H147" s="1255">
        <f t="shared" si="3"/>
        <v>0</v>
      </c>
      <c r="I147" s="181"/>
      <c r="J147" s="176">
        <v>1204</v>
      </c>
      <c r="K147" s="262"/>
      <c r="L147" s="178" t="s">
        <v>165</v>
      </c>
      <c r="M147" s="180"/>
      <c r="N147" s="180"/>
      <c r="O147" s="705">
        <v>0</v>
      </c>
      <c r="P147" s="1262">
        <v>0</v>
      </c>
      <c r="Q147" s="1255">
        <f t="shared" si="4"/>
        <v>0</v>
      </c>
      <c r="R147" s="181"/>
      <c r="S147" s="176">
        <v>1204</v>
      </c>
      <c r="T147" s="262"/>
      <c r="U147" s="178" t="s">
        <v>165</v>
      </c>
      <c r="V147" s="180"/>
      <c r="W147" s="180"/>
      <c r="X147" s="705">
        <v>0</v>
      </c>
      <c r="Y147" s="1262">
        <v>0</v>
      </c>
      <c r="Z147" s="1255">
        <f t="shared" si="5"/>
        <v>0</v>
      </c>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212"/>
      <c r="AX147" s="212"/>
      <c r="AY147" s="212"/>
      <c r="AZ147" s="212"/>
      <c r="BA147" s="212"/>
      <c r="BB147" s="212"/>
    </row>
    <row r="148" spans="1:54" s="169" customFormat="1" ht="11.9" customHeight="1" x14ac:dyDescent="0.35">
      <c r="A148" s="176">
        <v>1205</v>
      </c>
      <c r="B148" s="262"/>
      <c r="C148" s="178" t="s">
        <v>171</v>
      </c>
      <c r="D148" s="180"/>
      <c r="E148" s="180"/>
      <c r="F148" s="705">
        <v>0</v>
      </c>
      <c r="G148" s="1262">
        <v>0</v>
      </c>
      <c r="H148" s="1255">
        <f t="shared" si="3"/>
        <v>0</v>
      </c>
      <c r="I148" s="181"/>
      <c r="J148" s="176">
        <v>1205</v>
      </c>
      <c r="K148" s="262"/>
      <c r="L148" s="178" t="s">
        <v>171</v>
      </c>
      <c r="M148" s="180"/>
      <c r="N148" s="180"/>
      <c r="O148" s="705">
        <v>0</v>
      </c>
      <c r="P148" s="1262">
        <v>0</v>
      </c>
      <c r="Q148" s="1255">
        <f t="shared" si="4"/>
        <v>0</v>
      </c>
      <c r="R148" s="181"/>
      <c r="S148" s="176">
        <v>1205</v>
      </c>
      <c r="T148" s="262"/>
      <c r="U148" s="178" t="s">
        <v>171</v>
      </c>
      <c r="V148" s="180"/>
      <c r="W148" s="180"/>
      <c r="X148" s="705">
        <v>0</v>
      </c>
      <c r="Y148" s="1262">
        <v>0</v>
      </c>
      <c r="Z148" s="1255">
        <f t="shared" si="5"/>
        <v>0</v>
      </c>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212"/>
      <c r="AX148" s="212"/>
      <c r="AY148" s="212"/>
      <c r="AZ148" s="212"/>
      <c r="BA148" s="212"/>
      <c r="BB148" s="212"/>
    </row>
    <row r="149" spans="1:54" s="169" customFormat="1" ht="11.9" customHeight="1" x14ac:dyDescent="0.35">
      <c r="A149" s="176">
        <v>1206</v>
      </c>
      <c r="B149" s="262"/>
      <c r="C149" s="178" t="s">
        <v>172</v>
      </c>
      <c r="D149" s="180"/>
      <c r="E149" s="180"/>
      <c r="F149" s="705">
        <v>0</v>
      </c>
      <c r="G149" s="1262">
        <v>0</v>
      </c>
      <c r="H149" s="1255">
        <f t="shared" si="3"/>
        <v>0</v>
      </c>
      <c r="I149" s="181"/>
      <c r="J149" s="176">
        <v>1206</v>
      </c>
      <c r="K149" s="262"/>
      <c r="L149" s="178" t="s">
        <v>172</v>
      </c>
      <c r="M149" s="180"/>
      <c r="N149" s="180"/>
      <c r="O149" s="705">
        <v>0</v>
      </c>
      <c r="P149" s="1262">
        <v>0</v>
      </c>
      <c r="Q149" s="1255">
        <f t="shared" si="4"/>
        <v>0</v>
      </c>
      <c r="R149" s="181"/>
      <c r="S149" s="176">
        <v>1206</v>
      </c>
      <c r="T149" s="262"/>
      <c r="U149" s="178" t="s">
        <v>172</v>
      </c>
      <c r="V149" s="180"/>
      <c r="W149" s="180"/>
      <c r="X149" s="705">
        <v>0</v>
      </c>
      <c r="Y149" s="1262">
        <v>0</v>
      </c>
      <c r="Z149" s="1255">
        <f t="shared" si="5"/>
        <v>0</v>
      </c>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212"/>
      <c r="AX149" s="212"/>
      <c r="AY149" s="212"/>
      <c r="AZ149" s="212"/>
      <c r="BA149" s="212"/>
      <c r="BB149" s="212"/>
    </row>
    <row r="150" spans="1:54" s="169" customFormat="1" ht="11.9" customHeight="1" x14ac:dyDescent="0.35">
      <c r="A150" s="176">
        <v>1207</v>
      </c>
      <c r="B150" s="262"/>
      <c r="C150" s="178" t="s">
        <v>166</v>
      </c>
      <c r="D150" s="180"/>
      <c r="E150" s="180"/>
      <c r="F150" s="705">
        <v>0</v>
      </c>
      <c r="G150" s="1262">
        <v>0</v>
      </c>
      <c r="H150" s="1255">
        <f t="shared" si="3"/>
        <v>0</v>
      </c>
      <c r="I150" s="181"/>
      <c r="J150" s="176">
        <v>1207</v>
      </c>
      <c r="K150" s="262"/>
      <c r="L150" s="178" t="s">
        <v>166</v>
      </c>
      <c r="M150" s="180"/>
      <c r="N150" s="180"/>
      <c r="O150" s="705">
        <v>0</v>
      </c>
      <c r="P150" s="1262">
        <v>0</v>
      </c>
      <c r="Q150" s="1255">
        <f t="shared" si="4"/>
        <v>0</v>
      </c>
      <c r="R150" s="181"/>
      <c r="S150" s="176">
        <v>1207</v>
      </c>
      <c r="T150" s="262"/>
      <c r="U150" s="178" t="s">
        <v>166</v>
      </c>
      <c r="V150" s="180"/>
      <c r="W150" s="180"/>
      <c r="X150" s="705">
        <v>0</v>
      </c>
      <c r="Y150" s="1262">
        <v>0</v>
      </c>
      <c r="Z150" s="1255">
        <f t="shared" si="5"/>
        <v>0</v>
      </c>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212"/>
      <c r="AX150" s="212"/>
      <c r="AY150" s="212"/>
      <c r="AZ150" s="212"/>
      <c r="BA150" s="212"/>
      <c r="BB150" s="212"/>
    </row>
    <row r="151" spans="1:54" s="169" customFormat="1" ht="11.9" customHeight="1" x14ac:dyDescent="0.35">
      <c r="A151" s="176">
        <v>1208</v>
      </c>
      <c r="B151" s="262"/>
      <c r="C151" s="182" t="s">
        <v>558</v>
      </c>
      <c r="D151" s="180"/>
      <c r="E151" s="180"/>
      <c r="F151" s="705">
        <v>0</v>
      </c>
      <c r="G151" s="1262">
        <v>0</v>
      </c>
      <c r="H151" s="1255">
        <f t="shared" si="3"/>
        <v>0</v>
      </c>
      <c r="I151" s="181"/>
      <c r="J151" s="176">
        <v>1208</v>
      </c>
      <c r="K151" s="262"/>
      <c r="L151" s="182" t="s">
        <v>558</v>
      </c>
      <c r="M151" s="180"/>
      <c r="N151" s="180"/>
      <c r="O151" s="705">
        <v>0</v>
      </c>
      <c r="P151" s="1262">
        <v>0</v>
      </c>
      <c r="Q151" s="1255">
        <f t="shared" si="4"/>
        <v>0</v>
      </c>
      <c r="R151" s="181"/>
      <c r="S151" s="176">
        <v>1208</v>
      </c>
      <c r="T151" s="262"/>
      <c r="U151" s="182" t="s">
        <v>558</v>
      </c>
      <c r="V151" s="180"/>
      <c r="W151" s="180"/>
      <c r="X151" s="705">
        <v>0</v>
      </c>
      <c r="Y151" s="1262">
        <v>0</v>
      </c>
      <c r="Z151" s="1255">
        <f t="shared" si="5"/>
        <v>0</v>
      </c>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212"/>
      <c r="AX151" s="212"/>
      <c r="AY151" s="212"/>
      <c r="AZ151" s="212"/>
      <c r="BA151" s="212"/>
      <c r="BB151" s="212"/>
    </row>
    <row r="152" spans="1:54" s="169" customFormat="1" ht="11.9" customHeight="1" x14ac:dyDescent="0.35">
      <c r="A152" s="176">
        <v>1209</v>
      </c>
      <c r="B152" s="262"/>
      <c r="C152" s="182" t="s">
        <v>559</v>
      </c>
      <c r="D152" s="180"/>
      <c r="E152" s="180"/>
      <c r="F152" s="705">
        <v>0</v>
      </c>
      <c r="G152" s="1262">
        <v>0</v>
      </c>
      <c r="H152" s="1255">
        <f t="shared" si="3"/>
        <v>0</v>
      </c>
      <c r="I152" s="181"/>
      <c r="J152" s="176">
        <v>1209</v>
      </c>
      <c r="K152" s="262"/>
      <c r="L152" s="182" t="s">
        <v>559</v>
      </c>
      <c r="M152" s="180"/>
      <c r="N152" s="180"/>
      <c r="O152" s="705">
        <v>0</v>
      </c>
      <c r="P152" s="1262">
        <v>0</v>
      </c>
      <c r="Q152" s="1255">
        <f t="shared" si="4"/>
        <v>0</v>
      </c>
      <c r="R152" s="181"/>
      <c r="S152" s="176">
        <v>1209</v>
      </c>
      <c r="T152" s="262"/>
      <c r="U152" s="182" t="s">
        <v>559</v>
      </c>
      <c r="V152" s="180"/>
      <c r="W152" s="180"/>
      <c r="X152" s="705">
        <v>0</v>
      </c>
      <c r="Y152" s="1262">
        <v>0</v>
      </c>
      <c r="Z152" s="1255">
        <f t="shared" si="5"/>
        <v>0</v>
      </c>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212"/>
      <c r="AX152" s="212"/>
      <c r="AY152" s="212"/>
      <c r="AZ152" s="212"/>
      <c r="BA152" s="212"/>
      <c r="BB152" s="212"/>
    </row>
    <row r="153" spans="1:54" s="169" customFormat="1" ht="11.9" customHeight="1" x14ac:dyDescent="0.35">
      <c r="A153" s="176">
        <v>1210</v>
      </c>
      <c r="B153" s="262"/>
      <c r="C153" s="182" t="s">
        <v>549</v>
      </c>
      <c r="D153" s="180"/>
      <c r="E153" s="180"/>
      <c r="F153" s="705">
        <v>0</v>
      </c>
      <c r="G153" s="1262">
        <v>0</v>
      </c>
      <c r="H153" s="1255">
        <f t="shared" si="3"/>
        <v>0</v>
      </c>
      <c r="I153" s="181"/>
      <c r="J153" s="176">
        <v>1210</v>
      </c>
      <c r="K153" s="262"/>
      <c r="L153" s="182" t="s">
        <v>549</v>
      </c>
      <c r="M153" s="180"/>
      <c r="N153" s="180"/>
      <c r="O153" s="705">
        <v>0</v>
      </c>
      <c r="P153" s="1262">
        <v>0</v>
      </c>
      <c r="Q153" s="1255">
        <f t="shared" si="4"/>
        <v>0</v>
      </c>
      <c r="R153" s="181"/>
      <c r="S153" s="176">
        <v>1210</v>
      </c>
      <c r="T153" s="262"/>
      <c r="U153" s="182" t="s">
        <v>549</v>
      </c>
      <c r="V153" s="180"/>
      <c r="W153" s="180"/>
      <c r="X153" s="705">
        <v>0</v>
      </c>
      <c r="Y153" s="1262">
        <v>0</v>
      </c>
      <c r="Z153" s="1255">
        <f t="shared" si="5"/>
        <v>0</v>
      </c>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212"/>
      <c r="AX153" s="212"/>
      <c r="AY153" s="212"/>
      <c r="AZ153" s="212"/>
      <c r="BA153" s="212"/>
      <c r="BB153" s="212"/>
    </row>
    <row r="154" spans="1:54" s="169" customFormat="1" ht="11.9" customHeight="1" x14ac:dyDescent="0.35">
      <c r="A154" s="176">
        <v>1211</v>
      </c>
      <c r="B154" s="262"/>
      <c r="C154" s="182" t="s">
        <v>167</v>
      </c>
      <c r="D154" s="180"/>
      <c r="E154" s="180"/>
      <c r="F154" s="705">
        <v>0</v>
      </c>
      <c r="G154" s="1262">
        <v>0</v>
      </c>
      <c r="H154" s="1255">
        <f t="shared" si="3"/>
        <v>0</v>
      </c>
      <c r="I154" s="181"/>
      <c r="J154" s="176">
        <v>1211</v>
      </c>
      <c r="K154" s="262"/>
      <c r="L154" s="182" t="s">
        <v>167</v>
      </c>
      <c r="M154" s="180"/>
      <c r="N154" s="180"/>
      <c r="O154" s="705">
        <v>0</v>
      </c>
      <c r="P154" s="1262">
        <v>0</v>
      </c>
      <c r="Q154" s="1255">
        <f t="shared" si="4"/>
        <v>0</v>
      </c>
      <c r="R154" s="181"/>
      <c r="S154" s="176">
        <v>1211</v>
      </c>
      <c r="T154" s="262"/>
      <c r="U154" s="182" t="s">
        <v>167</v>
      </c>
      <c r="V154" s="180"/>
      <c r="W154" s="180"/>
      <c r="X154" s="705">
        <v>0</v>
      </c>
      <c r="Y154" s="1262">
        <v>0</v>
      </c>
      <c r="Z154" s="1255">
        <f t="shared" si="5"/>
        <v>0</v>
      </c>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212"/>
      <c r="AX154" s="212"/>
      <c r="AY154" s="212"/>
      <c r="AZ154" s="212"/>
      <c r="BA154" s="212"/>
      <c r="BB154" s="212"/>
    </row>
    <row r="155" spans="1:54" s="169" customFormat="1" ht="11.9" customHeight="1" x14ac:dyDescent="0.35">
      <c r="A155" s="176">
        <v>1212</v>
      </c>
      <c r="B155" s="262"/>
      <c r="C155" s="182" t="s">
        <v>168</v>
      </c>
      <c r="D155" s="180"/>
      <c r="E155" s="180"/>
      <c r="F155" s="705">
        <v>0</v>
      </c>
      <c r="G155" s="1262">
        <v>0</v>
      </c>
      <c r="H155" s="1255">
        <f t="shared" si="3"/>
        <v>0</v>
      </c>
      <c r="I155" s="181"/>
      <c r="J155" s="176">
        <v>1212</v>
      </c>
      <c r="K155" s="262"/>
      <c r="L155" s="182" t="s">
        <v>168</v>
      </c>
      <c r="M155" s="180"/>
      <c r="N155" s="180"/>
      <c r="O155" s="705">
        <v>0</v>
      </c>
      <c r="P155" s="1262">
        <v>0</v>
      </c>
      <c r="Q155" s="1255">
        <f t="shared" si="4"/>
        <v>0</v>
      </c>
      <c r="R155" s="181"/>
      <c r="S155" s="176">
        <v>1212</v>
      </c>
      <c r="T155" s="262"/>
      <c r="U155" s="182" t="s">
        <v>168</v>
      </c>
      <c r="V155" s="180"/>
      <c r="W155" s="180"/>
      <c r="X155" s="705">
        <v>0</v>
      </c>
      <c r="Y155" s="1262">
        <v>0</v>
      </c>
      <c r="Z155" s="1255">
        <f t="shared" si="5"/>
        <v>0</v>
      </c>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212"/>
      <c r="AX155" s="212"/>
      <c r="AY155" s="212"/>
      <c r="AZ155" s="212"/>
      <c r="BA155" s="212"/>
      <c r="BB155" s="212"/>
    </row>
    <row r="156" spans="1:54" s="169" customFormat="1" ht="11.9" customHeight="1" x14ac:dyDescent="0.35">
      <c r="A156" s="176">
        <v>1213</v>
      </c>
      <c r="B156" s="262"/>
      <c r="C156" s="182" t="s">
        <v>169</v>
      </c>
      <c r="D156" s="180"/>
      <c r="E156" s="180"/>
      <c r="F156" s="705">
        <v>0</v>
      </c>
      <c r="G156" s="1262">
        <v>0</v>
      </c>
      <c r="H156" s="1255">
        <f t="shared" si="3"/>
        <v>0</v>
      </c>
      <c r="I156" s="181"/>
      <c r="J156" s="176">
        <v>1213</v>
      </c>
      <c r="K156" s="262"/>
      <c r="L156" s="182" t="s">
        <v>169</v>
      </c>
      <c r="M156" s="180"/>
      <c r="N156" s="180"/>
      <c r="O156" s="705">
        <v>0</v>
      </c>
      <c r="P156" s="1262">
        <v>0</v>
      </c>
      <c r="Q156" s="1255">
        <f t="shared" si="4"/>
        <v>0</v>
      </c>
      <c r="R156" s="181"/>
      <c r="S156" s="176">
        <v>1213</v>
      </c>
      <c r="T156" s="262"/>
      <c r="U156" s="182" t="s">
        <v>169</v>
      </c>
      <c r="V156" s="180"/>
      <c r="W156" s="180"/>
      <c r="X156" s="705">
        <v>0</v>
      </c>
      <c r="Y156" s="1262">
        <v>0</v>
      </c>
      <c r="Z156" s="1255">
        <f t="shared" si="5"/>
        <v>0</v>
      </c>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212"/>
      <c r="AX156" s="212"/>
      <c r="AY156" s="212"/>
      <c r="AZ156" s="212"/>
      <c r="BA156" s="212"/>
      <c r="BB156" s="212"/>
    </row>
    <row r="157" spans="1:54" s="169" customFormat="1" ht="11.9" customHeight="1" x14ac:dyDescent="0.35">
      <c r="A157" s="176">
        <v>1214</v>
      </c>
      <c r="B157" s="262"/>
      <c r="C157" s="182" t="s">
        <v>170</v>
      </c>
      <c r="D157" s="180"/>
      <c r="E157" s="180"/>
      <c r="F157" s="705">
        <v>0</v>
      </c>
      <c r="G157" s="1262">
        <v>0</v>
      </c>
      <c r="H157" s="1255">
        <f t="shared" si="3"/>
        <v>0</v>
      </c>
      <c r="I157" s="181"/>
      <c r="J157" s="176">
        <v>1214</v>
      </c>
      <c r="K157" s="262"/>
      <c r="L157" s="182" t="s">
        <v>170</v>
      </c>
      <c r="M157" s="180"/>
      <c r="N157" s="180"/>
      <c r="O157" s="705">
        <v>0</v>
      </c>
      <c r="P157" s="1262">
        <v>0</v>
      </c>
      <c r="Q157" s="1255">
        <f t="shared" si="4"/>
        <v>0</v>
      </c>
      <c r="R157" s="181"/>
      <c r="S157" s="176">
        <v>1214</v>
      </c>
      <c r="T157" s="262"/>
      <c r="U157" s="182" t="s">
        <v>170</v>
      </c>
      <c r="V157" s="180"/>
      <c r="W157" s="180"/>
      <c r="X157" s="705">
        <v>0</v>
      </c>
      <c r="Y157" s="1262">
        <v>0</v>
      </c>
      <c r="Z157" s="1255">
        <f t="shared" si="5"/>
        <v>0</v>
      </c>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212"/>
      <c r="AX157" s="212"/>
      <c r="AY157" s="212"/>
      <c r="AZ157" s="212"/>
      <c r="BA157" s="212"/>
      <c r="BB157" s="212"/>
    </row>
    <row r="158" spans="1:54" s="169" customFormat="1" ht="11.9" customHeight="1" x14ac:dyDescent="0.35">
      <c r="A158" s="176">
        <v>1215</v>
      </c>
      <c r="B158" s="262"/>
      <c r="C158" s="182" t="s">
        <v>174</v>
      </c>
      <c r="D158" s="180"/>
      <c r="E158" s="180"/>
      <c r="F158" s="705">
        <v>0</v>
      </c>
      <c r="G158" s="1262">
        <v>0</v>
      </c>
      <c r="H158" s="1255">
        <f t="shared" si="3"/>
        <v>0</v>
      </c>
      <c r="I158" s="181"/>
      <c r="J158" s="176">
        <v>1215</v>
      </c>
      <c r="K158" s="262"/>
      <c r="L158" s="182" t="s">
        <v>174</v>
      </c>
      <c r="M158" s="180"/>
      <c r="N158" s="180"/>
      <c r="O158" s="705">
        <v>0</v>
      </c>
      <c r="P158" s="1262">
        <v>0</v>
      </c>
      <c r="Q158" s="1255">
        <f t="shared" si="4"/>
        <v>0</v>
      </c>
      <c r="R158" s="181"/>
      <c r="S158" s="176">
        <v>1215</v>
      </c>
      <c r="T158" s="262"/>
      <c r="U158" s="182" t="s">
        <v>174</v>
      </c>
      <c r="V158" s="180"/>
      <c r="W158" s="180"/>
      <c r="X158" s="705">
        <v>0</v>
      </c>
      <c r="Y158" s="1262">
        <v>0</v>
      </c>
      <c r="Z158" s="1255">
        <f t="shared" si="5"/>
        <v>0</v>
      </c>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212"/>
      <c r="AX158" s="212"/>
      <c r="AY158" s="212"/>
      <c r="AZ158" s="212"/>
      <c r="BA158" s="212"/>
      <c r="BB158" s="212"/>
    </row>
    <row r="159" spans="1:54" s="169" customFormat="1" ht="11.9" customHeight="1" x14ac:dyDescent="0.35">
      <c r="A159" s="176">
        <v>1216</v>
      </c>
      <c r="B159" s="262"/>
      <c r="C159" s="182" t="s">
        <v>785</v>
      </c>
      <c r="D159" s="180"/>
      <c r="E159" s="180"/>
      <c r="F159" s="705">
        <v>0</v>
      </c>
      <c r="G159" s="1262">
        <v>0</v>
      </c>
      <c r="H159" s="1255">
        <f t="shared" si="3"/>
        <v>0</v>
      </c>
      <c r="I159" s="181"/>
      <c r="J159" s="176">
        <v>1216</v>
      </c>
      <c r="K159" s="262"/>
      <c r="L159" s="182" t="s">
        <v>785</v>
      </c>
      <c r="M159" s="180"/>
      <c r="N159" s="180"/>
      <c r="O159" s="705">
        <v>0</v>
      </c>
      <c r="P159" s="1262">
        <v>0</v>
      </c>
      <c r="Q159" s="1255">
        <f t="shared" si="4"/>
        <v>0</v>
      </c>
      <c r="R159" s="181"/>
      <c r="S159" s="176">
        <v>1216</v>
      </c>
      <c r="T159" s="262"/>
      <c r="U159" s="182" t="s">
        <v>785</v>
      </c>
      <c r="V159" s="180"/>
      <c r="W159" s="180"/>
      <c r="X159" s="705">
        <v>0</v>
      </c>
      <c r="Y159" s="1262">
        <v>0</v>
      </c>
      <c r="Z159" s="1255">
        <f t="shared" si="5"/>
        <v>0</v>
      </c>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212"/>
      <c r="AX159" s="212"/>
      <c r="AY159" s="212"/>
      <c r="AZ159" s="212"/>
      <c r="BA159" s="212"/>
      <c r="BB159" s="212"/>
    </row>
    <row r="160" spans="1:54" ht="11.9" customHeight="1" thickBot="1" x14ac:dyDescent="0.4">
      <c r="A160" s="176">
        <v>1217</v>
      </c>
      <c r="C160" s="147" t="s">
        <v>636</v>
      </c>
      <c r="F160" s="705">
        <v>0</v>
      </c>
      <c r="G160" s="1262">
        <v>0</v>
      </c>
      <c r="H160" s="1255">
        <f t="shared" si="3"/>
        <v>0</v>
      </c>
      <c r="J160" s="176">
        <v>1217</v>
      </c>
      <c r="L160" s="147" t="s">
        <v>636</v>
      </c>
      <c r="O160" s="705">
        <v>0</v>
      </c>
      <c r="P160" s="1262">
        <v>0</v>
      </c>
      <c r="Q160" s="1255">
        <f t="shared" si="4"/>
        <v>0</v>
      </c>
      <c r="S160" s="176">
        <v>1217</v>
      </c>
      <c r="U160" s="147" t="s">
        <v>636</v>
      </c>
      <c r="X160" s="705">
        <v>0</v>
      </c>
      <c r="Y160" s="1262">
        <v>0</v>
      </c>
      <c r="Z160" s="1255">
        <f t="shared" si="5"/>
        <v>0</v>
      </c>
    </row>
    <row r="161" spans="1:54" s="432" customFormat="1" ht="16.5" customHeight="1" thickBot="1" x14ac:dyDescent="0.4">
      <c r="A161" s="429">
        <v>1300</v>
      </c>
      <c r="B161" s="433" t="s">
        <v>209</v>
      </c>
      <c r="C161" s="431"/>
      <c r="D161" s="431"/>
      <c r="E161" s="431"/>
      <c r="F161" s="535">
        <f>SUM(F163:F170)</f>
        <v>0</v>
      </c>
      <c r="G161" s="509"/>
      <c r="H161" s="1260">
        <f>SUM(H163:H170)</f>
        <v>0</v>
      </c>
      <c r="I161" s="171"/>
      <c r="J161" s="429">
        <v>1300</v>
      </c>
      <c r="K161" s="433" t="s">
        <v>209</v>
      </c>
      <c r="L161" s="431"/>
      <c r="M161" s="431"/>
      <c r="N161" s="431"/>
      <c r="O161" s="535">
        <f>SUM(O163:O170)</f>
        <v>0</v>
      </c>
      <c r="P161" s="509"/>
      <c r="Q161" s="1260">
        <f>SUM(Q163:Q170)</f>
        <v>0</v>
      </c>
      <c r="R161" s="449"/>
      <c r="S161" s="429">
        <v>1300</v>
      </c>
      <c r="T161" s="433" t="s">
        <v>209</v>
      </c>
      <c r="U161" s="431"/>
      <c r="V161" s="431"/>
      <c r="W161" s="431"/>
      <c r="X161" s="535">
        <f>SUM(X163:X170)</f>
        <v>0</v>
      </c>
      <c r="Y161" s="509"/>
      <c r="Z161" s="1260">
        <f>SUM(Z163:Z170)</f>
        <v>0</v>
      </c>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794"/>
      <c r="AX161" s="794"/>
      <c r="AY161" s="794"/>
      <c r="AZ161" s="794"/>
      <c r="BA161" s="794"/>
      <c r="BB161" s="794"/>
    </row>
    <row r="162" spans="1:54" s="209" customFormat="1" ht="4.5" customHeight="1" x14ac:dyDescent="0.35">
      <c r="A162" s="220"/>
      <c r="B162" s="272"/>
      <c r="F162" s="720"/>
      <c r="G162" s="721"/>
      <c r="H162" s="540"/>
      <c r="I162" s="146"/>
      <c r="J162" s="220"/>
      <c r="K162" s="272"/>
      <c r="O162" s="720"/>
      <c r="P162" s="721"/>
      <c r="Q162" s="540"/>
      <c r="R162" s="146"/>
      <c r="S162" s="220"/>
      <c r="T162" s="272"/>
      <c r="X162" s="720"/>
      <c r="Y162" s="721"/>
      <c r="Z162" s="540"/>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row>
    <row r="163" spans="1:54" ht="11.9" customHeight="1" x14ac:dyDescent="0.35">
      <c r="A163" s="176">
        <v>1301</v>
      </c>
      <c r="B163" s="264"/>
      <c r="C163" s="194" t="s">
        <v>560</v>
      </c>
      <c r="D163" s="195"/>
      <c r="E163" s="195"/>
      <c r="F163" s="705">
        <v>0</v>
      </c>
      <c r="G163" s="1262">
        <v>0</v>
      </c>
      <c r="H163" s="1255">
        <f t="shared" ref="H163:H170" si="6">G163*F163</f>
        <v>0</v>
      </c>
      <c r="J163" s="176">
        <v>1301</v>
      </c>
      <c r="K163" s="264"/>
      <c r="L163" s="194" t="s">
        <v>560</v>
      </c>
      <c r="M163" s="195"/>
      <c r="N163" s="195"/>
      <c r="O163" s="705">
        <v>0</v>
      </c>
      <c r="P163" s="1262">
        <v>0</v>
      </c>
      <c r="Q163" s="1255">
        <f t="shared" ref="Q163:Q170" si="7">P163*O163</f>
        <v>0</v>
      </c>
      <c r="S163" s="176">
        <v>1301</v>
      </c>
      <c r="T163" s="264"/>
      <c r="U163" s="194" t="s">
        <v>560</v>
      </c>
      <c r="V163" s="195"/>
      <c r="W163" s="195"/>
      <c r="X163" s="705">
        <v>0</v>
      </c>
      <c r="Y163" s="1262">
        <v>0</v>
      </c>
      <c r="Z163" s="1255">
        <f t="shared" ref="Z163:Z170" si="8">Y163*X163</f>
        <v>0</v>
      </c>
    </row>
    <row r="164" spans="1:54" ht="11.9" customHeight="1" x14ac:dyDescent="0.35">
      <c r="A164" s="176">
        <v>1302</v>
      </c>
      <c r="B164" s="264"/>
      <c r="C164" s="194" t="s">
        <v>561</v>
      </c>
      <c r="D164" s="195"/>
      <c r="E164" s="195"/>
      <c r="F164" s="705">
        <v>0</v>
      </c>
      <c r="G164" s="1262">
        <v>0</v>
      </c>
      <c r="H164" s="1255">
        <f t="shared" si="6"/>
        <v>0</v>
      </c>
      <c r="J164" s="176">
        <v>1302</v>
      </c>
      <c r="K164" s="264"/>
      <c r="L164" s="194" t="s">
        <v>561</v>
      </c>
      <c r="M164" s="195"/>
      <c r="N164" s="195"/>
      <c r="O164" s="705">
        <v>0</v>
      </c>
      <c r="P164" s="1262">
        <v>0</v>
      </c>
      <c r="Q164" s="1255">
        <f t="shared" si="7"/>
        <v>0</v>
      </c>
      <c r="S164" s="176">
        <v>1302</v>
      </c>
      <c r="T164" s="264"/>
      <c r="U164" s="194" t="s">
        <v>561</v>
      </c>
      <c r="V164" s="195"/>
      <c r="W164" s="195"/>
      <c r="X164" s="705">
        <v>0</v>
      </c>
      <c r="Y164" s="1262">
        <v>0</v>
      </c>
      <c r="Z164" s="1255">
        <f t="shared" si="8"/>
        <v>0</v>
      </c>
    </row>
    <row r="165" spans="1:54" ht="11.9" customHeight="1" x14ac:dyDescent="0.35">
      <c r="A165" s="176">
        <v>1303</v>
      </c>
      <c r="B165" s="264"/>
      <c r="C165" s="194" t="s">
        <v>236</v>
      </c>
      <c r="D165" s="195"/>
      <c r="E165" s="195"/>
      <c r="F165" s="705">
        <v>0</v>
      </c>
      <c r="G165" s="1262">
        <v>0</v>
      </c>
      <c r="H165" s="1255">
        <f t="shared" si="6"/>
        <v>0</v>
      </c>
      <c r="J165" s="176">
        <v>1303</v>
      </c>
      <c r="K165" s="264"/>
      <c r="L165" s="194" t="s">
        <v>236</v>
      </c>
      <c r="M165" s="195"/>
      <c r="N165" s="195"/>
      <c r="O165" s="705">
        <v>0</v>
      </c>
      <c r="P165" s="1262">
        <v>0</v>
      </c>
      <c r="Q165" s="1255">
        <f t="shared" si="7"/>
        <v>0</v>
      </c>
      <c r="S165" s="176">
        <v>1303</v>
      </c>
      <c r="T165" s="264"/>
      <c r="U165" s="194" t="s">
        <v>236</v>
      </c>
      <c r="V165" s="195"/>
      <c r="W165" s="195"/>
      <c r="X165" s="705">
        <v>0</v>
      </c>
      <c r="Y165" s="1262">
        <v>0</v>
      </c>
      <c r="Z165" s="1255">
        <f t="shared" si="8"/>
        <v>0</v>
      </c>
    </row>
    <row r="166" spans="1:54" ht="11.9" customHeight="1" x14ac:dyDescent="0.35">
      <c r="A166" s="176">
        <v>1304</v>
      </c>
      <c r="B166" s="264"/>
      <c r="C166" s="194" t="s">
        <v>562</v>
      </c>
      <c r="D166" s="195"/>
      <c r="E166" s="195"/>
      <c r="F166" s="705">
        <v>0</v>
      </c>
      <c r="G166" s="1262">
        <v>0</v>
      </c>
      <c r="H166" s="1255">
        <f t="shared" si="6"/>
        <v>0</v>
      </c>
      <c r="J166" s="176">
        <v>1304</v>
      </c>
      <c r="K166" s="264"/>
      <c r="L166" s="194" t="s">
        <v>562</v>
      </c>
      <c r="M166" s="195"/>
      <c r="N166" s="195"/>
      <c r="O166" s="705">
        <v>0</v>
      </c>
      <c r="P166" s="1262">
        <v>0</v>
      </c>
      <c r="Q166" s="1255">
        <f t="shared" si="7"/>
        <v>0</v>
      </c>
      <c r="S166" s="176">
        <v>1304</v>
      </c>
      <c r="T166" s="264"/>
      <c r="U166" s="194" t="s">
        <v>562</v>
      </c>
      <c r="V166" s="195"/>
      <c r="W166" s="195"/>
      <c r="X166" s="705">
        <v>0</v>
      </c>
      <c r="Y166" s="1262">
        <v>0</v>
      </c>
      <c r="Z166" s="1255">
        <f t="shared" si="8"/>
        <v>0</v>
      </c>
    </row>
    <row r="167" spans="1:54" ht="11.9" customHeight="1" x14ac:dyDescent="0.35">
      <c r="A167" s="176">
        <v>1305</v>
      </c>
      <c r="B167" s="264"/>
      <c r="C167" s="194" t="s">
        <v>563</v>
      </c>
      <c r="D167" s="196"/>
      <c r="E167" s="196"/>
      <c r="F167" s="705">
        <v>0</v>
      </c>
      <c r="G167" s="1262">
        <v>0</v>
      </c>
      <c r="H167" s="1255">
        <f t="shared" si="6"/>
        <v>0</v>
      </c>
      <c r="J167" s="176">
        <v>1305</v>
      </c>
      <c r="K167" s="264"/>
      <c r="L167" s="194" t="s">
        <v>563</v>
      </c>
      <c r="M167" s="196"/>
      <c r="N167" s="196"/>
      <c r="O167" s="705">
        <v>0</v>
      </c>
      <c r="P167" s="1262">
        <v>0</v>
      </c>
      <c r="Q167" s="1255">
        <f t="shared" si="7"/>
        <v>0</v>
      </c>
      <c r="S167" s="176">
        <v>1305</v>
      </c>
      <c r="T167" s="264"/>
      <c r="U167" s="194" t="s">
        <v>563</v>
      </c>
      <c r="V167" s="196"/>
      <c r="W167" s="196"/>
      <c r="X167" s="705">
        <v>0</v>
      </c>
      <c r="Y167" s="1262">
        <v>0</v>
      </c>
      <c r="Z167" s="1255">
        <f t="shared" si="8"/>
        <v>0</v>
      </c>
    </row>
    <row r="168" spans="1:54" s="169" customFormat="1" ht="11.9" customHeight="1" x14ac:dyDescent="0.35">
      <c r="A168" s="176">
        <v>1306</v>
      </c>
      <c r="B168" s="262"/>
      <c r="C168" s="197" t="s">
        <v>237</v>
      </c>
      <c r="D168" s="198"/>
      <c r="E168" s="198"/>
      <c r="F168" s="705">
        <v>0</v>
      </c>
      <c r="G168" s="1262">
        <v>0</v>
      </c>
      <c r="H168" s="1255">
        <f t="shared" si="6"/>
        <v>0</v>
      </c>
      <c r="I168" s="181"/>
      <c r="J168" s="176">
        <v>1306</v>
      </c>
      <c r="K168" s="262"/>
      <c r="L168" s="197" t="s">
        <v>564</v>
      </c>
      <c r="M168" s="198"/>
      <c r="N168" s="198"/>
      <c r="O168" s="705">
        <v>0</v>
      </c>
      <c r="P168" s="1262">
        <v>0</v>
      </c>
      <c r="Q168" s="1255">
        <f t="shared" si="7"/>
        <v>0</v>
      </c>
      <c r="R168" s="181"/>
      <c r="S168" s="176">
        <v>1306</v>
      </c>
      <c r="T168" s="262"/>
      <c r="U168" s="197" t="s">
        <v>564</v>
      </c>
      <c r="V168" s="198"/>
      <c r="W168" s="198"/>
      <c r="X168" s="705">
        <v>0</v>
      </c>
      <c r="Y168" s="1262">
        <v>0</v>
      </c>
      <c r="Z168" s="1255">
        <f t="shared" si="8"/>
        <v>0</v>
      </c>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212"/>
      <c r="AX168" s="212"/>
      <c r="AY168" s="212"/>
      <c r="AZ168" s="212"/>
      <c r="BA168" s="212"/>
      <c r="BB168" s="212"/>
    </row>
    <row r="169" spans="1:54" s="169" customFormat="1" ht="11.9" customHeight="1" x14ac:dyDescent="0.35">
      <c r="A169" s="176">
        <v>1307</v>
      </c>
      <c r="B169" s="262"/>
      <c r="C169" s="182" t="s">
        <v>238</v>
      </c>
      <c r="D169" s="198"/>
      <c r="E169" s="198"/>
      <c r="F169" s="705">
        <v>0</v>
      </c>
      <c r="G169" s="1262">
        <v>0</v>
      </c>
      <c r="H169" s="1255">
        <f t="shared" si="6"/>
        <v>0</v>
      </c>
      <c r="I169" s="181"/>
      <c r="J169" s="176">
        <v>1307</v>
      </c>
      <c r="K169" s="262"/>
      <c r="L169" s="182" t="s">
        <v>565</v>
      </c>
      <c r="M169" s="198"/>
      <c r="N169" s="198"/>
      <c r="O169" s="705">
        <v>0</v>
      </c>
      <c r="P169" s="1262">
        <v>0</v>
      </c>
      <c r="Q169" s="1255">
        <f t="shared" si="7"/>
        <v>0</v>
      </c>
      <c r="R169" s="181"/>
      <c r="S169" s="176">
        <v>1307</v>
      </c>
      <c r="T169" s="262"/>
      <c r="U169" s="182" t="s">
        <v>565</v>
      </c>
      <c r="V169" s="198"/>
      <c r="W169" s="198"/>
      <c r="X169" s="705">
        <v>0</v>
      </c>
      <c r="Y169" s="1262">
        <v>0</v>
      </c>
      <c r="Z169" s="1255">
        <f t="shared" si="8"/>
        <v>0</v>
      </c>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212"/>
      <c r="AX169" s="212"/>
      <c r="AY169" s="212"/>
      <c r="AZ169" s="212"/>
      <c r="BA169" s="212"/>
      <c r="BB169" s="212"/>
    </row>
    <row r="170" spans="1:54" s="169" customFormat="1" ht="11.9" customHeight="1" x14ac:dyDescent="0.35">
      <c r="A170" s="176">
        <v>1308</v>
      </c>
      <c r="B170" s="262"/>
      <c r="C170" s="182" t="s">
        <v>636</v>
      </c>
      <c r="D170" s="198"/>
      <c r="E170" s="198"/>
      <c r="F170" s="705">
        <v>0</v>
      </c>
      <c r="G170" s="1262">
        <v>0</v>
      </c>
      <c r="H170" s="1255">
        <f t="shared" si="6"/>
        <v>0</v>
      </c>
      <c r="I170" s="181"/>
      <c r="J170" s="176">
        <v>1308</v>
      </c>
      <c r="K170" s="262"/>
      <c r="L170" s="182" t="s">
        <v>636</v>
      </c>
      <c r="M170" s="198"/>
      <c r="N170" s="198"/>
      <c r="O170" s="705">
        <v>0</v>
      </c>
      <c r="P170" s="1262">
        <v>0</v>
      </c>
      <c r="Q170" s="1255">
        <f t="shared" si="7"/>
        <v>0</v>
      </c>
      <c r="R170" s="181"/>
      <c r="S170" s="176">
        <v>1308</v>
      </c>
      <c r="T170" s="262"/>
      <c r="U170" s="182" t="s">
        <v>636</v>
      </c>
      <c r="V170" s="198"/>
      <c r="W170" s="198"/>
      <c r="X170" s="705">
        <v>0</v>
      </c>
      <c r="Y170" s="1262">
        <v>0</v>
      </c>
      <c r="Z170" s="1255">
        <f t="shared" si="8"/>
        <v>0</v>
      </c>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212"/>
      <c r="AX170" s="212"/>
      <c r="AY170" s="212"/>
      <c r="AZ170" s="212"/>
      <c r="BA170" s="212"/>
      <c r="BB170" s="212"/>
    </row>
    <row r="171" spans="1:54" ht="11.9" customHeight="1" thickBot="1" x14ac:dyDescent="0.4">
      <c r="A171" s="199"/>
      <c r="B171" s="258"/>
      <c r="C171" s="169"/>
      <c r="D171" s="169"/>
      <c r="E171" s="169"/>
      <c r="F171" s="720"/>
      <c r="G171" s="721"/>
      <c r="H171" s="534"/>
      <c r="I171" s="181"/>
      <c r="J171" s="199"/>
      <c r="K171" s="258"/>
      <c r="L171" s="169"/>
      <c r="M171" s="169"/>
      <c r="N171" s="169"/>
      <c r="O171" s="720"/>
      <c r="P171" s="721"/>
      <c r="Q171" s="534"/>
      <c r="R171" s="181"/>
      <c r="S171" s="199"/>
      <c r="T171" s="258"/>
      <c r="U171" s="169"/>
      <c r="V171" s="169"/>
      <c r="W171" s="169"/>
      <c r="X171" s="720"/>
      <c r="Y171" s="721"/>
      <c r="Z171" s="534"/>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212"/>
      <c r="AX171" s="212"/>
      <c r="AY171" s="212"/>
      <c r="AZ171" s="212"/>
      <c r="BA171" s="212"/>
    </row>
    <row r="172" spans="1:54" s="432" customFormat="1" ht="15" customHeight="1" thickBot="1" x14ac:dyDescent="0.4">
      <c r="A172" s="429">
        <v>1400</v>
      </c>
      <c r="B172" s="433" t="s">
        <v>646</v>
      </c>
      <c r="C172" s="431"/>
      <c r="D172" s="431" t="s">
        <v>939</v>
      </c>
      <c r="E172" s="431"/>
      <c r="F172" s="535">
        <f>SUM(F173:F176)</f>
        <v>0</v>
      </c>
      <c r="G172" s="509"/>
      <c r="H172" s="1260">
        <f>SUM(H173:H178)</f>
        <v>0</v>
      </c>
      <c r="I172" s="171"/>
      <c r="J172" s="429">
        <v>1400</v>
      </c>
      <c r="K172" s="433" t="s">
        <v>646</v>
      </c>
      <c r="L172" s="431"/>
      <c r="M172" s="431" t="s">
        <v>939</v>
      </c>
      <c r="N172" s="431"/>
      <c r="O172" s="535">
        <f>SUM(O173:O176)</f>
        <v>0</v>
      </c>
      <c r="P172" s="509"/>
      <c r="Q172" s="1260">
        <f>SUM(Q173:Q178)</f>
        <v>0</v>
      </c>
      <c r="R172" s="449"/>
      <c r="S172" s="429">
        <v>1400</v>
      </c>
      <c r="T172" s="433" t="s">
        <v>646</v>
      </c>
      <c r="U172" s="431"/>
      <c r="V172" s="431" t="s">
        <v>939</v>
      </c>
      <c r="W172" s="431"/>
      <c r="X172" s="535">
        <f>SUM(X173:X176)</f>
        <v>0</v>
      </c>
      <c r="Y172" s="509"/>
      <c r="Z172" s="1260">
        <f>SUM(Z173:Z178)</f>
        <v>0</v>
      </c>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794"/>
      <c r="AX172" s="794"/>
      <c r="AY172" s="794"/>
      <c r="AZ172" s="794"/>
      <c r="BA172" s="794"/>
      <c r="BB172" s="794"/>
    </row>
    <row r="173" spans="1:54" s="209" customFormat="1" ht="12" customHeight="1" x14ac:dyDescent="0.35">
      <c r="A173" s="220" t="s">
        <v>939</v>
      </c>
      <c r="B173" s="272"/>
      <c r="F173" s="1311"/>
      <c r="G173" s="1312"/>
      <c r="H173" s="1255">
        <f t="shared" ref="H173:H178" si="9">G173*F173</f>
        <v>0</v>
      </c>
      <c r="I173" s="146"/>
      <c r="J173" s="220" t="s">
        <v>939</v>
      </c>
      <c r="K173" s="272"/>
      <c r="O173" s="705">
        <v>0</v>
      </c>
      <c r="P173" s="1262">
        <v>0</v>
      </c>
      <c r="Q173" s="1255">
        <f t="shared" ref="Q173:Q178" si="10">P173*O173</f>
        <v>0</v>
      </c>
      <c r="R173" s="146"/>
      <c r="S173" s="220" t="s">
        <v>939</v>
      </c>
      <c r="T173" s="272"/>
      <c r="X173" s="705">
        <v>0</v>
      </c>
      <c r="Y173" s="1262">
        <v>0</v>
      </c>
      <c r="Z173" s="1255">
        <f t="shared" ref="Z173:Z178" si="11">Y173*X173</f>
        <v>0</v>
      </c>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row>
    <row r="174" spans="1:54" ht="11.9" customHeight="1" x14ac:dyDescent="0.35">
      <c r="A174" s="798">
        <v>1401</v>
      </c>
      <c r="B174" s="799" t="s">
        <v>939</v>
      </c>
      <c r="C174" s="800" t="s">
        <v>646</v>
      </c>
      <c r="D174" s="196"/>
      <c r="E174" s="196"/>
      <c r="F174" s="705">
        <v>0</v>
      </c>
      <c r="G174" s="1262">
        <v>0</v>
      </c>
      <c r="H174" s="1255">
        <f t="shared" si="9"/>
        <v>0</v>
      </c>
      <c r="J174" s="798">
        <v>1401</v>
      </c>
      <c r="K174" s="799" t="s">
        <v>939</v>
      </c>
      <c r="L174" s="800" t="s">
        <v>646</v>
      </c>
      <c r="M174" s="196"/>
      <c r="N174" s="196"/>
      <c r="O174" s="705">
        <v>0</v>
      </c>
      <c r="P174" s="1262">
        <v>0</v>
      </c>
      <c r="Q174" s="1255">
        <f t="shared" si="10"/>
        <v>0</v>
      </c>
      <c r="S174" s="798">
        <v>1401</v>
      </c>
      <c r="T174" s="799" t="s">
        <v>939</v>
      </c>
      <c r="U174" s="800" t="s">
        <v>646</v>
      </c>
      <c r="V174" s="196"/>
      <c r="W174" s="196"/>
      <c r="X174" s="705">
        <v>0</v>
      </c>
      <c r="Y174" s="1262">
        <v>0</v>
      </c>
      <c r="Z174" s="1255">
        <f t="shared" si="11"/>
        <v>0</v>
      </c>
    </row>
    <row r="175" spans="1:54" ht="11.9" customHeight="1" x14ac:dyDescent="0.35">
      <c r="A175" s="966">
        <v>1402</v>
      </c>
      <c r="B175" s="969"/>
      <c r="C175" s="968"/>
      <c r="D175" s="968" t="s">
        <v>162</v>
      </c>
      <c r="E175" s="968"/>
      <c r="F175" s="705">
        <v>0</v>
      </c>
      <c r="G175" s="1262">
        <v>0</v>
      </c>
      <c r="H175" s="1255">
        <f t="shared" si="9"/>
        <v>0</v>
      </c>
      <c r="J175" s="966">
        <v>1402</v>
      </c>
      <c r="K175" s="967"/>
      <c r="L175" s="968"/>
      <c r="M175" s="968" t="s">
        <v>162</v>
      </c>
      <c r="N175" s="968"/>
      <c r="O175" s="705">
        <v>0</v>
      </c>
      <c r="P175" s="1262">
        <v>0</v>
      </c>
      <c r="Q175" s="1255">
        <f t="shared" si="10"/>
        <v>0</v>
      </c>
      <c r="S175" s="966">
        <v>1402</v>
      </c>
      <c r="T175" s="967"/>
      <c r="U175" s="968"/>
      <c r="V175" s="968" t="s">
        <v>162</v>
      </c>
      <c r="W175" s="968"/>
      <c r="X175" s="705">
        <v>0</v>
      </c>
      <c r="Y175" s="1262">
        <v>0</v>
      </c>
      <c r="Z175" s="1255">
        <f t="shared" si="11"/>
        <v>0</v>
      </c>
    </row>
    <row r="176" spans="1:54" ht="11.9" customHeight="1" x14ac:dyDescent="0.35">
      <c r="A176" s="966">
        <v>1403</v>
      </c>
      <c r="B176" s="969"/>
      <c r="C176" s="968"/>
      <c r="D176" s="968" t="s">
        <v>163</v>
      </c>
      <c r="E176" s="968"/>
      <c r="F176" s="705">
        <v>0</v>
      </c>
      <c r="G176" s="1262">
        <v>0</v>
      </c>
      <c r="H176" s="1255">
        <f t="shared" si="9"/>
        <v>0</v>
      </c>
      <c r="J176" s="966">
        <v>1403</v>
      </c>
      <c r="K176" s="967"/>
      <c r="L176" s="968"/>
      <c r="M176" s="968" t="s">
        <v>163</v>
      </c>
      <c r="N176" s="968"/>
      <c r="O176" s="705">
        <v>0</v>
      </c>
      <c r="P176" s="1262">
        <v>0</v>
      </c>
      <c r="Q176" s="1255">
        <f t="shared" si="10"/>
        <v>0</v>
      </c>
      <c r="S176" s="966">
        <v>1403</v>
      </c>
      <c r="T176" s="967"/>
      <c r="U176" s="968"/>
      <c r="V176" s="968" t="s">
        <v>163</v>
      </c>
      <c r="W176" s="968"/>
      <c r="X176" s="705">
        <v>0</v>
      </c>
      <c r="Y176" s="1262">
        <v>0</v>
      </c>
      <c r="Z176" s="1255">
        <f t="shared" si="11"/>
        <v>0</v>
      </c>
    </row>
    <row r="177" spans="1:54" ht="11.9" customHeight="1" x14ac:dyDescent="0.35">
      <c r="A177" s="966">
        <v>1404</v>
      </c>
      <c r="B177" s="969"/>
      <c r="C177" s="968"/>
      <c r="D177" s="968" t="s">
        <v>636</v>
      </c>
      <c r="E177" s="968"/>
      <c r="F177" s="705">
        <v>0</v>
      </c>
      <c r="G177" s="1262">
        <v>0</v>
      </c>
      <c r="H177" s="1255">
        <f t="shared" si="9"/>
        <v>0</v>
      </c>
      <c r="J177" s="966">
        <v>1404</v>
      </c>
      <c r="K177" s="967"/>
      <c r="L177" s="968"/>
      <c r="M177" s="968" t="s">
        <v>636</v>
      </c>
      <c r="N177" s="968"/>
      <c r="O177" s="705">
        <v>0</v>
      </c>
      <c r="P177" s="1262">
        <v>0</v>
      </c>
      <c r="Q177" s="1255">
        <f t="shared" si="10"/>
        <v>0</v>
      </c>
      <c r="S177" s="966">
        <v>1404</v>
      </c>
      <c r="T177" s="967"/>
      <c r="U177" s="968"/>
      <c r="V177" s="968" t="s">
        <v>636</v>
      </c>
      <c r="W177" s="968"/>
      <c r="X177" s="705">
        <v>0</v>
      </c>
      <c r="Y177" s="1262">
        <v>0</v>
      </c>
      <c r="Z177" s="1255">
        <f t="shared" si="11"/>
        <v>0</v>
      </c>
    </row>
    <row r="178" spans="1:54" ht="11.9" customHeight="1" thickBot="1" x14ac:dyDescent="0.4">
      <c r="A178" s="164"/>
      <c r="B178" s="265"/>
      <c r="C178" s="200"/>
      <c r="D178" s="200"/>
      <c r="E178" s="200"/>
      <c r="F178" s="1311"/>
      <c r="G178" s="1312"/>
      <c r="H178" s="1255">
        <f t="shared" si="9"/>
        <v>0</v>
      </c>
      <c r="J178" s="164"/>
      <c r="K178" s="265"/>
      <c r="L178" s="200"/>
      <c r="M178" s="200"/>
      <c r="N178" s="200"/>
      <c r="O178" s="705">
        <v>0</v>
      </c>
      <c r="P178" s="1262">
        <v>0</v>
      </c>
      <c r="Q178" s="1255">
        <f t="shared" si="10"/>
        <v>0</v>
      </c>
      <c r="S178" s="164"/>
      <c r="T178" s="265"/>
      <c r="U178" s="200"/>
      <c r="V178" s="200"/>
      <c r="W178" s="200"/>
      <c r="X178" s="705">
        <v>0</v>
      </c>
      <c r="Y178" s="1262">
        <v>0</v>
      </c>
      <c r="Z178" s="1255">
        <f t="shared" si="11"/>
        <v>0</v>
      </c>
    </row>
    <row r="179" spans="1:54" s="432" customFormat="1" ht="16.5" customHeight="1" thickBot="1" x14ac:dyDescent="0.4">
      <c r="A179" s="429">
        <v>1500</v>
      </c>
      <c r="B179" s="433" t="s">
        <v>653</v>
      </c>
      <c r="C179" s="431"/>
      <c r="D179" s="431"/>
      <c r="E179" s="431"/>
      <c r="F179" s="535">
        <f>SUM(F181:F183)</f>
        <v>0</v>
      </c>
      <c r="G179" s="509"/>
      <c r="H179" s="1260">
        <f>SUM(H181:H183)</f>
        <v>0</v>
      </c>
      <c r="I179" s="171"/>
      <c r="J179" s="429">
        <v>1500</v>
      </c>
      <c r="K179" s="433" t="s">
        <v>653</v>
      </c>
      <c r="L179" s="431"/>
      <c r="M179" s="431"/>
      <c r="N179" s="431"/>
      <c r="O179" s="535">
        <f>SUM(O181:O183)</f>
        <v>0</v>
      </c>
      <c r="P179" s="509"/>
      <c r="Q179" s="1260">
        <f>SUM(Q181:Q183)</f>
        <v>0</v>
      </c>
      <c r="R179" s="449"/>
      <c r="S179" s="429">
        <v>1500</v>
      </c>
      <c r="T179" s="433" t="s">
        <v>653</v>
      </c>
      <c r="U179" s="431"/>
      <c r="V179" s="431"/>
      <c r="W179" s="431"/>
      <c r="X179" s="535">
        <f>SUM(X181:X183)</f>
        <v>0</v>
      </c>
      <c r="Y179" s="509"/>
      <c r="Z179" s="1260">
        <f>SUM(Z181:Z183)</f>
        <v>0</v>
      </c>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794"/>
      <c r="AX179" s="794"/>
      <c r="AY179" s="794"/>
      <c r="AZ179" s="794"/>
      <c r="BA179" s="794"/>
      <c r="BB179" s="794"/>
    </row>
    <row r="180" spans="1:54" s="209" customFormat="1" ht="5.25" customHeight="1" x14ac:dyDescent="0.35">
      <c r="A180" s="220"/>
      <c r="B180" s="272"/>
      <c r="C180" s="229"/>
      <c r="D180" s="229"/>
      <c r="E180" s="229"/>
      <c r="F180" s="724"/>
      <c r="G180" s="725"/>
      <c r="H180" s="540"/>
      <c r="I180" s="146"/>
      <c r="J180" s="220"/>
      <c r="K180" s="272"/>
      <c r="L180" s="229"/>
      <c r="M180" s="229"/>
      <c r="N180" s="229"/>
      <c r="O180" s="724"/>
      <c r="P180" s="725"/>
      <c r="Q180" s="540"/>
      <c r="R180" s="146"/>
      <c r="S180" s="220"/>
      <c r="T180" s="272"/>
      <c r="U180" s="229"/>
      <c r="V180" s="229"/>
      <c r="W180" s="229"/>
      <c r="X180" s="724"/>
      <c r="Y180" s="725"/>
      <c r="Z180" s="540"/>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row>
    <row r="181" spans="1:54" s="169" customFormat="1" ht="11.9" customHeight="1" x14ac:dyDescent="0.35">
      <c r="A181" s="201">
        <v>1501</v>
      </c>
      <c r="B181" s="262"/>
      <c r="C181" s="178" t="s">
        <v>566</v>
      </c>
      <c r="D181" s="180"/>
      <c r="E181" s="180"/>
      <c r="F181" s="705">
        <v>0</v>
      </c>
      <c r="G181" s="1262">
        <v>0</v>
      </c>
      <c r="H181" s="1255">
        <f>G181*F181</f>
        <v>0</v>
      </c>
      <c r="I181" s="181"/>
      <c r="J181" s="201">
        <v>1501</v>
      </c>
      <c r="K181" s="262"/>
      <c r="L181" s="178" t="s">
        <v>566</v>
      </c>
      <c r="M181" s="180"/>
      <c r="N181" s="180"/>
      <c r="O181" s="705">
        <v>0</v>
      </c>
      <c r="P181" s="1262">
        <v>0</v>
      </c>
      <c r="Q181" s="1255">
        <f>P181*O181</f>
        <v>0</v>
      </c>
      <c r="R181" s="181"/>
      <c r="S181" s="201">
        <v>1501</v>
      </c>
      <c r="T181" s="262"/>
      <c r="U181" s="178" t="s">
        <v>566</v>
      </c>
      <c r="V181" s="180"/>
      <c r="W181" s="180"/>
      <c r="X181" s="705">
        <v>0</v>
      </c>
      <c r="Y181" s="1262">
        <v>0</v>
      </c>
      <c r="Z181" s="1255">
        <f>Y181*X181</f>
        <v>0</v>
      </c>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212"/>
      <c r="AX181" s="212"/>
      <c r="AY181" s="212"/>
      <c r="AZ181" s="212"/>
      <c r="BA181" s="212"/>
      <c r="BB181" s="212"/>
    </row>
    <row r="182" spans="1:54" s="169" customFormat="1" ht="11.9" customHeight="1" x14ac:dyDescent="0.35">
      <c r="A182" s="203">
        <v>1502</v>
      </c>
      <c r="B182" s="381"/>
      <c r="C182" s="661" t="s">
        <v>786</v>
      </c>
      <c r="D182" s="181"/>
      <c r="E182" s="181"/>
      <c r="F182" s="705">
        <v>0</v>
      </c>
      <c r="G182" s="1262">
        <v>0</v>
      </c>
      <c r="H182" s="1255">
        <f>G182*F182</f>
        <v>0</v>
      </c>
      <c r="I182" s="181"/>
      <c r="J182" s="203">
        <v>1502</v>
      </c>
      <c r="K182" s="381"/>
      <c r="L182" s="661" t="s">
        <v>786</v>
      </c>
      <c r="M182" s="181"/>
      <c r="N182" s="181"/>
      <c r="O182" s="705">
        <v>0</v>
      </c>
      <c r="P182" s="1262">
        <v>0</v>
      </c>
      <c r="Q182" s="1255">
        <f>P182*O182</f>
        <v>0</v>
      </c>
      <c r="R182" s="181"/>
      <c r="S182" s="203">
        <v>1502</v>
      </c>
      <c r="T182" s="381"/>
      <c r="U182" s="661" t="s">
        <v>786</v>
      </c>
      <c r="V182" s="181"/>
      <c r="W182" s="181"/>
      <c r="X182" s="705">
        <v>0</v>
      </c>
      <c r="Y182" s="1262">
        <v>0</v>
      </c>
      <c r="Z182" s="1255">
        <f>Y182*X182</f>
        <v>0</v>
      </c>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212"/>
      <c r="AX182" s="212"/>
      <c r="AY182" s="212"/>
      <c r="AZ182" s="212"/>
      <c r="BA182" s="212"/>
      <c r="BB182" s="212"/>
    </row>
    <row r="183" spans="1:54" ht="11.9" customHeight="1" thickBot="1" x14ac:dyDescent="0.4">
      <c r="A183" s="203"/>
      <c r="B183" s="266"/>
      <c r="C183" s="200"/>
      <c r="D183" s="200"/>
      <c r="E183" s="200"/>
      <c r="F183" s="720"/>
      <c r="G183" s="721"/>
      <c r="H183" s="534"/>
      <c r="J183" s="203"/>
      <c r="K183" s="266"/>
      <c r="L183" s="200"/>
      <c r="M183" s="200"/>
      <c r="N183" s="200"/>
      <c r="O183" s="720"/>
      <c r="P183" s="721"/>
      <c r="Q183" s="534"/>
      <c r="S183" s="203"/>
      <c r="T183" s="266"/>
      <c r="U183" s="200"/>
      <c r="V183" s="200"/>
      <c r="W183" s="200"/>
      <c r="X183" s="720"/>
      <c r="Y183" s="721"/>
      <c r="Z183" s="534"/>
    </row>
    <row r="184" spans="1:54" s="432" customFormat="1" ht="15.75" customHeight="1" thickBot="1" x14ac:dyDescent="0.4">
      <c r="A184" s="434">
        <v>1600</v>
      </c>
      <c r="B184" s="430" t="s">
        <v>343</v>
      </c>
      <c r="C184" s="431"/>
      <c r="D184" s="431"/>
      <c r="E184" s="431"/>
      <c r="F184" s="535">
        <f>SUM(F186:F187)</f>
        <v>0</v>
      </c>
      <c r="G184" s="509"/>
      <c r="H184" s="1260">
        <f>SUM(H186:H187)</f>
        <v>0</v>
      </c>
      <c r="I184" s="171"/>
      <c r="J184" s="434">
        <v>1600</v>
      </c>
      <c r="K184" s="430" t="s">
        <v>882</v>
      </c>
      <c r="L184" s="431"/>
      <c r="M184" s="431"/>
      <c r="N184" s="431"/>
      <c r="O184" s="535">
        <f>SUM(O186:O187)</f>
        <v>0</v>
      </c>
      <c r="P184" s="509"/>
      <c r="Q184" s="1260">
        <f>SUM(Q186:Q187)</f>
        <v>0</v>
      </c>
      <c r="R184" s="449"/>
      <c r="S184" s="434">
        <v>1600</v>
      </c>
      <c r="T184" s="430" t="s">
        <v>882</v>
      </c>
      <c r="U184" s="431"/>
      <c r="V184" s="431"/>
      <c r="W184" s="431"/>
      <c r="X184" s="535">
        <f>SUM(X186:X187)</f>
        <v>0</v>
      </c>
      <c r="Y184" s="509"/>
      <c r="Z184" s="1260">
        <f>SUM(Z186:Z187)</f>
        <v>0</v>
      </c>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794"/>
      <c r="AX184" s="794"/>
      <c r="AY184" s="794"/>
      <c r="AZ184" s="794"/>
      <c r="BA184" s="794"/>
      <c r="BB184" s="794"/>
    </row>
    <row r="185" spans="1:54" s="209" customFormat="1" ht="6" customHeight="1" x14ac:dyDescent="0.35">
      <c r="A185" s="220"/>
      <c r="B185" s="263"/>
      <c r="C185" s="228"/>
      <c r="D185" s="228"/>
      <c r="E185" s="228"/>
      <c r="F185" s="724"/>
      <c r="G185" s="725"/>
      <c r="H185" s="542"/>
      <c r="I185" s="146"/>
      <c r="J185" s="220"/>
      <c r="K185" s="263"/>
      <c r="L185" s="228"/>
      <c r="M185" s="228"/>
      <c r="N185" s="228"/>
      <c r="O185" s="724"/>
      <c r="P185" s="725"/>
      <c r="Q185" s="542"/>
      <c r="R185" s="146"/>
      <c r="S185" s="220"/>
      <c r="T185" s="263"/>
      <c r="U185" s="228"/>
      <c r="V185" s="228"/>
      <c r="W185" s="228"/>
      <c r="X185" s="724"/>
      <c r="Y185" s="725"/>
      <c r="Z185" s="542"/>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row>
    <row r="186" spans="1:54" ht="11.9" customHeight="1" x14ac:dyDescent="0.35">
      <c r="A186" s="176">
        <v>1601</v>
      </c>
      <c r="B186" s="264"/>
      <c r="C186" s="1173" t="s">
        <v>343</v>
      </c>
      <c r="D186" s="1174"/>
      <c r="E186" s="196"/>
      <c r="F186" s="705">
        <v>0</v>
      </c>
      <c r="G186" s="1262">
        <v>0</v>
      </c>
      <c r="H186" s="1255">
        <f>G186*F186</f>
        <v>0</v>
      </c>
      <c r="J186" s="176">
        <v>1601</v>
      </c>
      <c r="K186" s="264"/>
      <c r="L186" s="194" t="s">
        <v>882</v>
      </c>
      <c r="M186" s="196"/>
      <c r="N186" s="196"/>
      <c r="O186" s="705">
        <v>0</v>
      </c>
      <c r="P186" s="1262">
        <v>0</v>
      </c>
      <c r="Q186" s="1255">
        <f>P186*O186</f>
        <v>0</v>
      </c>
      <c r="S186" s="176">
        <v>1601</v>
      </c>
      <c r="T186" s="264"/>
      <c r="U186" s="194" t="s">
        <v>882</v>
      </c>
      <c r="V186" s="196"/>
      <c r="W186" s="196"/>
      <c r="X186" s="705">
        <v>0</v>
      </c>
      <c r="Y186" s="1262">
        <v>0</v>
      </c>
      <c r="Z186" s="1255">
        <f>Y186*X186</f>
        <v>0</v>
      </c>
    </row>
    <row r="187" spans="1:54" ht="11.9" customHeight="1" thickBot="1" x14ac:dyDescent="0.4">
      <c r="A187" s="164"/>
      <c r="B187" s="265"/>
      <c r="C187" s="200"/>
      <c r="D187" s="200" t="s">
        <v>939</v>
      </c>
      <c r="E187" s="200"/>
      <c r="F187" s="724"/>
      <c r="G187" s="725"/>
      <c r="H187" s="534"/>
      <c r="J187" s="164"/>
      <c r="K187" s="265"/>
      <c r="L187" s="200"/>
      <c r="M187" s="200" t="s">
        <v>939</v>
      </c>
      <c r="N187" s="200"/>
      <c r="O187" s="724"/>
      <c r="P187" s="725"/>
      <c r="Q187" s="534"/>
      <c r="S187" s="164"/>
      <c r="T187" s="265"/>
      <c r="U187" s="200"/>
      <c r="V187" s="200" t="s">
        <v>939</v>
      </c>
      <c r="W187" s="200"/>
      <c r="X187" s="724"/>
      <c r="Y187" s="725"/>
      <c r="Z187" s="534"/>
    </row>
    <row r="188" spans="1:54" s="432" customFormat="1" ht="18" customHeight="1" thickBot="1" x14ac:dyDescent="0.4">
      <c r="A188" s="434">
        <v>1700</v>
      </c>
      <c r="B188" s="430" t="s">
        <v>210</v>
      </c>
      <c r="C188" s="431"/>
      <c r="D188" s="431"/>
      <c r="E188" s="431"/>
      <c r="F188" s="535">
        <f>SUM(F190:F193)</f>
        <v>0</v>
      </c>
      <c r="G188" s="509"/>
      <c r="H188" s="1260">
        <f>SUM(H190:H193)</f>
        <v>0</v>
      </c>
      <c r="I188" s="171"/>
      <c r="J188" s="434">
        <v>1700</v>
      </c>
      <c r="K188" s="430" t="s">
        <v>210</v>
      </c>
      <c r="L188" s="431"/>
      <c r="M188" s="431"/>
      <c r="N188" s="431"/>
      <c r="O188" s="535">
        <f>SUM(O190:O193)</f>
        <v>0</v>
      </c>
      <c r="P188" s="509"/>
      <c r="Q188" s="1260">
        <f>SUM(Q190:Q193)</f>
        <v>0</v>
      </c>
      <c r="R188" s="449"/>
      <c r="S188" s="434">
        <v>1700</v>
      </c>
      <c r="T188" s="430" t="s">
        <v>210</v>
      </c>
      <c r="U188" s="431"/>
      <c r="V188" s="431"/>
      <c r="W188" s="431"/>
      <c r="X188" s="535">
        <f>SUM(X190:X193)</f>
        <v>0</v>
      </c>
      <c r="Y188" s="509"/>
      <c r="Z188" s="1260">
        <f>SUM(Z190:Z193)</f>
        <v>0</v>
      </c>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794"/>
      <c r="AX188" s="794"/>
      <c r="AY188" s="794"/>
      <c r="AZ188" s="794"/>
      <c r="BA188" s="794"/>
      <c r="BB188" s="794"/>
    </row>
    <row r="189" spans="1:54" s="206" customFormat="1" ht="9.75" customHeight="1" x14ac:dyDescent="0.35">
      <c r="A189" s="435"/>
      <c r="B189" s="270"/>
      <c r="C189" s="436"/>
      <c r="D189" s="436"/>
      <c r="E189" s="436"/>
      <c r="F189" s="726"/>
      <c r="G189" s="727"/>
      <c r="H189" s="543"/>
      <c r="I189" s="205"/>
      <c r="J189" s="435"/>
      <c r="K189" s="270"/>
      <c r="L189" s="436"/>
      <c r="M189" s="436"/>
      <c r="N189" s="436"/>
      <c r="O189" s="726"/>
      <c r="P189" s="727"/>
      <c r="Q189" s="543"/>
      <c r="R189" s="205"/>
      <c r="S189" s="435"/>
      <c r="T189" s="270"/>
      <c r="U189" s="436"/>
      <c r="V189" s="436"/>
      <c r="W189" s="436"/>
      <c r="X189" s="726"/>
      <c r="Y189" s="727"/>
      <c r="Z189" s="543"/>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row>
    <row r="190" spans="1:54" s="169" customFormat="1" ht="11.9" customHeight="1" x14ac:dyDescent="0.35">
      <c r="A190" s="207">
        <v>1701</v>
      </c>
      <c r="B190" s="262"/>
      <c r="C190" s="178" t="s">
        <v>567</v>
      </c>
      <c r="D190" s="180"/>
      <c r="E190" s="180"/>
      <c r="F190" s="705">
        <v>0</v>
      </c>
      <c r="G190" s="1262">
        <v>0</v>
      </c>
      <c r="H190" s="1255">
        <f>G190*F190</f>
        <v>0</v>
      </c>
      <c r="I190" s="181"/>
      <c r="J190" s="207">
        <v>1701</v>
      </c>
      <c r="K190" s="262"/>
      <c r="L190" s="178" t="s">
        <v>567</v>
      </c>
      <c r="M190" s="180"/>
      <c r="N190" s="180"/>
      <c r="O190" s="705">
        <v>0</v>
      </c>
      <c r="P190" s="1262">
        <v>0</v>
      </c>
      <c r="Q190" s="1255">
        <f>P190*O190</f>
        <v>0</v>
      </c>
      <c r="R190" s="181"/>
      <c r="S190" s="207">
        <v>1701</v>
      </c>
      <c r="T190" s="262"/>
      <c r="U190" s="178" t="s">
        <v>567</v>
      </c>
      <c r="V190" s="180"/>
      <c r="W190" s="180"/>
      <c r="X190" s="705">
        <v>0</v>
      </c>
      <c r="Y190" s="1262">
        <v>0</v>
      </c>
      <c r="Z190" s="1255">
        <f>Y190*X190</f>
        <v>0</v>
      </c>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212"/>
      <c r="AX190" s="212"/>
      <c r="AY190" s="212"/>
      <c r="AZ190" s="212"/>
      <c r="BA190" s="212"/>
      <c r="BB190" s="212"/>
    </row>
    <row r="191" spans="1:54" s="169" customFormat="1" ht="11.9" customHeight="1" x14ac:dyDescent="0.35">
      <c r="A191" s="207">
        <v>1702</v>
      </c>
      <c r="B191" s="262"/>
      <c r="C191" s="178" t="s">
        <v>709</v>
      </c>
      <c r="D191" s="180"/>
      <c r="E191" s="180"/>
      <c r="F191" s="705">
        <v>0</v>
      </c>
      <c r="G191" s="1262">
        <v>0</v>
      </c>
      <c r="H191" s="1255">
        <f>G191*F191</f>
        <v>0</v>
      </c>
      <c r="I191" s="181"/>
      <c r="J191" s="207">
        <v>1702</v>
      </c>
      <c r="K191" s="262"/>
      <c r="L191" s="178" t="s">
        <v>709</v>
      </c>
      <c r="M191" s="180"/>
      <c r="N191" s="180"/>
      <c r="O191" s="705">
        <v>0</v>
      </c>
      <c r="P191" s="1262">
        <v>0</v>
      </c>
      <c r="Q191" s="1255">
        <f>P191*O191</f>
        <v>0</v>
      </c>
      <c r="R191" s="181"/>
      <c r="S191" s="207">
        <v>1702</v>
      </c>
      <c r="T191" s="262"/>
      <c r="U191" s="178" t="s">
        <v>709</v>
      </c>
      <c r="V191" s="180"/>
      <c r="W191" s="180"/>
      <c r="X191" s="705">
        <v>0</v>
      </c>
      <c r="Y191" s="1262">
        <v>0</v>
      </c>
      <c r="Z191" s="1255">
        <f>Y191*X191</f>
        <v>0</v>
      </c>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212"/>
      <c r="AX191" s="212"/>
      <c r="AY191" s="212"/>
      <c r="AZ191" s="212"/>
      <c r="BA191" s="212"/>
      <c r="BB191" s="212"/>
    </row>
    <row r="192" spans="1:54" s="169" customFormat="1" ht="11.9" customHeight="1" x14ac:dyDescent="0.35">
      <c r="A192" s="207">
        <v>1703</v>
      </c>
      <c r="B192" s="262"/>
      <c r="C192" s="178" t="s">
        <v>636</v>
      </c>
      <c r="D192" s="955"/>
      <c r="E192" s="180"/>
      <c r="F192" s="705">
        <v>0</v>
      </c>
      <c r="G192" s="1262">
        <v>0</v>
      </c>
      <c r="H192" s="1255">
        <f>G192*F192</f>
        <v>0</v>
      </c>
      <c r="I192" s="181"/>
      <c r="J192" s="207">
        <v>1703</v>
      </c>
      <c r="K192" s="262"/>
      <c r="L192" s="178" t="s">
        <v>636</v>
      </c>
      <c r="M192" s="955"/>
      <c r="N192" s="180"/>
      <c r="O192" s="705">
        <v>0</v>
      </c>
      <c r="P192" s="1262">
        <v>0</v>
      </c>
      <c r="Q192" s="1255">
        <f>P192*O192</f>
        <v>0</v>
      </c>
      <c r="R192" s="181"/>
      <c r="S192" s="207">
        <v>1703</v>
      </c>
      <c r="T192" s="262"/>
      <c r="U192" s="178" t="s">
        <v>636</v>
      </c>
      <c r="V192" s="955">
        <f>D192</f>
        <v>0</v>
      </c>
      <c r="W192" s="180"/>
      <c r="X192" s="705">
        <v>0</v>
      </c>
      <c r="Y192" s="1262">
        <v>0</v>
      </c>
      <c r="Z192" s="1255">
        <f>Y192*X192</f>
        <v>0</v>
      </c>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212"/>
      <c r="AX192" s="212"/>
      <c r="AY192" s="212"/>
      <c r="AZ192" s="212"/>
      <c r="BA192" s="212"/>
      <c r="BB192" s="212"/>
    </row>
    <row r="193" spans="1:54" ht="11.9" customHeight="1" thickBot="1" x14ac:dyDescent="0.4">
      <c r="A193" s="208"/>
      <c r="B193" s="265"/>
      <c r="C193" s="200"/>
      <c r="D193" s="200"/>
      <c r="E193" s="200"/>
      <c r="F193" s="724"/>
      <c r="G193" s="725"/>
      <c r="H193" s="544"/>
      <c r="J193" s="208"/>
      <c r="K193" s="265"/>
      <c r="L193" s="200"/>
      <c r="M193" s="200"/>
      <c r="N193" s="200"/>
      <c r="O193" s="724"/>
      <c r="P193" s="725"/>
      <c r="Q193" s="544"/>
      <c r="S193" s="208"/>
      <c r="T193" s="265"/>
      <c r="U193" s="200"/>
      <c r="V193" s="200"/>
      <c r="W193" s="200"/>
      <c r="X193" s="724"/>
      <c r="Y193" s="725"/>
      <c r="Z193" s="544"/>
    </row>
    <row r="194" spans="1:54" s="432" customFormat="1" ht="16.5" customHeight="1" thickBot="1" x14ac:dyDescent="0.4">
      <c r="A194" s="429">
        <v>1800</v>
      </c>
      <c r="B194" s="430" t="s">
        <v>652</v>
      </c>
      <c r="C194" s="431"/>
      <c r="D194" s="431"/>
      <c r="E194" s="431"/>
      <c r="F194" s="535">
        <f>SUM(F196:F197)</f>
        <v>0</v>
      </c>
      <c r="G194" s="509"/>
      <c r="H194" s="1260">
        <f>SUM(H196:H197)</f>
        <v>0</v>
      </c>
      <c r="I194" s="171"/>
      <c r="J194" s="429">
        <v>1800</v>
      </c>
      <c r="K194" s="430" t="s">
        <v>652</v>
      </c>
      <c r="L194" s="431"/>
      <c r="M194" s="431"/>
      <c r="N194" s="431"/>
      <c r="O194" s="535">
        <f>SUM(O196:O197)</f>
        <v>1</v>
      </c>
      <c r="P194" s="509"/>
      <c r="Q194" s="1260">
        <f>SUM(Q196:Q197)</f>
        <v>0</v>
      </c>
      <c r="R194" s="449"/>
      <c r="S194" s="429">
        <v>1800</v>
      </c>
      <c r="T194" s="430" t="s">
        <v>652</v>
      </c>
      <c r="U194" s="431"/>
      <c r="V194" s="431"/>
      <c r="W194" s="431"/>
      <c r="X194" s="535">
        <f>SUM(X196:X197)</f>
        <v>1</v>
      </c>
      <c r="Y194" s="509"/>
      <c r="Z194" s="1260">
        <f>SUM(Z196:Z197)</f>
        <v>0</v>
      </c>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794"/>
      <c r="AX194" s="794"/>
      <c r="AY194" s="794"/>
      <c r="AZ194" s="794"/>
      <c r="BA194" s="794"/>
      <c r="BB194" s="794"/>
    </row>
    <row r="195" spans="1:54" s="209" customFormat="1" ht="4.5" customHeight="1" x14ac:dyDescent="0.35">
      <c r="A195" s="216"/>
      <c r="B195" s="269"/>
      <c r="C195" s="206"/>
      <c r="D195" s="206"/>
      <c r="E195" s="206"/>
      <c r="F195" s="728"/>
      <c r="G195" s="729"/>
      <c r="H195" s="533"/>
      <c r="I195" s="205"/>
      <c r="J195" s="216"/>
      <c r="K195" s="269"/>
      <c r="L195" s="206"/>
      <c r="M195" s="206"/>
      <c r="N195" s="206"/>
      <c r="O195" s="728"/>
      <c r="P195" s="729"/>
      <c r="Q195" s="533"/>
      <c r="R195" s="146"/>
      <c r="S195" s="216"/>
      <c r="T195" s="269"/>
      <c r="U195" s="206"/>
      <c r="V195" s="206"/>
      <c r="W195" s="206"/>
      <c r="X195" s="728"/>
      <c r="Y195" s="729"/>
      <c r="Z195" s="533"/>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row>
    <row r="196" spans="1:54" s="212" customFormat="1" ht="11.9" customHeight="1" x14ac:dyDescent="0.35">
      <c r="A196" s="207">
        <v>1800</v>
      </c>
      <c r="B196" s="267"/>
      <c r="C196" s="210" t="s">
        <v>568</v>
      </c>
      <c r="D196" s="211"/>
      <c r="E196" s="211" t="s">
        <v>344</v>
      </c>
      <c r="F196" s="705">
        <v>0</v>
      </c>
      <c r="G196" s="1313"/>
      <c r="H196" s="1255">
        <f>+G196*F196</f>
        <v>0</v>
      </c>
      <c r="I196" s="146"/>
      <c r="J196" s="207">
        <v>1800</v>
      </c>
      <c r="K196" s="267"/>
      <c r="L196" s="210" t="s">
        <v>568</v>
      </c>
      <c r="M196" s="211"/>
      <c r="N196" s="211"/>
      <c r="O196" s="705">
        <v>1</v>
      </c>
      <c r="P196" s="706"/>
      <c r="Q196" s="1255">
        <f>P196*O196</f>
        <v>0</v>
      </c>
      <c r="R196" s="191"/>
      <c r="S196" s="207">
        <v>1800</v>
      </c>
      <c r="T196" s="267"/>
      <c r="U196" s="210" t="s">
        <v>568</v>
      </c>
      <c r="V196" s="211"/>
      <c r="W196" s="211"/>
      <c r="X196" s="705">
        <v>1</v>
      </c>
      <c r="Y196" s="706"/>
      <c r="Z196" s="1255">
        <f>Y196*X196</f>
        <v>0</v>
      </c>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row>
    <row r="197" spans="1:54" ht="11.9" customHeight="1" thickBot="1" x14ac:dyDescent="0.4">
      <c r="A197" s="164"/>
      <c r="F197" s="720"/>
      <c r="G197" s="721"/>
      <c r="H197" s="534"/>
      <c r="I197" s="146"/>
      <c r="J197" s="164"/>
      <c r="O197" s="720"/>
      <c r="P197" s="721"/>
      <c r="Q197" s="534"/>
      <c r="S197" s="164"/>
      <c r="X197" s="720"/>
      <c r="Y197" s="721"/>
      <c r="Z197" s="534"/>
    </row>
    <row r="198" spans="1:54" s="432" customFormat="1" ht="19.5" customHeight="1" thickBot="1" x14ac:dyDescent="0.4">
      <c r="A198" s="429">
        <v>1900</v>
      </c>
      <c r="B198" s="430" t="s">
        <v>304</v>
      </c>
      <c r="C198" s="431"/>
      <c r="D198" s="431"/>
      <c r="E198" s="431"/>
      <c r="F198" s="535">
        <f>SUM(F199:F205)</f>
        <v>0</v>
      </c>
      <c r="G198" s="509"/>
      <c r="H198" s="1260">
        <f>SUM(H200:H202)</f>
        <v>0</v>
      </c>
      <c r="I198" s="171"/>
      <c r="J198" s="429">
        <v>1900</v>
      </c>
      <c r="K198" s="430" t="s">
        <v>304</v>
      </c>
      <c r="L198" s="431"/>
      <c r="M198" s="431"/>
      <c r="N198" s="431"/>
      <c r="O198" s="535">
        <f>SUM(O199:O205)</f>
        <v>0</v>
      </c>
      <c r="P198" s="509"/>
      <c r="Q198" s="1260">
        <f>SUM(Q200:Q202)</f>
        <v>0</v>
      </c>
      <c r="R198" s="449"/>
      <c r="S198" s="429">
        <v>1900</v>
      </c>
      <c r="T198" s="430" t="s">
        <v>304</v>
      </c>
      <c r="U198" s="431"/>
      <c r="V198" s="431"/>
      <c r="W198" s="431"/>
      <c r="X198" s="535">
        <f>SUM(X199:X205)</f>
        <v>0</v>
      </c>
      <c r="Y198" s="509"/>
      <c r="Z198" s="1260">
        <f>SUM(Z200:Z202)</f>
        <v>0</v>
      </c>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794"/>
      <c r="AX198" s="794"/>
      <c r="AY198" s="794"/>
      <c r="AZ198" s="794"/>
      <c r="BA198" s="794"/>
      <c r="BB198" s="794"/>
    </row>
    <row r="199" spans="1:54" s="209" customFormat="1" ht="5.25" customHeight="1" x14ac:dyDescent="0.35">
      <c r="A199" s="216"/>
      <c r="B199" s="269"/>
      <c r="C199" s="206"/>
      <c r="D199" s="206"/>
      <c r="E199" s="206"/>
      <c r="F199" s="728"/>
      <c r="G199" s="729"/>
      <c r="H199" s="533"/>
      <c r="I199" s="205"/>
      <c r="J199" s="216"/>
      <c r="K199" s="269"/>
      <c r="L199" s="206"/>
      <c r="M199" s="206"/>
      <c r="N199" s="206"/>
      <c r="O199" s="728"/>
      <c r="P199" s="729"/>
      <c r="Q199" s="533"/>
      <c r="R199" s="146"/>
      <c r="S199" s="216"/>
      <c r="T199" s="269"/>
      <c r="U199" s="206"/>
      <c r="V199" s="206"/>
      <c r="W199" s="206"/>
      <c r="X199" s="728"/>
      <c r="Y199" s="729"/>
      <c r="Z199" s="533"/>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row>
    <row r="200" spans="1:54" s="212" customFormat="1" ht="11.25" customHeight="1" x14ac:dyDescent="0.35">
      <c r="A200" s="213">
        <v>1910</v>
      </c>
      <c r="B200" s="268"/>
      <c r="C200" s="215" t="s">
        <v>569</v>
      </c>
      <c r="D200" s="211"/>
      <c r="E200" s="211"/>
      <c r="F200" s="705">
        <v>0</v>
      </c>
      <c r="G200" s="1262">
        <f>'Budget Checklist'!F45</f>
        <v>0</v>
      </c>
      <c r="H200" s="1255">
        <f>+G200*F200</f>
        <v>0</v>
      </c>
      <c r="I200" s="181"/>
      <c r="J200" s="213">
        <v>1910</v>
      </c>
      <c r="K200" s="268"/>
      <c r="L200" s="215" t="s">
        <v>569</v>
      </c>
      <c r="M200" s="211"/>
      <c r="N200" s="211"/>
      <c r="O200" s="705">
        <v>0</v>
      </c>
      <c r="P200" s="1262">
        <v>0</v>
      </c>
      <c r="Q200" s="1255">
        <f>+P200*O200</f>
        <v>0</v>
      </c>
      <c r="R200" s="191"/>
      <c r="S200" s="213">
        <v>1910</v>
      </c>
      <c r="T200" s="268"/>
      <c r="U200" s="215" t="s">
        <v>569</v>
      </c>
      <c r="V200" s="211"/>
      <c r="W200" s="211"/>
      <c r="X200" s="705">
        <v>0</v>
      </c>
      <c r="Y200" s="1262">
        <v>0</v>
      </c>
      <c r="Z200" s="1255">
        <f>+Y200*X200</f>
        <v>0</v>
      </c>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row>
    <row r="201" spans="1:54" s="212" customFormat="1" ht="11.9" customHeight="1" x14ac:dyDescent="0.35">
      <c r="A201" s="213">
        <v>1920</v>
      </c>
      <c r="B201" s="268"/>
      <c r="C201" s="215" t="s">
        <v>570</v>
      </c>
      <c r="D201" s="211"/>
      <c r="E201" s="211"/>
      <c r="F201" s="705">
        <v>0</v>
      </c>
      <c r="G201" s="1262">
        <v>0</v>
      </c>
      <c r="H201" s="1255">
        <f>G201*F201</f>
        <v>0</v>
      </c>
      <c r="I201" s="181"/>
      <c r="J201" s="213">
        <v>1920</v>
      </c>
      <c r="K201" s="268"/>
      <c r="L201" s="215" t="s">
        <v>570</v>
      </c>
      <c r="M201" s="211"/>
      <c r="N201" s="211"/>
      <c r="O201" s="705">
        <v>0</v>
      </c>
      <c r="P201" s="1262">
        <v>0</v>
      </c>
      <c r="Q201" s="1255">
        <f>P201*O201</f>
        <v>0</v>
      </c>
      <c r="R201" s="191"/>
      <c r="S201" s="213">
        <v>1920</v>
      </c>
      <c r="T201" s="268"/>
      <c r="U201" s="215" t="s">
        <v>570</v>
      </c>
      <c r="V201" s="211"/>
      <c r="W201" s="211"/>
      <c r="X201" s="705">
        <v>0</v>
      </c>
      <c r="Y201" s="1262">
        <v>0</v>
      </c>
      <c r="Z201" s="1255">
        <f>Y201*X201</f>
        <v>0</v>
      </c>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row>
    <row r="202" spans="1:54" s="212" customFormat="1" ht="11.9" customHeight="1" x14ac:dyDescent="0.35">
      <c r="A202" s="213">
        <v>1940</v>
      </c>
      <c r="B202" s="268"/>
      <c r="C202" s="1363" t="s">
        <v>571</v>
      </c>
      <c r="D202" s="1364"/>
      <c r="E202" s="1365"/>
      <c r="F202" s="705">
        <v>0</v>
      </c>
      <c r="G202" s="1262">
        <v>0</v>
      </c>
      <c r="H202" s="1255">
        <f>G202*F202</f>
        <v>0</v>
      </c>
      <c r="I202" s="181"/>
      <c r="J202" s="213">
        <v>1940</v>
      </c>
      <c r="K202" s="268"/>
      <c r="L202" s="1363" t="s">
        <v>571</v>
      </c>
      <c r="M202" s="1365"/>
      <c r="N202" s="211"/>
      <c r="O202" s="705">
        <v>0</v>
      </c>
      <c r="P202" s="1262">
        <v>0</v>
      </c>
      <c r="Q202" s="1255">
        <f>P202*O202</f>
        <v>0</v>
      </c>
      <c r="R202" s="191"/>
      <c r="S202" s="213">
        <v>1940</v>
      </c>
      <c r="T202" s="268"/>
      <c r="U202" s="178" t="s">
        <v>571</v>
      </c>
      <c r="V202" s="211"/>
      <c r="W202" s="211"/>
      <c r="X202" s="705">
        <v>0</v>
      </c>
      <c r="Y202" s="1262">
        <v>0</v>
      </c>
      <c r="Z202" s="1255">
        <f>Y202*X202</f>
        <v>0</v>
      </c>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row>
    <row r="203" spans="1:54" s="212" customFormat="1" ht="11.9" customHeight="1" x14ac:dyDescent="0.35">
      <c r="A203" s="221"/>
      <c r="B203" s="274"/>
      <c r="C203" s="661"/>
      <c r="D203" s="191"/>
      <c r="E203" s="191"/>
      <c r="F203" s="724"/>
      <c r="G203" s="725"/>
      <c r="H203" s="534"/>
      <c r="I203" s="181"/>
      <c r="J203" s="221"/>
      <c r="K203" s="274"/>
      <c r="L203" s="661"/>
      <c r="M203" s="191"/>
      <c r="N203" s="191"/>
      <c r="O203" s="724"/>
      <c r="P203" s="725"/>
      <c r="Q203" s="534"/>
      <c r="R203" s="191"/>
      <c r="S203" s="221"/>
      <c r="T203" s="274"/>
      <c r="U203" s="661"/>
      <c r="V203" s="191"/>
      <c r="W203" s="191"/>
      <c r="X203" s="724"/>
      <c r="Y203" s="725"/>
      <c r="Z203" s="534"/>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row>
    <row r="204" spans="1:54" s="401" customFormat="1" ht="11.9" customHeight="1" thickBot="1" x14ac:dyDescent="0.4">
      <c r="A204" s="397"/>
      <c r="B204" s="398"/>
      <c r="C204" s="399"/>
      <c r="D204" s="399"/>
      <c r="E204" s="399"/>
      <c r="F204" s="537"/>
      <c r="G204" s="522"/>
      <c r="H204" s="545"/>
      <c r="I204" s="400"/>
      <c r="J204" s="443"/>
      <c r="K204" s="398"/>
      <c r="L204" s="399"/>
      <c r="M204" s="399"/>
      <c r="N204" s="399"/>
      <c r="O204" s="537"/>
      <c r="P204" s="522"/>
      <c r="Q204" s="545"/>
      <c r="R204" s="406"/>
      <c r="S204" s="443"/>
      <c r="T204" s="398"/>
      <c r="U204" s="399"/>
      <c r="V204" s="399"/>
      <c r="W204" s="399"/>
      <c r="X204" s="537"/>
      <c r="Y204" s="522"/>
      <c r="Z204" s="545"/>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209"/>
      <c r="AX204" s="209"/>
      <c r="AY204" s="209"/>
      <c r="AZ204" s="209"/>
      <c r="BA204" s="209"/>
      <c r="BB204" s="209"/>
    </row>
    <row r="205" spans="1:54" ht="11.9" customHeight="1" x14ac:dyDescent="0.35">
      <c r="A205" s="972"/>
      <c r="B205" s="1400" t="s">
        <v>178</v>
      </c>
      <c r="C205" s="1401"/>
      <c r="D205" s="1401"/>
      <c r="E205" s="1402"/>
      <c r="F205" s="536"/>
      <c r="G205" s="517"/>
      <c r="H205" s="541"/>
      <c r="I205" s="192"/>
      <c r="J205" s="424"/>
      <c r="O205" s="536"/>
      <c r="P205" s="517"/>
      <c r="Q205" s="541"/>
      <c r="S205" s="424"/>
      <c r="X205" s="536"/>
      <c r="Y205" s="517"/>
      <c r="Z205" s="541"/>
    </row>
    <row r="206" spans="1:54" ht="15" customHeight="1" thickBot="1" x14ac:dyDescent="0.4">
      <c r="A206" s="973"/>
      <c r="B206" s="1403"/>
      <c r="C206" s="1404"/>
      <c r="D206" s="1404"/>
      <c r="E206" s="1405"/>
      <c r="F206" s="536"/>
      <c r="G206" s="517"/>
      <c r="H206" s="541"/>
      <c r="I206" s="418"/>
      <c r="J206" s="424"/>
      <c r="O206" s="536"/>
      <c r="P206" s="517"/>
      <c r="Q206" s="541"/>
      <c r="R206" s="146"/>
      <c r="S206" s="424"/>
      <c r="X206" s="536"/>
      <c r="Y206" s="517"/>
      <c r="Z206" s="541"/>
    </row>
    <row r="207" spans="1:54" s="770" customFormat="1" ht="15" customHeight="1" thickBot="1" x14ac:dyDescent="0.4">
      <c r="A207" s="768"/>
      <c r="B207" s="769" t="s">
        <v>956</v>
      </c>
      <c r="F207" s="771"/>
      <c r="G207" s="772"/>
      <c r="H207" s="1266">
        <f>+H209+H413+H414</f>
        <v>0</v>
      </c>
      <c r="I207" s="418"/>
      <c r="J207" s="789"/>
      <c r="K207" s="769" t="s">
        <v>956</v>
      </c>
      <c r="O207" s="771"/>
      <c r="P207" s="772"/>
      <c r="Q207" s="1266">
        <f>+Q209+Q413+Q414</f>
        <v>0</v>
      </c>
      <c r="R207" s="146"/>
      <c r="S207" s="789"/>
      <c r="T207" s="769" t="s">
        <v>956</v>
      </c>
      <c r="X207" s="771"/>
      <c r="Y207" s="772"/>
      <c r="Z207" s="1266">
        <f>+Z209+Z413+Z414</f>
        <v>0</v>
      </c>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795"/>
      <c r="AX207" s="795"/>
      <c r="AY207" s="795"/>
      <c r="AZ207" s="795"/>
      <c r="BA207" s="795"/>
      <c r="BB207" s="795"/>
    </row>
    <row r="208" spans="1:54" ht="16.5" customHeight="1" thickBot="1" x14ac:dyDescent="0.4">
      <c r="A208" s="164"/>
      <c r="D208" s="396" t="s">
        <v>957</v>
      </c>
      <c r="F208" s="516"/>
      <c r="G208" s="517"/>
      <c r="H208" s="1267">
        <f>+H413+H414</f>
        <v>0</v>
      </c>
      <c r="I208" s="418"/>
      <c r="J208" s="424"/>
      <c r="M208" s="396" t="s">
        <v>957</v>
      </c>
      <c r="O208" s="516"/>
      <c r="P208" s="517"/>
      <c r="Q208" s="1267">
        <f>+Q413+Q414</f>
        <v>0</v>
      </c>
      <c r="R208" s="146"/>
      <c r="S208" s="424"/>
      <c r="V208" s="396" t="s">
        <v>957</v>
      </c>
      <c r="X208" s="516"/>
      <c r="Y208" s="517"/>
      <c r="Z208" s="1267">
        <f>+Z413+Z414</f>
        <v>0</v>
      </c>
    </row>
    <row r="209" spans="1:54" s="791" customFormat="1" ht="20.25" customHeight="1" thickBot="1" x14ac:dyDescent="0.4">
      <c r="A209" s="778" t="s">
        <v>939</v>
      </c>
      <c r="B209" s="769" t="s">
        <v>955</v>
      </c>
      <c r="C209" s="779"/>
      <c r="D209" s="779"/>
      <c r="E209" s="779"/>
      <c r="F209" s="780"/>
      <c r="G209" s="781"/>
      <c r="H209" s="1268">
        <f>SUM(H211,H216,H221,H411,H231,H255,H274,H280,H303,H362,H286,H371,H387,H391,H395,H407)</f>
        <v>0</v>
      </c>
      <c r="I209" s="165"/>
      <c r="J209" s="790" t="s">
        <v>939</v>
      </c>
      <c r="K209" s="769" t="s">
        <v>955</v>
      </c>
      <c r="L209" s="779"/>
      <c r="M209" s="779"/>
      <c r="N209" s="779"/>
      <c r="O209" s="780"/>
      <c r="P209" s="781"/>
      <c r="Q209" s="1268">
        <f>SUM(Q211,Q216,Q221,Q411,Q231,Q255,Q274,Q280,Q303,Q362,Q286,Q371,Q387,Q391,Q395,Q407)</f>
        <v>0</v>
      </c>
      <c r="R209" s="191"/>
      <c r="S209" s="790" t="s">
        <v>939</v>
      </c>
      <c r="T209" s="769" t="s">
        <v>955</v>
      </c>
      <c r="U209" s="779"/>
      <c r="V209" s="779"/>
      <c r="W209" s="779"/>
      <c r="X209" s="780"/>
      <c r="Y209" s="781"/>
      <c r="Z209" s="1268">
        <f>SUM(Z211,Z216,Z221,Z411,Z231,Z255,Z274,Z280,Z303,Z362,Z286,Z371,Z387,Z391,Z395,Z407)</f>
        <v>0</v>
      </c>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767"/>
      <c r="AX209" s="767"/>
      <c r="AY209" s="767"/>
      <c r="AZ209" s="767"/>
      <c r="BA209" s="767"/>
      <c r="BB209" s="767"/>
    </row>
    <row r="210" spans="1:54" ht="11.9" customHeight="1" x14ac:dyDescent="0.35">
      <c r="A210" s="164"/>
      <c r="F210" s="506"/>
      <c r="G210" s="507"/>
      <c r="H210" s="534"/>
      <c r="I210" s="146"/>
      <c r="J210" s="424"/>
      <c r="O210" s="506"/>
      <c r="P210" s="507"/>
      <c r="Q210" s="534"/>
      <c r="R210" s="146"/>
      <c r="S210" s="424"/>
      <c r="X210" s="506"/>
      <c r="Y210" s="507"/>
      <c r="Z210" s="534"/>
    </row>
    <row r="211" spans="1:54" s="190" customFormat="1" ht="15" customHeight="1" x14ac:dyDescent="0.35">
      <c r="A211" s="773">
        <v>2000</v>
      </c>
      <c r="B211" s="774" t="s">
        <v>572</v>
      </c>
      <c r="C211" s="775"/>
      <c r="D211" s="775"/>
      <c r="E211" s="775"/>
      <c r="F211" s="776" t="s">
        <v>939</v>
      </c>
      <c r="G211" s="777"/>
      <c r="H211" s="1269">
        <f>SUM(H213:H214)</f>
        <v>0</v>
      </c>
      <c r="I211" s="171"/>
      <c r="J211" s="773">
        <v>2000</v>
      </c>
      <c r="K211" s="774" t="s">
        <v>572</v>
      </c>
      <c r="L211" s="775"/>
      <c r="M211" s="775"/>
      <c r="N211" s="775"/>
      <c r="O211" s="776" t="s">
        <v>939</v>
      </c>
      <c r="P211" s="777"/>
      <c r="Q211" s="1269">
        <f>SUM(Q213:Q214)</f>
        <v>0</v>
      </c>
      <c r="R211" s="168"/>
      <c r="S211" s="773">
        <v>2000</v>
      </c>
      <c r="T211" s="774" t="s">
        <v>572</v>
      </c>
      <c r="U211" s="775"/>
      <c r="V211" s="775"/>
      <c r="W211" s="775"/>
      <c r="X211" s="776" t="s">
        <v>939</v>
      </c>
      <c r="Y211" s="777"/>
      <c r="Z211" s="1269">
        <f>SUM(Z213:Z214)</f>
        <v>0</v>
      </c>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217"/>
      <c r="AX211" s="217"/>
      <c r="AY211" s="217"/>
      <c r="AZ211" s="217"/>
      <c r="BA211" s="217"/>
      <c r="BB211" s="217"/>
    </row>
    <row r="212" spans="1:54" s="209" customFormat="1" ht="11.9" customHeight="1" x14ac:dyDescent="0.35">
      <c r="A212" s="220"/>
      <c r="B212" s="272"/>
      <c r="F212" s="662"/>
      <c r="G212" s="510"/>
      <c r="H212" s="730"/>
      <c r="I212" s="146"/>
      <c r="J212" s="220"/>
      <c r="K212" s="272"/>
      <c r="O212" s="662"/>
      <c r="P212" s="510"/>
      <c r="Q212" s="730"/>
      <c r="R212" s="146"/>
      <c r="S212" s="220"/>
      <c r="T212" s="272"/>
      <c r="X212" s="662"/>
      <c r="Y212" s="510"/>
      <c r="Z212" s="730"/>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row>
    <row r="213" spans="1:54" s="169" customFormat="1" ht="11.9" customHeight="1" x14ac:dyDescent="0.35">
      <c r="A213" s="176">
        <v>2002</v>
      </c>
      <c r="B213" s="262"/>
      <c r="C213" s="178" t="s">
        <v>393</v>
      </c>
      <c r="D213" s="180"/>
      <c r="E213" s="180"/>
      <c r="F213" s="512" t="s">
        <v>939</v>
      </c>
      <c r="G213" s="513" t="s">
        <v>939</v>
      </c>
      <c r="H213" s="1270">
        <v>0</v>
      </c>
      <c r="I213" s="191"/>
      <c r="J213" s="176">
        <v>2002</v>
      </c>
      <c r="K213" s="262"/>
      <c r="L213" s="178" t="s">
        <v>393</v>
      </c>
      <c r="M213" s="180"/>
      <c r="N213" s="180"/>
      <c r="O213" s="512" t="s">
        <v>939</v>
      </c>
      <c r="P213" s="513" t="s">
        <v>939</v>
      </c>
      <c r="Q213" s="1270">
        <v>0</v>
      </c>
      <c r="R213" s="191"/>
      <c r="S213" s="176">
        <v>2002</v>
      </c>
      <c r="T213" s="262"/>
      <c r="U213" s="178" t="s">
        <v>393</v>
      </c>
      <c r="V213" s="180"/>
      <c r="W213" s="180"/>
      <c r="X213" s="512" t="s">
        <v>939</v>
      </c>
      <c r="Y213" s="513" t="s">
        <v>939</v>
      </c>
      <c r="Z213" s="1270">
        <v>0</v>
      </c>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212"/>
      <c r="AX213" s="212"/>
      <c r="AY213" s="212"/>
      <c r="AZ213" s="212"/>
      <c r="BA213" s="212"/>
      <c r="BB213" s="212"/>
    </row>
    <row r="214" spans="1:54" s="169" customFormat="1" ht="11.9" customHeight="1" x14ac:dyDescent="0.35">
      <c r="A214" s="176">
        <v>2004</v>
      </c>
      <c r="B214" s="262"/>
      <c r="C214" s="178" t="s">
        <v>394</v>
      </c>
      <c r="D214" s="180"/>
      <c r="E214" s="180"/>
      <c r="F214" s="512" t="s">
        <v>939</v>
      </c>
      <c r="G214" s="513" t="s">
        <v>939</v>
      </c>
      <c r="H214" s="1270">
        <v>0</v>
      </c>
      <c r="I214" s="191"/>
      <c r="J214" s="176">
        <v>2004</v>
      </c>
      <c r="K214" s="262"/>
      <c r="L214" s="178" t="s">
        <v>394</v>
      </c>
      <c r="M214" s="180"/>
      <c r="N214" s="180"/>
      <c r="O214" s="512" t="s">
        <v>939</v>
      </c>
      <c r="P214" s="513" t="s">
        <v>939</v>
      </c>
      <c r="Q214" s="1270">
        <v>0</v>
      </c>
      <c r="R214" s="191"/>
      <c r="S214" s="176">
        <v>2004</v>
      </c>
      <c r="T214" s="262"/>
      <c r="U214" s="178" t="s">
        <v>394</v>
      </c>
      <c r="V214" s="180"/>
      <c r="W214" s="180"/>
      <c r="X214" s="512" t="s">
        <v>939</v>
      </c>
      <c r="Y214" s="513" t="s">
        <v>939</v>
      </c>
      <c r="Z214" s="1270">
        <v>0</v>
      </c>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212"/>
      <c r="AX214" s="212"/>
      <c r="AY214" s="212"/>
      <c r="AZ214" s="212"/>
      <c r="BA214" s="212"/>
      <c r="BB214" s="212"/>
    </row>
    <row r="215" spans="1:54" s="169" customFormat="1" ht="11.9" customHeight="1" x14ac:dyDescent="0.35">
      <c r="A215" s="199"/>
      <c r="B215" s="258"/>
      <c r="C215" s="204"/>
      <c r="F215" s="518"/>
      <c r="G215" s="519"/>
      <c r="H215" s="730"/>
      <c r="I215" s="191"/>
      <c r="J215" s="199"/>
      <c r="K215" s="258"/>
      <c r="L215" s="204"/>
      <c r="O215" s="518"/>
      <c r="P215" s="519"/>
      <c r="Q215" s="730"/>
      <c r="R215" s="191"/>
      <c r="S215" s="199"/>
      <c r="T215" s="258"/>
      <c r="U215" s="204"/>
      <c r="X215" s="518"/>
      <c r="Y215" s="519"/>
      <c r="Z215" s="730"/>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212"/>
      <c r="AX215" s="212"/>
      <c r="AY215" s="212"/>
      <c r="AZ215" s="212"/>
      <c r="BA215" s="212"/>
      <c r="BB215" s="212"/>
    </row>
    <row r="216" spans="1:54" s="775" customFormat="1" ht="13.5" customHeight="1" x14ac:dyDescent="0.35">
      <c r="A216" s="773">
        <v>2100</v>
      </c>
      <c r="B216" s="774" t="s">
        <v>396</v>
      </c>
      <c r="F216" s="776" t="s">
        <v>939</v>
      </c>
      <c r="G216" s="777"/>
      <c r="H216" s="1269">
        <f>SUM(H217:H219)</f>
        <v>0</v>
      </c>
      <c r="I216" s="171"/>
      <c r="J216" s="773">
        <v>2100</v>
      </c>
      <c r="K216" s="774" t="s">
        <v>396</v>
      </c>
      <c r="O216" s="776" t="s">
        <v>939</v>
      </c>
      <c r="P216" s="777"/>
      <c r="Q216" s="1269">
        <f>SUM(Q217:Q219)</f>
        <v>0</v>
      </c>
      <c r="R216" s="168"/>
      <c r="S216" s="773">
        <v>2100</v>
      </c>
      <c r="T216" s="774" t="s">
        <v>396</v>
      </c>
      <c r="X216" s="776" t="s">
        <v>939</v>
      </c>
      <c r="Y216" s="777"/>
      <c r="Z216" s="1269">
        <f>SUM(Z217:Z219)</f>
        <v>0</v>
      </c>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217"/>
      <c r="AX216" s="217"/>
      <c r="AY216" s="217"/>
      <c r="AZ216" s="217"/>
      <c r="BA216" s="217"/>
      <c r="BB216" s="217"/>
    </row>
    <row r="217" spans="1:54" s="217" customFormat="1" ht="11.9" customHeight="1" x14ac:dyDescent="0.35">
      <c r="A217" s="391"/>
      <c r="B217" s="427"/>
      <c r="C217" s="212"/>
      <c r="D217" s="212"/>
      <c r="E217" s="212"/>
      <c r="F217" s="503"/>
      <c r="G217" s="504"/>
      <c r="H217" s="732"/>
      <c r="I217" s="171"/>
      <c r="J217" s="391"/>
      <c r="K217" s="427"/>
      <c r="L217" s="212"/>
      <c r="M217" s="212"/>
      <c r="N217" s="212"/>
      <c r="O217" s="503"/>
      <c r="P217" s="504"/>
      <c r="Q217" s="732"/>
      <c r="R217" s="168"/>
      <c r="S217" s="391"/>
      <c r="T217" s="427"/>
      <c r="U217" s="212"/>
      <c r="V217" s="212"/>
      <c r="W217" s="212"/>
      <c r="X217" s="503"/>
      <c r="Y217" s="504"/>
      <c r="Z217" s="732"/>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row>
    <row r="218" spans="1:54" s="169" customFormat="1" ht="11.9" customHeight="1" x14ac:dyDescent="0.35">
      <c r="A218" s="176">
        <v>2101</v>
      </c>
      <c r="B218" s="262"/>
      <c r="C218" s="210" t="s">
        <v>396</v>
      </c>
      <c r="D218" s="180"/>
      <c r="E218" s="180"/>
      <c r="F218" s="512" t="s">
        <v>939</v>
      </c>
      <c r="G218" s="513" t="s">
        <v>939</v>
      </c>
      <c r="H218" s="1270">
        <v>0</v>
      </c>
      <c r="I218" s="191"/>
      <c r="J218" s="176">
        <v>2101</v>
      </c>
      <c r="K218" s="262"/>
      <c r="L218" s="210" t="s">
        <v>396</v>
      </c>
      <c r="M218" s="180"/>
      <c r="N218" s="180"/>
      <c r="O218" s="512" t="s">
        <v>939</v>
      </c>
      <c r="P218" s="513" t="s">
        <v>939</v>
      </c>
      <c r="Q218" s="1270">
        <v>0</v>
      </c>
      <c r="R218" s="191"/>
      <c r="S218" s="176">
        <v>2101</v>
      </c>
      <c r="T218" s="262"/>
      <c r="U218" s="210" t="s">
        <v>396</v>
      </c>
      <c r="V218" s="180"/>
      <c r="W218" s="180"/>
      <c r="X218" s="512" t="s">
        <v>939</v>
      </c>
      <c r="Y218" s="513" t="s">
        <v>939</v>
      </c>
      <c r="Z218" s="1270">
        <v>0</v>
      </c>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212"/>
      <c r="AX218" s="212"/>
      <c r="AY218" s="212"/>
      <c r="AZ218" s="212"/>
      <c r="BA218" s="212"/>
      <c r="BB218" s="212"/>
    </row>
    <row r="219" spans="1:54" ht="11.9" customHeight="1" x14ac:dyDescent="0.35">
      <c r="A219" s="164">
        <v>2102</v>
      </c>
      <c r="B219" s="265"/>
      <c r="C219" s="174" t="s">
        <v>441</v>
      </c>
      <c r="F219" s="518"/>
      <c r="G219" s="519"/>
      <c r="H219" s="1270">
        <v>0</v>
      </c>
      <c r="I219" s="146"/>
      <c r="J219" s="164">
        <v>2102</v>
      </c>
      <c r="K219" s="265"/>
      <c r="L219" s="174" t="s">
        <v>441</v>
      </c>
      <c r="O219" s="518"/>
      <c r="P219" s="519"/>
      <c r="Q219" s="1270">
        <v>0</v>
      </c>
      <c r="R219" s="146"/>
      <c r="S219" s="164">
        <v>2101</v>
      </c>
      <c r="T219" s="265"/>
      <c r="U219" s="174" t="s">
        <v>441</v>
      </c>
      <c r="X219" s="518"/>
      <c r="Y219" s="519"/>
      <c r="Z219" s="1270">
        <v>0</v>
      </c>
    </row>
    <row r="220" spans="1:54" ht="11.9" customHeight="1" x14ac:dyDescent="0.35">
      <c r="A220" s="164"/>
      <c r="B220" s="265"/>
      <c r="C220" s="158"/>
      <c r="F220" s="518"/>
      <c r="G220" s="519"/>
      <c r="H220" s="733"/>
      <c r="I220" s="146"/>
      <c r="J220" s="164"/>
      <c r="K220" s="265"/>
      <c r="L220" s="158"/>
      <c r="O220" s="518"/>
      <c r="P220" s="519"/>
      <c r="Q220" s="733"/>
      <c r="R220" s="146"/>
      <c r="S220" s="164"/>
      <c r="T220" s="265"/>
      <c r="U220" s="158"/>
      <c r="X220" s="518"/>
      <c r="Y220" s="519"/>
      <c r="Z220" s="733"/>
    </row>
    <row r="221" spans="1:54" s="775" customFormat="1" ht="15" customHeight="1" x14ac:dyDescent="0.35">
      <c r="A221" s="782">
        <v>2200</v>
      </c>
      <c r="B221" s="774" t="s">
        <v>573</v>
      </c>
      <c r="F221" s="783" t="s">
        <v>939</v>
      </c>
      <c r="G221" s="784"/>
      <c r="H221" s="1269">
        <f>SUM(H223:H229)</f>
        <v>0</v>
      </c>
      <c r="I221" s="171"/>
      <c r="J221" s="782">
        <v>2200</v>
      </c>
      <c r="K221" s="774" t="s">
        <v>573</v>
      </c>
      <c r="O221" s="783" t="s">
        <v>939</v>
      </c>
      <c r="P221" s="784"/>
      <c r="Q221" s="1269">
        <f>SUM(Q223:Q229)</f>
        <v>0</v>
      </c>
      <c r="R221" s="168"/>
      <c r="S221" s="782">
        <v>2200</v>
      </c>
      <c r="T221" s="774" t="s">
        <v>573</v>
      </c>
      <c r="X221" s="783" t="s">
        <v>939</v>
      </c>
      <c r="Y221" s="784"/>
      <c r="Z221" s="1269">
        <f>SUM(Z223:Z229)</f>
        <v>0</v>
      </c>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217"/>
      <c r="AX221" s="217"/>
      <c r="AY221" s="217"/>
      <c r="AZ221" s="217"/>
      <c r="BA221" s="217"/>
      <c r="BB221" s="217"/>
    </row>
    <row r="222" spans="1:54" s="217" customFormat="1" ht="11.9" customHeight="1" x14ac:dyDescent="0.35">
      <c r="A222" s="219"/>
      <c r="B222" s="270" t="s">
        <v>939</v>
      </c>
      <c r="F222" s="663"/>
      <c r="G222" s="521"/>
      <c r="H222" s="734"/>
      <c r="I222" s="168"/>
      <c r="J222" s="219"/>
      <c r="K222" s="270" t="s">
        <v>939</v>
      </c>
      <c r="O222" s="663"/>
      <c r="P222" s="521"/>
      <c r="Q222" s="734"/>
      <c r="R222" s="168"/>
      <c r="S222" s="219"/>
      <c r="T222" s="270" t="s">
        <v>939</v>
      </c>
      <c r="X222" s="663"/>
      <c r="Y222" s="521"/>
      <c r="Z222" s="734"/>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row>
    <row r="223" spans="1:54" s="169" customFormat="1" ht="11.9" customHeight="1" x14ac:dyDescent="0.35">
      <c r="A223" s="201">
        <v>2201</v>
      </c>
      <c r="B223" s="262"/>
      <c r="C223" s="178" t="s">
        <v>398</v>
      </c>
      <c r="D223" s="180"/>
      <c r="E223" s="180"/>
      <c r="F223" s="512" t="s">
        <v>939</v>
      </c>
      <c r="G223" s="513" t="s">
        <v>939</v>
      </c>
      <c r="H223" s="1270">
        <v>0</v>
      </c>
      <c r="I223" s="191"/>
      <c r="J223" s="201">
        <v>2201</v>
      </c>
      <c r="K223" s="262"/>
      <c r="L223" s="178" t="s">
        <v>398</v>
      </c>
      <c r="M223" s="180"/>
      <c r="N223" s="180"/>
      <c r="O223" s="512" t="s">
        <v>939</v>
      </c>
      <c r="P223" s="513" t="s">
        <v>939</v>
      </c>
      <c r="Q223" s="1270">
        <v>0</v>
      </c>
      <c r="R223" s="191"/>
      <c r="S223" s="201">
        <v>2201</v>
      </c>
      <c r="T223" s="262"/>
      <c r="U223" s="178" t="s">
        <v>398</v>
      </c>
      <c r="V223" s="180"/>
      <c r="W223" s="180"/>
      <c r="X223" s="512" t="s">
        <v>939</v>
      </c>
      <c r="Y223" s="513" t="s">
        <v>939</v>
      </c>
      <c r="Z223" s="1270">
        <v>0</v>
      </c>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212"/>
      <c r="AX223" s="212"/>
      <c r="AY223" s="212"/>
      <c r="AZ223" s="212"/>
      <c r="BA223" s="212"/>
      <c r="BB223" s="212"/>
    </row>
    <row r="224" spans="1:54" s="169" customFormat="1" ht="11.9" customHeight="1" x14ac:dyDescent="0.35">
      <c r="A224" s="201">
        <v>2202</v>
      </c>
      <c r="B224" s="262"/>
      <c r="C224" s="178" t="s">
        <v>399</v>
      </c>
      <c r="D224" s="180"/>
      <c r="E224" s="180"/>
      <c r="F224" s="512" t="s">
        <v>939</v>
      </c>
      <c r="G224" s="513" t="s">
        <v>939</v>
      </c>
      <c r="H224" s="1270">
        <v>0</v>
      </c>
      <c r="I224" s="191"/>
      <c r="J224" s="201">
        <v>2202</v>
      </c>
      <c r="K224" s="262"/>
      <c r="L224" s="178" t="s">
        <v>399</v>
      </c>
      <c r="M224" s="180"/>
      <c r="N224" s="180"/>
      <c r="O224" s="512" t="s">
        <v>939</v>
      </c>
      <c r="P224" s="513" t="s">
        <v>939</v>
      </c>
      <c r="Q224" s="1270">
        <v>0</v>
      </c>
      <c r="R224" s="191"/>
      <c r="S224" s="201">
        <v>2202</v>
      </c>
      <c r="T224" s="262"/>
      <c r="U224" s="178" t="s">
        <v>399</v>
      </c>
      <c r="V224" s="180"/>
      <c r="W224" s="180"/>
      <c r="X224" s="512" t="s">
        <v>939</v>
      </c>
      <c r="Y224" s="513" t="s">
        <v>939</v>
      </c>
      <c r="Z224" s="1270">
        <v>0</v>
      </c>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212"/>
      <c r="AX224" s="212"/>
      <c r="AY224" s="212"/>
      <c r="AZ224" s="212"/>
      <c r="BA224" s="212"/>
      <c r="BB224" s="212"/>
    </row>
    <row r="225" spans="1:54" s="169" customFormat="1" ht="11.9" customHeight="1" x14ac:dyDescent="0.35">
      <c r="A225" s="201">
        <v>2203</v>
      </c>
      <c r="B225" s="262"/>
      <c r="C225" s="178" t="s">
        <v>400</v>
      </c>
      <c r="D225" s="180"/>
      <c r="E225" s="180"/>
      <c r="F225" s="512" t="s">
        <v>939</v>
      </c>
      <c r="G225" s="513" t="s">
        <v>939</v>
      </c>
      <c r="H225" s="1270">
        <v>0</v>
      </c>
      <c r="I225" s="191"/>
      <c r="J225" s="201">
        <v>2203</v>
      </c>
      <c r="K225" s="262"/>
      <c r="L225" s="178" t="s">
        <v>400</v>
      </c>
      <c r="M225" s="180"/>
      <c r="N225" s="180"/>
      <c r="O225" s="512" t="s">
        <v>939</v>
      </c>
      <c r="P225" s="513" t="s">
        <v>939</v>
      </c>
      <c r="Q225" s="1270">
        <v>0</v>
      </c>
      <c r="R225" s="191"/>
      <c r="S225" s="201">
        <v>2203</v>
      </c>
      <c r="T225" s="262"/>
      <c r="U225" s="178" t="s">
        <v>400</v>
      </c>
      <c r="V225" s="180"/>
      <c r="W225" s="180"/>
      <c r="X225" s="512" t="s">
        <v>939</v>
      </c>
      <c r="Y225" s="513" t="s">
        <v>939</v>
      </c>
      <c r="Z225" s="1270">
        <v>0</v>
      </c>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212"/>
      <c r="AX225" s="212"/>
      <c r="AY225" s="212"/>
      <c r="AZ225" s="212"/>
      <c r="BA225" s="212"/>
      <c r="BB225" s="212"/>
    </row>
    <row r="226" spans="1:54" s="169" customFormat="1" ht="11.9" customHeight="1" x14ac:dyDescent="0.35">
      <c r="A226" s="201">
        <v>2204</v>
      </c>
      <c r="B226" s="262"/>
      <c r="C226" s="178" t="s">
        <v>401</v>
      </c>
      <c r="D226" s="180"/>
      <c r="E226" s="180"/>
      <c r="F226" s="512" t="s">
        <v>939</v>
      </c>
      <c r="G226" s="513" t="s">
        <v>939</v>
      </c>
      <c r="H226" s="1270">
        <v>0</v>
      </c>
      <c r="I226" s="191"/>
      <c r="J226" s="201">
        <v>2204</v>
      </c>
      <c r="K226" s="262"/>
      <c r="L226" s="178" t="s">
        <v>401</v>
      </c>
      <c r="M226" s="180"/>
      <c r="N226" s="180"/>
      <c r="O226" s="512" t="s">
        <v>939</v>
      </c>
      <c r="P226" s="513" t="s">
        <v>939</v>
      </c>
      <c r="Q226" s="1270">
        <v>0</v>
      </c>
      <c r="R226" s="191"/>
      <c r="S226" s="201">
        <v>2204</v>
      </c>
      <c r="T226" s="262"/>
      <c r="U226" s="178" t="s">
        <v>401</v>
      </c>
      <c r="V226" s="180"/>
      <c r="W226" s="180"/>
      <c r="X226" s="512" t="s">
        <v>939</v>
      </c>
      <c r="Y226" s="513" t="s">
        <v>939</v>
      </c>
      <c r="Z226" s="1270">
        <v>0</v>
      </c>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212"/>
      <c r="AX226" s="212"/>
      <c r="AY226" s="212"/>
      <c r="AZ226" s="212"/>
      <c r="BA226" s="212"/>
      <c r="BB226" s="212"/>
    </row>
    <row r="227" spans="1:54" s="169" customFormat="1" ht="11.9" customHeight="1" x14ac:dyDescent="0.35">
      <c r="A227" s="201">
        <v>2205</v>
      </c>
      <c r="B227" s="262"/>
      <c r="C227" s="178" t="s">
        <v>402</v>
      </c>
      <c r="D227" s="180"/>
      <c r="E227" s="180"/>
      <c r="F227" s="512" t="s">
        <v>939</v>
      </c>
      <c r="G227" s="513" t="s">
        <v>840</v>
      </c>
      <c r="H227" s="1270">
        <v>0</v>
      </c>
      <c r="I227" s="191"/>
      <c r="J227" s="201">
        <v>2205</v>
      </c>
      <c r="K227" s="262"/>
      <c r="L227" s="178" t="s">
        <v>402</v>
      </c>
      <c r="M227" s="180"/>
      <c r="N227" s="180"/>
      <c r="O227" s="512" t="s">
        <v>939</v>
      </c>
      <c r="P227" s="513" t="s">
        <v>840</v>
      </c>
      <c r="Q227" s="1270">
        <v>0</v>
      </c>
      <c r="R227" s="191"/>
      <c r="S227" s="201">
        <v>2205</v>
      </c>
      <c r="T227" s="262"/>
      <c r="U227" s="178" t="s">
        <v>402</v>
      </c>
      <c r="V227" s="180"/>
      <c r="W227" s="180"/>
      <c r="X227" s="512" t="s">
        <v>939</v>
      </c>
      <c r="Y227" s="513" t="s">
        <v>840</v>
      </c>
      <c r="Z227" s="1270">
        <v>0</v>
      </c>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212"/>
      <c r="AX227" s="212"/>
      <c r="AY227" s="212"/>
      <c r="AZ227" s="212"/>
      <c r="BA227" s="212"/>
      <c r="BB227" s="212"/>
    </row>
    <row r="228" spans="1:54" s="169" customFormat="1" ht="11.9" customHeight="1" x14ac:dyDescent="0.35">
      <c r="A228" s="201">
        <v>2206</v>
      </c>
      <c r="B228" s="262"/>
      <c r="C228" s="178" t="s">
        <v>411</v>
      </c>
      <c r="D228" s="180"/>
      <c r="E228" s="180"/>
      <c r="F228" s="512" t="s">
        <v>939</v>
      </c>
      <c r="G228" s="513" t="s">
        <v>939</v>
      </c>
      <c r="H228" s="1270">
        <v>0</v>
      </c>
      <c r="I228" s="191"/>
      <c r="J228" s="201">
        <v>2206</v>
      </c>
      <c r="K228" s="262"/>
      <c r="L228" s="178" t="s">
        <v>411</v>
      </c>
      <c r="M228" s="180"/>
      <c r="N228" s="180"/>
      <c r="O228" s="512" t="s">
        <v>939</v>
      </c>
      <c r="P228" s="513" t="s">
        <v>939</v>
      </c>
      <c r="Q228" s="1270">
        <v>0</v>
      </c>
      <c r="R228" s="191"/>
      <c r="S228" s="201">
        <v>2206</v>
      </c>
      <c r="T228" s="262"/>
      <c r="U228" s="178" t="s">
        <v>411</v>
      </c>
      <c r="V228" s="180"/>
      <c r="W228" s="180"/>
      <c r="X228" s="512" t="s">
        <v>939</v>
      </c>
      <c r="Y228" s="513" t="s">
        <v>939</v>
      </c>
      <c r="Z228" s="1270">
        <v>0</v>
      </c>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212"/>
      <c r="AX228" s="212"/>
      <c r="AY228" s="212"/>
      <c r="AZ228" s="212"/>
      <c r="BA228" s="212"/>
      <c r="BB228" s="212"/>
    </row>
    <row r="229" spans="1:54" s="169" customFormat="1" ht="11.9" customHeight="1" x14ac:dyDescent="0.35">
      <c r="A229" s="201">
        <v>2207</v>
      </c>
      <c r="B229" s="262"/>
      <c r="C229" s="178" t="s">
        <v>636</v>
      </c>
      <c r="D229" s="951"/>
      <c r="E229" s="180"/>
      <c r="F229" s="512" t="s">
        <v>939</v>
      </c>
      <c r="G229" s="513" t="s">
        <v>939</v>
      </c>
      <c r="H229" s="1270">
        <v>0</v>
      </c>
      <c r="I229" s="191"/>
      <c r="J229" s="201">
        <v>2207</v>
      </c>
      <c r="K229" s="262"/>
      <c r="L229" s="178" t="s">
        <v>636</v>
      </c>
      <c r="M229" s="180"/>
      <c r="N229" s="180"/>
      <c r="O229" s="512" t="s">
        <v>939</v>
      </c>
      <c r="P229" s="513" t="s">
        <v>939</v>
      </c>
      <c r="Q229" s="1270">
        <v>0</v>
      </c>
      <c r="R229" s="191"/>
      <c r="S229" s="201">
        <v>2207</v>
      </c>
      <c r="T229" s="262"/>
      <c r="U229" s="178" t="s">
        <v>636</v>
      </c>
      <c r="V229" s="180"/>
      <c r="W229" s="180"/>
      <c r="X229" s="512" t="s">
        <v>939</v>
      </c>
      <c r="Y229" s="513" t="s">
        <v>939</v>
      </c>
      <c r="Z229" s="1270">
        <v>0</v>
      </c>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212"/>
      <c r="AX229" s="212"/>
      <c r="AY229" s="212"/>
      <c r="AZ229" s="212"/>
      <c r="BA229" s="212"/>
      <c r="BB229" s="212"/>
    </row>
    <row r="230" spans="1:54" ht="11.9" customHeight="1" x14ac:dyDescent="0.35">
      <c r="A230" s="208"/>
      <c r="B230" s="265"/>
      <c r="F230" s="518"/>
      <c r="G230" s="519" t="s">
        <v>939</v>
      </c>
      <c r="H230" s="730" t="s">
        <v>939</v>
      </c>
      <c r="I230" s="146"/>
      <c r="J230" s="208"/>
      <c r="K230" s="265"/>
      <c r="O230" s="518"/>
      <c r="P230" s="519" t="s">
        <v>939</v>
      </c>
      <c r="Q230" s="730" t="s">
        <v>939</v>
      </c>
      <c r="R230" s="146"/>
      <c r="S230" s="208"/>
      <c r="T230" s="265"/>
      <c r="X230" s="518"/>
      <c r="Y230" s="519" t="s">
        <v>939</v>
      </c>
      <c r="Z230" s="730" t="s">
        <v>939</v>
      </c>
    </row>
    <row r="231" spans="1:54" s="775" customFormat="1" ht="16.5" customHeight="1" x14ac:dyDescent="0.35">
      <c r="A231" s="782">
        <v>2300</v>
      </c>
      <c r="B231" s="774" t="s">
        <v>574</v>
      </c>
      <c r="E231" s="775" t="s">
        <v>107</v>
      </c>
      <c r="F231" s="776"/>
      <c r="G231" s="777"/>
      <c r="H231" s="1269">
        <f>+H233+H239+H245</f>
        <v>0</v>
      </c>
      <c r="I231" s="171"/>
      <c r="J231" s="782">
        <v>2300</v>
      </c>
      <c r="K231" s="774" t="s">
        <v>574</v>
      </c>
      <c r="N231" s="775" t="s">
        <v>107</v>
      </c>
      <c r="O231" s="776"/>
      <c r="P231" s="777"/>
      <c r="Q231" s="1269">
        <f>+Q233+Q239+Q245</f>
        <v>0</v>
      </c>
      <c r="R231" s="168"/>
      <c r="S231" s="782">
        <v>2300</v>
      </c>
      <c r="T231" s="774" t="s">
        <v>574</v>
      </c>
      <c r="W231" s="775" t="s">
        <v>107</v>
      </c>
      <c r="X231" s="776"/>
      <c r="Y231" s="777"/>
      <c r="Z231" s="1269">
        <f>+Z233+Z239+Z245</f>
        <v>0</v>
      </c>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217"/>
      <c r="AX231" s="217"/>
      <c r="AY231" s="217"/>
      <c r="AZ231" s="217"/>
      <c r="BA231" s="217"/>
      <c r="BB231" s="217"/>
    </row>
    <row r="232" spans="1:54" s="217" customFormat="1" ht="11.9" customHeight="1" x14ac:dyDescent="0.35">
      <c r="A232" s="219"/>
      <c r="B232" s="270"/>
      <c r="F232" s="503"/>
      <c r="G232" s="504"/>
      <c r="H232" s="732"/>
      <c r="I232" s="171"/>
      <c r="J232" s="219"/>
      <c r="K232" s="270"/>
      <c r="O232" s="503"/>
      <c r="P232" s="504"/>
      <c r="Q232" s="732"/>
      <c r="R232" s="168"/>
      <c r="S232" s="219"/>
      <c r="T232" s="270"/>
      <c r="X232" s="503"/>
      <c r="Y232" s="504"/>
      <c r="Z232" s="732"/>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row>
    <row r="233" spans="1:54" s="217" customFormat="1" ht="11.9" customHeight="1" x14ac:dyDescent="0.35">
      <c r="A233" s="207">
        <v>2301</v>
      </c>
      <c r="B233" s="267"/>
      <c r="C233" s="802" t="s">
        <v>698</v>
      </c>
      <c r="D233" s="803"/>
      <c r="E233" s="803" t="s">
        <v>106</v>
      </c>
      <c r="F233" s="806" t="s">
        <v>104</v>
      </c>
      <c r="G233" s="807" t="s">
        <v>105</v>
      </c>
      <c r="H233" s="1271">
        <f>SUM(H234:H238)</f>
        <v>0</v>
      </c>
      <c r="I233" s="191"/>
      <c r="J233" s="207">
        <v>2301</v>
      </c>
      <c r="K233" s="267"/>
      <c r="L233" s="802" t="s">
        <v>698</v>
      </c>
      <c r="M233" s="803"/>
      <c r="N233" s="803" t="s">
        <v>106</v>
      </c>
      <c r="O233" s="806" t="s">
        <v>104</v>
      </c>
      <c r="P233" s="807" t="s">
        <v>105</v>
      </c>
      <c r="Q233" s="1271">
        <f>SUM(Q234:Q238)</f>
        <v>0</v>
      </c>
      <c r="R233" s="168"/>
      <c r="S233" s="207">
        <v>2301</v>
      </c>
      <c r="T233" s="267"/>
      <c r="U233" s="802" t="s">
        <v>698</v>
      </c>
      <c r="V233" s="803"/>
      <c r="W233" s="803" t="s">
        <v>106</v>
      </c>
      <c r="X233" s="806" t="s">
        <v>104</v>
      </c>
      <c r="Y233" s="807" t="s">
        <v>105</v>
      </c>
      <c r="Z233" s="1271">
        <f>SUM(Z234:Z238)</f>
        <v>0</v>
      </c>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row>
    <row r="234" spans="1:54" s="217" customFormat="1" ht="11.9" customHeight="1" x14ac:dyDescent="0.35">
      <c r="A234" s="207">
        <v>2302</v>
      </c>
      <c r="B234" s="267"/>
      <c r="C234" s="210"/>
      <c r="D234" s="801"/>
      <c r="E234" s="218"/>
      <c r="F234" s="808">
        <v>0</v>
      </c>
      <c r="G234" s="1262">
        <v>0</v>
      </c>
      <c r="H234" s="1270">
        <f>+G234*F234</f>
        <v>0</v>
      </c>
      <c r="I234" s="191"/>
      <c r="J234" s="207">
        <v>2302</v>
      </c>
      <c r="K234" s="267"/>
      <c r="L234" s="210"/>
      <c r="M234" s="801"/>
      <c r="N234" s="218"/>
      <c r="O234" s="808">
        <v>0</v>
      </c>
      <c r="P234" s="1262">
        <v>0</v>
      </c>
      <c r="Q234" s="1270">
        <f>+P234*O234</f>
        <v>0</v>
      </c>
      <c r="R234" s="168"/>
      <c r="S234" s="207">
        <v>2302</v>
      </c>
      <c r="T234" s="267"/>
      <c r="U234" s="210"/>
      <c r="V234" s="801"/>
      <c r="W234" s="218"/>
      <c r="X234" s="808">
        <v>0</v>
      </c>
      <c r="Y234" s="1262">
        <v>0</v>
      </c>
      <c r="Z234" s="1270">
        <f>+Y234*X234</f>
        <v>0</v>
      </c>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row>
    <row r="235" spans="1:54" s="217" customFormat="1" ht="11.9" customHeight="1" x14ac:dyDescent="0.35">
      <c r="A235" s="207">
        <v>2303</v>
      </c>
      <c r="B235" s="267"/>
      <c r="C235" s="210"/>
      <c r="D235" s="801"/>
      <c r="E235" s="218"/>
      <c r="F235" s="808">
        <v>0</v>
      </c>
      <c r="G235" s="1262">
        <v>0</v>
      </c>
      <c r="H235" s="1270">
        <f>+G235*F235</f>
        <v>0</v>
      </c>
      <c r="I235" s="191"/>
      <c r="J235" s="207">
        <v>2303</v>
      </c>
      <c r="K235" s="267"/>
      <c r="L235" s="210"/>
      <c r="M235" s="801"/>
      <c r="N235" s="218"/>
      <c r="O235" s="808"/>
      <c r="P235" s="1262"/>
      <c r="Q235" s="1270">
        <f>+P235*O235</f>
        <v>0</v>
      </c>
      <c r="R235" s="168"/>
      <c r="S235" s="207">
        <v>2303</v>
      </c>
      <c r="T235" s="267"/>
      <c r="U235" s="210"/>
      <c r="V235" s="801"/>
      <c r="W235" s="218"/>
      <c r="X235" s="808"/>
      <c r="Y235" s="1262"/>
      <c r="Z235" s="1270">
        <f>+Y235*X235</f>
        <v>0</v>
      </c>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row>
    <row r="236" spans="1:54" s="217" customFormat="1" ht="11.9" customHeight="1" x14ac:dyDescent="0.35">
      <c r="A236" s="207">
        <v>2304</v>
      </c>
      <c r="B236" s="267"/>
      <c r="C236" s="210"/>
      <c r="D236" s="801"/>
      <c r="E236" s="218"/>
      <c r="F236" s="808">
        <v>0</v>
      </c>
      <c r="G236" s="1262">
        <v>0</v>
      </c>
      <c r="H236" s="1270">
        <f>+G236*F236</f>
        <v>0</v>
      </c>
      <c r="I236" s="191"/>
      <c r="J236" s="207">
        <v>2304</v>
      </c>
      <c r="K236" s="267"/>
      <c r="L236" s="210"/>
      <c r="M236" s="801"/>
      <c r="N236" s="218"/>
      <c r="O236" s="808"/>
      <c r="P236" s="1262"/>
      <c r="Q236" s="1270">
        <f>+P236*O236</f>
        <v>0</v>
      </c>
      <c r="R236" s="168"/>
      <c r="S236" s="207">
        <v>2304</v>
      </c>
      <c r="T236" s="267"/>
      <c r="U236" s="210"/>
      <c r="V236" s="801"/>
      <c r="W236" s="218"/>
      <c r="X236" s="808"/>
      <c r="Y236" s="1262"/>
      <c r="Z236" s="1270">
        <f>+Y236*X236</f>
        <v>0</v>
      </c>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row>
    <row r="237" spans="1:54" s="217" customFormat="1" ht="11.9" customHeight="1" x14ac:dyDescent="0.35">
      <c r="A237" s="207">
        <v>2305</v>
      </c>
      <c r="B237" s="267"/>
      <c r="C237" s="210"/>
      <c r="D237" s="801"/>
      <c r="E237" s="218"/>
      <c r="F237" s="808"/>
      <c r="G237" s="706"/>
      <c r="H237" s="1270">
        <f>+G237*F237</f>
        <v>0</v>
      </c>
      <c r="I237" s="191"/>
      <c r="J237" s="207">
        <v>2305</v>
      </c>
      <c r="K237" s="267"/>
      <c r="L237" s="210"/>
      <c r="M237" s="801"/>
      <c r="N237" s="218"/>
      <c r="O237" s="808"/>
      <c r="P237" s="706"/>
      <c r="Q237" s="1270">
        <f>+P237*O237</f>
        <v>0</v>
      </c>
      <c r="R237" s="168"/>
      <c r="S237" s="207">
        <v>2305</v>
      </c>
      <c r="T237" s="267"/>
      <c r="U237" s="210"/>
      <c r="V237" s="801"/>
      <c r="W237" s="218"/>
      <c r="X237" s="808"/>
      <c r="Y237" s="706"/>
      <c r="Z237" s="1270">
        <f>+Y237*X237</f>
        <v>0</v>
      </c>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row>
    <row r="238" spans="1:54" s="217" customFormat="1" ht="11.9" customHeight="1" x14ac:dyDescent="0.35">
      <c r="A238" s="207">
        <v>2306</v>
      </c>
      <c r="B238" s="267"/>
      <c r="C238" s="210"/>
      <c r="D238" s="801"/>
      <c r="E238" s="218"/>
      <c r="F238" s="808"/>
      <c r="G238" s="706"/>
      <c r="H238" s="1270">
        <f>+G238*F238</f>
        <v>0</v>
      </c>
      <c r="I238" s="191"/>
      <c r="J238" s="207">
        <v>2306</v>
      </c>
      <c r="K238" s="267"/>
      <c r="L238" s="210"/>
      <c r="M238" s="801"/>
      <c r="N238" s="218"/>
      <c r="O238" s="808"/>
      <c r="P238" s="706"/>
      <c r="Q238" s="1270">
        <f>+P238*O238</f>
        <v>0</v>
      </c>
      <c r="R238" s="168"/>
      <c r="S238" s="207">
        <v>2306</v>
      </c>
      <c r="T238" s="267"/>
      <c r="U238" s="210"/>
      <c r="V238" s="801"/>
      <c r="W238" s="218"/>
      <c r="X238" s="808"/>
      <c r="Y238" s="706"/>
      <c r="Z238" s="1270">
        <f>+Y238*X238</f>
        <v>0</v>
      </c>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row>
    <row r="239" spans="1:54" s="217" customFormat="1" ht="11.9" customHeight="1" x14ac:dyDescent="0.35">
      <c r="A239" s="207">
        <v>2307</v>
      </c>
      <c r="B239" s="267"/>
      <c r="C239" s="802" t="s">
        <v>699</v>
      </c>
      <c r="D239" s="803"/>
      <c r="E239" s="803" t="s">
        <v>106</v>
      </c>
      <c r="F239" s="804" t="s">
        <v>939</v>
      </c>
      <c r="G239" s="805" t="s">
        <v>939</v>
      </c>
      <c r="H239" s="1271">
        <f>SUM(H240:H244)</f>
        <v>0</v>
      </c>
      <c r="I239" s="191"/>
      <c r="J239" s="207">
        <v>2307</v>
      </c>
      <c r="K239" s="267"/>
      <c r="L239" s="802" t="s">
        <v>699</v>
      </c>
      <c r="M239" s="803"/>
      <c r="N239" s="803" t="s">
        <v>106</v>
      </c>
      <c r="O239" s="804" t="s">
        <v>939</v>
      </c>
      <c r="P239" s="805" t="s">
        <v>939</v>
      </c>
      <c r="Q239" s="1271">
        <f>SUM(Q240:Q244)</f>
        <v>0</v>
      </c>
      <c r="R239" s="168"/>
      <c r="S239" s="207">
        <v>2307</v>
      </c>
      <c r="T239" s="267"/>
      <c r="U239" s="802" t="s">
        <v>699</v>
      </c>
      <c r="V239" s="803"/>
      <c r="W239" s="803" t="s">
        <v>106</v>
      </c>
      <c r="X239" s="804" t="s">
        <v>939</v>
      </c>
      <c r="Y239" s="805" t="s">
        <v>939</v>
      </c>
      <c r="Z239" s="1271">
        <f>SUM(Z240:Z244)</f>
        <v>0</v>
      </c>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row>
    <row r="240" spans="1:54" s="217" customFormat="1" ht="11.9" customHeight="1" x14ac:dyDescent="0.35">
      <c r="A240" s="207">
        <v>2308</v>
      </c>
      <c r="B240" s="267"/>
      <c r="C240" s="210"/>
      <c r="D240" s="211" t="s">
        <v>787</v>
      </c>
      <c r="E240" s="218"/>
      <c r="F240" s="512"/>
      <c r="G240" s="513"/>
      <c r="H240" s="1270">
        <v>0</v>
      </c>
      <c r="I240" s="191"/>
      <c r="J240" s="207">
        <v>2308</v>
      </c>
      <c r="K240" s="267"/>
      <c r="L240" s="210"/>
      <c r="M240" s="211" t="s">
        <v>787</v>
      </c>
      <c r="N240" s="218"/>
      <c r="O240" s="512"/>
      <c r="P240" s="513"/>
      <c r="Q240" s="1270">
        <v>0</v>
      </c>
      <c r="R240" s="168"/>
      <c r="S240" s="207">
        <v>2308</v>
      </c>
      <c r="T240" s="267"/>
      <c r="U240" s="210"/>
      <c r="V240" s="211" t="s">
        <v>787</v>
      </c>
      <c r="W240" s="218"/>
      <c r="X240" s="512"/>
      <c r="Y240" s="513"/>
      <c r="Z240" s="1270">
        <v>0</v>
      </c>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row>
    <row r="241" spans="1:48" s="217" customFormat="1" ht="11.9" customHeight="1" x14ac:dyDescent="0.35">
      <c r="A241" s="207">
        <v>2309</v>
      </c>
      <c r="B241" s="267"/>
      <c r="C241" s="210"/>
      <c r="D241" s="211" t="s">
        <v>705</v>
      </c>
      <c r="E241" s="218"/>
      <c r="F241" s="512"/>
      <c r="G241" s="513"/>
      <c r="H241" s="1270">
        <v>0</v>
      </c>
      <c r="I241" s="191"/>
      <c r="J241" s="207">
        <v>2309</v>
      </c>
      <c r="K241" s="267"/>
      <c r="L241" s="210"/>
      <c r="M241" s="211" t="s">
        <v>705</v>
      </c>
      <c r="N241" s="218"/>
      <c r="O241" s="512"/>
      <c r="P241" s="513"/>
      <c r="Q241" s="1270">
        <v>0</v>
      </c>
      <c r="R241" s="168"/>
      <c r="S241" s="207">
        <v>2309</v>
      </c>
      <c r="T241" s="267"/>
      <c r="U241" s="210"/>
      <c r="V241" s="211" t="s">
        <v>705</v>
      </c>
      <c r="W241" s="218"/>
      <c r="X241" s="512"/>
      <c r="Y241" s="513"/>
      <c r="Z241" s="1270">
        <v>0</v>
      </c>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row>
    <row r="242" spans="1:48" s="217" customFormat="1" ht="11.9" customHeight="1" x14ac:dyDescent="0.35">
      <c r="A242" s="207">
        <v>2310</v>
      </c>
      <c r="B242" s="267"/>
      <c r="C242" s="210"/>
      <c r="D242" s="211" t="s">
        <v>348</v>
      </c>
      <c r="E242" s="218"/>
      <c r="F242" s="512"/>
      <c r="G242" s="513"/>
      <c r="H242" s="1270">
        <v>0</v>
      </c>
      <c r="I242" s="191"/>
      <c r="J242" s="207">
        <v>2310</v>
      </c>
      <c r="K242" s="267"/>
      <c r="L242" s="210"/>
      <c r="M242" s="211" t="s">
        <v>348</v>
      </c>
      <c r="N242" s="218"/>
      <c r="O242" s="512"/>
      <c r="P242" s="513"/>
      <c r="Q242" s="1270">
        <v>0</v>
      </c>
      <c r="R242" s="168"/>
      <c r="S242" s="207">
        <v>2310</v>
      </c>
      <c r="T242" s="267"/>
      <c r="U242" s="210"/>
      <c r="V242" s="211" t="s">
        <v>348</v>
      </c>
      <c r="W242" s="218"/>
      <c r="X242" s="512"/>
      <c r="Y242" s="513"/>
      <c r="Z242" s="1270">
        <v>0</v>
      </c>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row>
    <row r="243" spans="1:48" s="217" customFormat="1" ht="11.9" customHeight="1" x14ac:dyDescent="0.35">
      <c r="A243" s="207">
        <v>2311</v>
      </c>
      <c r="B243" s="267"/>
      <c r="C243" s="210"/>
      <c r="D243" s="211" t="s">
        <v>788</v>
      </c>
      <c r="E243" s="218"/>
      <c r="F243" s="512"/>
      <c r="G243" s="513"/>
      <c r="H243" s="1270">
        <v>0</v>
      </c>
      <c r="I243" s="191"/>
      <c r="J243" s="207">
        <v>2311</v>
      </c>
      <c r="K243" s="267"/>
      <c r="L243" s="210"/>
      <c r="M243" s="211" t="s">
        <v>788</v>
      </c>
      <c r="N243" s="218"/>
      <c r="O243" s="512"/>
      <c r="P243" s="513"/>
      <c r="Q243" s="1270">
        <v>0</v>
      </c>
      <c r="R243" s="168"/>
      <c r="S243" s="207">
        <v>2311</v>
      </c>
      <c r="T243" s="267"/>
      <c r="U243" s="210"/>
      <c r="V243" s="211" t="s">
        <v>788</v>
      </c>
      <c r="W243" s="218"/>
      <c r="X243" s="512"/>
      <c r="Y243" s="513"/>
      <c r="Z243" s="1270">
        <v>0</v>
      </c>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row>
    <row r="244" spans="1:48" s="217" customFormat="1" ht="11.9" customHeight="1" x14ac:dyDescent="0.35">
      <c r="A244" s="207">
        <v>2312</v>
      </c>
      <c r="B244" s="267"/>
      <c r="C244" s="210"/>
      <c r="D244" s="801"/>
      <c r="E244" s="218"/>
      <c r="F244" s="512"/>
      <c r="G244" s="513"/>
      <c r="H244" s="1270">
        <v>0</v>
      </c>
      <c r="I244" s="191"/>
      <c r="J244" s="207">
        <v>2312</v>
      </c>
      <c r="K244" s="267"/>
      <c r="L244" s="210"/>
      <c r="M244" s="801"/>
      <c r="N244" s="218"/>
      <c r="O244" s="512"/>
      <c r="P244" s="513"/>
      <c r="Q244" s="1270">
        <v>0</v>
      </c>
      <c r="R244" s="168"/>
      <c r="S244" s="207">
        <v>2312</v>
      </c>
      <c r="T244" s="267"/>
      <c r="U244" s="210"/>
      <c r="V244" s="801"/>
      <c r="W244" s="218"/>
      <c r="X244" s="512"/>
      <c r="Y244" s="513"/>
      <c r="Z244" s="1270">
        <v>0</v>
      </c>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row>
    <row r="245" spans="1:48" s="217" customFormat="1" ht="11.9" customHeight="1" x14ac:dyDescent="0.35">
      <c r="A245" s="207">
        <v>2313</v>
      </c>
      <c r="B245" s="267"/>
      <c r="C245" s="802" t="s">
        <v>636</v>
      </c>
      <c r="D245" s="803"/>
      <c r="E245" s="803" t="s">
        <v>106</v>
      </c>
      <c r="F245" s="804" t="s">
        <v>939</v>
      </c>
      <c r="G245" s="805" t="s">
        <v>939</v>
      </c>
      <c r="H245" s="1271">
        <f>SUM(H246:H253)</f>
        <v>0</v>
      </c>
      <c r="I245" s="191"/>
      <c r="J245" s="207">
        <v>2313</v>
      </c>
      <c r="K245" s="267"/>
      <c r="L245" s="802" t="s">
        <v>636</v>
      </c>
      <c r="M245" s="803"/>
      <c r="N245" s="803" t="s">
        <v>106</v>
      </c>
      <c r="O245" s="804" t="s">
        <v>939</v>
      </c>
      <c r="P245" s="805" t="s">
        <v>939</v>
      </c>
      <c r="Q245" s="1271">
        <f>SUM(Q246:Q253)</f>
        <v>0</v>
      </c>
      <c r="R245" s="168"/>
      <c r="S245" s="207">
        <v>2313</v>
      </c>
      <c r="T245" s="267"/>
      <c r="U245" s="802" t="s">
        <v>636</v>
      </c>
      <c r="V245" s="803"/>
      <c r="W245" s="803" t="s">
        <v>106</v>
      </c>
      <c r="X245" s="804" t="s">
        <v>939</v>
      </c>
      <c r="Y245" s="805" t="s">
        <v>939</v>
      </c>
      <c r="Z245" s="1271">
        <f>SUM(Z246:Z253)</f>
        <v>0</v>
      </c>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row>
    <row r="246" spans="1:48" s="217" customFormat="1" ht="11.9" customHeight="1" x14ac:dyDescent="0.35">
      <c r="A246" s="207">
        <v>2314</v>
      </c>
      <c r="B246" s="267"/>
      <c r="C246" s="210"/>
      <c r="D246" s="958" t="s">
        <v>101</v>
      </c>
      <c r="E246" s="218"/>
      <c r="F246" s="512"/>
      <c r="G246" s="513"/>
      <c r="H246" s="1270">
        <v>0</v>
      </c>
      <c r="I246" s="191"/>
      <c r="J246" s="207">
        <v>2314</v>
      </c>
      <c r="K246" s="267"/>
      <c r="L246" s="210"/>
      <c r="M246" s="958" t="s">
        <v>101</v>
      </c>
      <c r="N246" s="218"/>
      <c r="O246" s="512"/>
      <c r="P246" s="513"/>
      <c r="Q246" s="1270">
        <v>0</v>
      </c>
      <c r="R246" s="168"/>
      <c r="S246" s="207">
        <v>2314</v>
      </c>
      <c r="T246" s="267"/>
      <c r="U246" s="210"/>
      <c r="V246" s="958" t="s">
        <v>101</v>
      </c>
      <c r="W246" s="218"/>
      <c r="X246" s="512"/>
      <c r="Y246" s="513"/>
      <c r="Z246" s="1270">
        <v>0</v>
      </c>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row>
    <row r="247" spans="1:48" s="217" customFormat="1" ht="11.9" customHeight="1" x14ac:dyDescent="0.35">
      <c r="A247" s="207">
        <v>2315</v>
      </c>
      <c r="B247" s="267"/>
      <c r="C247" s="210"/>
      <c r="D247" s="958" t="s">
        <v>786</v>
      </c>
      <c r="E247" s="218"/>
      <c r="F247" s="512"/>
      <c r="G247" s="513"/>
      <c r="H247" s="731"/>
      <c r="I247" s="191"/>
      <c r="J247" s="207">
        <v>2315</v>
      </c>
      <c r="K247" s="267"/>
      <c r="L247" s="210"/>
      <c r="M247" s="958" t="s">
        <v>786</v>
      </c>
      <c r="N247" s="218"/>
      <c r="O247" s="512"/>
      <c r="P247" s="513"/>
      <c r="Q247" s="731"/>
      <c r="R247" s="168"/>
      <c r="S247" s="207">
        <v>2315</v>
      </c>
      <c r="T247" s="267"/>
      <c r="U247" s="210"/>
      <c r="V247" s="958" t="s">
        <v>786</v>
      </c>
      <c r="W247" s="218"/>
      <c r="X247" s="512"/>
      <c r="Y247" s="513"/>
      <c r="Z247" s="731"/>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row>
    <row r="248" spans="1:48" s="217" customFormat="1" ht="11.9" customHeight="1" x14ac:dyDescent="0.35">
      <c r="A248" s="207">
        <v>2316</v>
      </c>
      <c r="B248" s="267"/>
      <c r="C248" s="210"/>
      <c r="D248" s="958" t="s">
        <v>789</v>
      </c>
      <c r="E248" s="218"/>
      <c r="F248" s="512"/>
      <c r="G248" s="513"/>
      <c r="H248" s="1270">
        <v>0</v>
      </c>
      <c r="I248" s="191"/>
      <c r="J248" s="207">
        <v>2316</v>
      </c>
      <c r="K248" s="267"/>
      <c r="L248" s="210"/>
      <c r="M248" s="958" t="s">
        <v>789</v>
      </c>
      <c r="N248" s="218"/>
      <c r="O248" s="512"/>
      <c r="P248" s="513"/>
      <c r="Q248" s="1270">
        <v>0</v>
      </c>
      <c r="R248" s="168"/>
      <c r="S248" s="207">
        <v>2316</v>
      </c>
      <c r="T248" s="267"/>
      <c r="U248" s="210"/>
      <c r="V248" s="958" t="s">
        <v>789</v>
      </c>
      <c r="W248" s="218"/>
      <c r="X248" s="512"/>
      <c r="Y248" s="513"/>
      <c r="Z248" s="1270">
        <v>0</v>
      </c>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row>
    <row r="249" spans="1:48" s="217" customFormat="1" ht="11.9" customHeight="1" x14ac:dyDescent="0.35">
      <c r="A249" s="207">
        <v>2317</v>
      </c>
      <c r="B249" s="267"/>
      <c r="C249" s="210"/>
      <c r="D249" s="958" t="s">
        <v>790</v>
      </c>
      <c r="E249" s="218"/>
      <c r="F249" s="512"/>
      <c r="G249" s="513"/>
      <c r="H249" s="1270">
        <v>0</v>
      </c>
      <c r="I249" s="191"/>
      <c r="J249" s="207">
        <v>2317</v>
      </c>
      <c r="K249" s="267"/>
      <c r="L249" s="210"/>
      <c r="M249" s="958" t="s">
        <v>790</v>
      </c>
      <c r="N249" s="218"/>
      <c r="O249" s="512"/>
      <c r="P249" s="513"/>
      <c r="Q249" s="1270">
        <v>0</v>
      </c>
      <c r="R249" s="168"/>
      <c r="S249" s="207">
        <v>2317</v>
      </c>
      <c r="T249" s="267"/>
      <c r="U249" s="210"/>
      <c r="V249" s="958" t="s">
        <v>790</v>
      </c>
      <c r="W249" s="218"/>
      <c r="X249" s="512"/>
      <c r="Y249" s="513"/>
      <c r="Z249" s="1270">
        <v>0</v>
      </c>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row>
    <row r="250" spans="1:48" s="217" customFormat="1" ht="11.9" customHeight="1" x14ac:dyDescent="0.35">
      <c r="A250" s="207">
        <v>2318</v>
      </c>
      <c r="B250" s="267"/>
      <c r="C250" s="210"/>
      <c r="D250" s="958" t="s">
        <v>791</v>
      </c>
      <c r="E250" s="218"/>
      <c r="F250" s="512"/>
      <c r="G250" s="513"/>
      <c r="H250" s="1270">
        <v>0</v>
      </c>
      <c r="I250" s="191"/>
      <c r="J250" s="207">
        <v>2318</v>
      </c>
      <c r="K250" s="267"/>
      <c r="L250" s="210"/>
      <c r="M250" s="958" t="s">
        <v>791</v>
      </c>
      <c r="N250" s="218"/>
      <c r="O250" s="512"/>
      <c r="P250" s="513"/>
      <c r="Q250" s="1270">
        <v>0</v>
      </c>
      <c r="R250" s="168"/>
      <c r="S250" s="207">
        <v>2318</v>
      </c>
      <c r="T250" s="267"/>
      <c r="U250" s="210"/>
      <c r="V250" s="958" t="s">
        <v>791</v>
      </c>
      <c r="W250" s="218"/>
      <c r="X250" s="512"/>
      <c r="Y250" s="513"/>
      <c r="Z250" s="1270">
        <v>0</v>
      </c>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row>
    <row r="251" spans="1:48" s="217" customFormat="1" ht="11.9" customHeight="1" x14ac:dyDescent="0.35">
      <c r="A251" s="207">
        <v>2319</v>
      </c>
      <c r="B251" s="267"/>
      <c r="C251" s="210"/>
      <c r="D251" s="958" t="s">
        <v>102</v>
      </c>
      <c r="E251" s="218"/>
      <c r="F251" s="512"/>
      <c r="G251" s="513"/>
      <c r="H251" s="1270">
        <v>0</v>
      </c>
      <c r="I251" s="191"/>
      <c r="J251" s="207">
        <v>2319</v>
      </c>
      <c r="K251" s="267"/>
      <c r="L251" s="210"/>
      <c r="M251" s="958" t="s">
        <v>102</v>
      </c>
      <c r="N251" s="218"/>
      <c r="O251" s="512"/>
      <c r="P251" s="513"/>
      <c r="Q251" s="1270">
        <v>0</v>
      </c>
      <c r="R251" s="168"/>
      <c r="S251" s="207">
        <v>2319</v>
      </c>
      <c r="T251" s="267"/>
      <c r="U251" s="210"/>
      <c r="V251" s="958" t="s">
        <v>102</v>
      </c>
      <c r="W251" s="218"/>
      <c r="X251" s="512"/>
      <c r="Y251" s="513"/>
      <c r="Z251" s="1270">
        <v>0</v>
      </c>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row>
    <row r="252" spans="1:48" s="217" customFormat="1" ht="11.9" customHeight="1" x14ac:dyDescent="0.35">
      <c r="A252" s="207">
        <v>2320</v>
      </c>
      <c r="B252" s="267"/>
      <c r="C252" s="210"/>
      <c r="D252" s="958" t="s">
        <v>103</v>
      </c>
      <c r="E252" s="218"/>
      <c r="F252" s="512"/>
      <c r="G252" s="513"/>
      <c r="H252" s="1270">
        <v>0</v>
      </c>
      <c r="I252" s="191"/>
      <c r="J252" s="207">
        <v>2320</v>
      </c>
      <c r="K252" s="267"/>
      <c r="L252" s="210"/>
      <c r="M252" s="958" t="s">
        <v>103</v>
      </c>
      <c r="N252" s="218"/>
      <c r="O252" s="512"/>
      <c r="P252" s="513"/>
      <c r="Q252" s="1270">
        <v>0</v>
      </c>
      <c r="R252" s="168"/>
      <c r="S252" s="207">
        <v>2320</v>
      </c>
      <c r="T252" s="267"/>
      <c r="U252" s="210"/>
      <c r="V252" s="958" t="s">
        <v>103</v>
      </c>
      <c r="W252" s="218"/>
      <c r="X252" s="512"/>
      <c r="Y252" s="513"/>
      <c r="Z252" s="1270">
        <v>0</v>
      </c>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row>
    <row r="253" spans="1:48" s="1011" customFormat="1" ht="11.9" customHeight="1" thickBot="1" x14ac:dyDescent="0.4">
      <c r="A253" s="1323">
        <v>2321</v>
      </c>
      <c r="B253" s="1319"/>
      <c r="C253" s="1320"/>
      <c r="D253" s="647" t="s">
        <v>636</v>
      </c>
      <c r="E253" s="1321"/>
      <c r="F253" s="739"/>
      <c r="G253" s="740"/>
      <c r="H253" s="1322">
        <v>0</v>
      </c>
      <c r="I253" s="191"/>
      <c r="J253" s="1323">
        <v>2321</v>
      </c>
      <c r="K253" s="1319"/>
      <c r="L253" s="1320"/>
      <c r="M253" s="647" t="s">
        <v>636</v>
      </c>
      <c r="N253" s="1321"/>
      <c r="O253" s="739"/>
      <c r="P253" s="740"/>
      <c r="Q253" s="1322">
        <v>0</v>
      </c>
      <c r="R253" s="168"/>
      <c r="S253" s="1323">
        <v>2321</v>
      </c>
      <c r="T253" s="1319"/>
      <c r="U253" s="1320"/>
      <c r="V253" s="647" t="s">
        <v>636</v>
      </c>
      <c r="W253" s="1321"/>
      <c r="X253" s="739"/>
      <c r="Y253" s="740"/>
      <c r="Z253" s="1322">
        <v>0</v>
      </c>
      <c r="AA253" s="168"/>
      <c r="AB253" s="168"/>
    </row>
    <row r="254" spans="1:48" s="168" customFormat="1" ht="11.9" customHeight="1" x14ac:dyDescent="0.35">
      <c r="A254" s="1323"/>
      <c r="B254" s="1335"/>
      <c r="C254" s="1336"/>
      <c r="D254" s="1324"/>
      <c r="E254" s="1332"/>
      <c r="F254" s="739"/>
      <c r="G254" s="740"/>
      <c r="H254" s="1322"/>
      <c r="I254" s="1325"/>
      <c r="J254" s="1323"/>
      <c r="K254" s="1319"/>
      <c r="L254" s="1320"/>
      <c r="M254" s="1324"/>
      <c r="N254" s="1332"/>
      <c r="O254" s="739"/>
      <c r="P254" s="740"/>
      <c r="Q254" s="1322"/>
      <c r="R254" s="1326"/>
      <c r="S254" s="1323"/>
      <c r="T254" s="1319"/>
      <c r="U254" s="1320"/>
      <c r="V254" s="1324"/>
      <c r="W254" s="1332"/>
      <c r="X254" s="739"/>
      <c r="Y254" s="740"/>
      <c r="Z254" s="1322"/>
    </row>
    <row r="255" spans="1:48" s="775" customFormat="1" ht="16.5" customHeight="1" x14ac:dyDescent="0.35">
      <c r="A255" s="782">
        <v>2350</v>
      </c>
      <c r="B255" s="1340" t="s">
        <v>795</v>
      </c>
      <c r="C255" s="1341"/>
      <c r="D255" s="1342"/>
      <c r="E255" s="1343">
        <v>0</v>
      </c>
      <c r="F255" s="1344" t="s">
        <v>110</v>
      </c>
      <c r="G255" s="1345" t="s">
        <v>105</v>
      </c>
      <c r="H255" s="1269">
        <f>+H257+H263</f>
        <v>0</v>
      </c>
      <c r="I255" s="191"/>
      <c r="J255" s="782">
        <v>2350</v>
      </c>
      <c r="K255" s="1340" t="s">
        <v>796</v>
      </c>
      <c r="L255" s="1341"/>
      <c r="M255" s="1342"/>
      <c r="N255" s="1343">
        <v>0</v>
      </c>
      <c r="O255" s="1344" t="s">
        <v>110</v>
      </c>
      <c r="P255" s="1345" t="s">
        <v>105</v>
      </c>
      <c r="Q255" s="1269">
        <f>+Q257+Q263</f>
        <v>0</v>
      </c>
      <c r="R255" s="168"/>
      <c r="S255" s="782">
        <v>2350</v>
      </c>
      <c r="T255" s="1340" t="s">
        <v>797</v>
      </c>
      <c r="U255" s="1341"/>
      <c r="V255" s="1342"/>
      <c r="W255" s="1343">
        <v>0</v>
      </c>
      <c r="X255" s="1344" t="s">
        <v>110</v>
      </c>
      <c r="Y255" s="1345" t="s">
        <v>105</v>
      </c>
      <c r="Z255" s="1269">
        <f>+Z257+Z263</f>
        <v>0</v>
      </c>
      <c r="AA255" s="937"/>
      <c r="AB255" s="937"/>
      <c r="AC255" s="937"/>
      <c r="AD255" s="937"/>
      <c r="AE255" s="937"/>
      <c r="AF255" s="937"/>
      <c r="AG255" s="937"/>
      <c r="AH255" s="937"/>
      <c r="AI255" s="937"/>
      <c r="AJ255" s="937"/>
      <c r="AK255" s="937"/>
      <c r="AL255" s="937"/>
      <c r="AM255" s="937"/>
      <c r="AN255" s="937"/>
      <c r="AO255" s="937"/>
      <c r="AP255" s="937"/>
      <c r="AQ255" s="937"/>
      <c r="AR255" s="937"/>
      <c r="AS255" s="937"/>
      <c r="AT255" s="937"/>
      <c r="AU255" s="937"/>
      <c r="AV255" s="937"/>
    </row>
    <row r="256" spans="1:48" s="217" customFormat="1" ht="8.25" customHeight="1" x14ac:dyDescent="0.35">
      <c r="A256" s="1009"/>
      <c r="B256" s="939"/>
      <c r="C256" s="1010"/>
      <c r="D256" s="1337"/>
      <c r="E256" s="1014"/>
      <c r="F256" s="1014"/>
      <c r="G256" s="1338"/>
      <c r="H256" s="1339"/>
      <c r="I256" s="191"/>
      <c r="J256" s="1009"/>
      <c r="K256" s="270"/>
      <c r="L256" s="1010"/>
      <c r="M256" s="1337"/>
      <c r="N256" s="1014"/>
      <c r="O256" s="1014"/>
      <c r="P256" s="1338"/>
      <c r="Q256" s="1339"/>
      <c r="R256" s="168"/>
      <c r="S256" s="1009"/>
      <c r="T256" s="270"/>
      <c r="U256" s="1010"/>
      <c r="V256" s="1337"/>
      <c r="W256" s="1014"/>
      <c r="X256" s="1014"/>
      <c r="Y256" s="1338"/>
      <c r="Z256" s="1339"/>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row>
    <row r="257" spans="1:48" s="775" customFormat="1" ht="16.5" customHeight="1" x14ac:dyDescent="0.35">
      <c r="A257" s="782">
        <v>2351</v>
      </c>
      <c r="B257" s="774"/>
      <c r="C257" s="802"/>
      <c r="D257" s="803" t="s">
        <v>112</v>
      </c>
      <c r="E257" s="806"/>
      <c r="F257" s="806">
        <f>SUM(F258:F259)+(SUM(F260:F262)/2)</f>
        <v>0</v>
      </c>
      <c r="G257" s="807"/>
      <c r="H257" s="1272">
        <f>SUM(H258:H262)</f>
        <v>0</v>
      </c>
      <c r="I257" s="191"/>
      <c r="J257" s="782">
        <v>2351</v>
      </c>
      <c r="K257" s="774"/>
      <c r="L257" s="802"/>
      <c r="M257" s="803" t="s">
        <v>112</v>
      </c>
      <c r="N257" s="806"/>
      <c r="O257" s="806">
        <f>SUM(O258:O259)+(SUM(O260:O262)/2)</f>
        <v>0</v>
      </c>
      <c r="P257" s="807"/>
      <c r="Q257" s="1272">
        <f>SUM(Q258:Q262)</f>
        <v>0</v>
      </c>
      <c r="R257" s="168"/>
      <c r="S257" s="782">
        <v>2351</v>
      </c>
      <c r="T257" s="774"/>
      <c r="U257" s="802"/>
      <c r="V257" s="803" t="s">
        <v>112</v>
      </c>
      <c r="W257" s="806"/>
      <c r="X257" s="806">
        <f>SUM(X258:X259)+(SUM(X260:X262)/2)</f>
        <v>0</v>
      </c>
      <c r="Y257" s="807"/>
      <c r="Z257" s="1272">
        <f>SUM(Z258:Z262)</f>
        <v>0</v>
      </c>
      <c r="AA257" s="937"/>
      <c r="AB257" s="937"/>
      <c r="AC257" s="937"/>
      <c r="AD257" s="937"/>
      <c r="AE257" s="937"/>
      <c r="AF257" s="937"/>
      <c r="AG257" s="937"/>
      <c r="AH257" s="937"/>
      <c r="AI257" s="937"/>
      <c r="AJ257" s="937"/>
      <c r="AK257" s="937"/>
      <c r="AL257" s="937"/>
      <c r="AM257" s="937"/>
      <c r="AN257" s="937"/>
      <c r="AO257" s="937"/>
      <c r="AP257" s="937"/>
      <c r="AQ257" s="937"/>
      <c r="AR257" s="937"/>
      <c r="AS257" s="937"/>
      <c r="AT257" s="937"/>
      <c r="AU257" s="937"/>
      <c r="AV257" s="937"/>
    </row>
    <row r="258" spans="1:48" s="217" customFormat="1" ht="11.9" customHeight="1" x14ac:dyDescent="0.35">
      <c r="A258" s="207">
        <v>2352</v>
      </c>
      <c r="B258" s="267"/>
      <c r="C258" s="210"/>
      <c r="D258" s="211" t="s">
        <v>109</v>
      </c>
      <c r="E258" s="938"/>
      <c r="F258" s="808">
        <v>0</v>
      </c>
      <c r="G258" s="1262">
        <v>0</v>
      </c>
      <c r="H258" s="1270">
        <f>+G258*F258</f>
        <v>0</v>
      </c>
      <c r="I258" s="191"/>
      <c r="J258" s="207">
        <v>2352</v>
      </c>
      <c r="K258" s="267"/>
      <c r="L258" s="210"/>
      <c r="M258" s="211" t="s">
        <v>109</v>
      </c>
      <c r="N258" s="938"/>
      <c r="O258" s="808">
        <v>0</v>
      </c>
      <c r="P258" s="1262">
        <v>0</v>
      </c>
      <c r="Q258" s="1270">
        <f>+P258*O258</f>
        <v>0</v>
      </c>
      <c r="R258" s="168"/>
      <c r="S258" s="207">
        <v>2352</v>
      </c>
      <c r="T258" s="267"/>
      <c r="U258" s="210"/>
      <c r="V258" s="211" t="s">
        <v>109</v>
      </c>
      <c r="W258" s="938"/>
      <c r="X258" s="808">
        <v>0</v>
      </c>
      <c r="Y258" s="1262"/>
      <c r="Z258" s="1270">
        <f>+Y258*X258</f>
        <v>0</v>
      </c>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row>
    <row r="259" spans="1:48" s="217" customFormat="1" ht="11.9" customHeight="1" x14ac:dyDescent="0.35">
      <c r="A259" s="207">
        <v>2353</v>
      </c>
      <c r="B259" s="267"/>
      <c r="C259" s="210"/>
      <c r="D259" s="211" t="s">
        <v>109</v>
      </c>
      <c r="E259" s="938"/>
      <c r="F259" s="808">
        <v>0</v>
      </c>
      <c r="G259" s="1262">
        <v>0</v>
      </c>
      <c r="H259" s="1270">
        <f>+G259*F259</f>
        <v>0</v>
      </c>
      <c r="I259" s="191"/>
      <c r="J259" s="207">
        <v>2353</v>
      </c>
      <c r="K259" s="267"/>
      <c r="L259" s="210"/>
      <c r="M259" s="211" t="s">
        <v>109</v>
      </c>
      <c r="N259" s="938"/>
      <c r="O259" s="808"/>
      <c r="P259" s="1262">
        <v>0</v>
      </c>
      <c r="Q259" s="1270">
        <f>+P259*O259</f>
        <v>0</v>
      </c>
      <c r="R259" s="168"/>
      <c r="S259" s="207">
        <v>2353</v>
      </c>
      <c r="T259" s="267"/>
      <c r="U259" s="210"/>
      <c r="V259" s="211" t="s">
        <v>109</v>
      </c>
      <c r="W259" s="938"/>
      <c r="X259" s="808"/>
      <c r="Y259" s="1262">
        <v>0</v>
      </c>
      <c r="Z259" s="1270">
        <f>+Y259*X259</f>
        <v>0</v>
      </c>
      <c r="AA259" s="168"/>
      <c r="AB259" s="168"/>
      <c r="AC259" s="191"/>
      <c r="AD259" s="959"/>
      <c r="AE259" s="168"/>
      <c r="AF259" s="168"/>
      <c r="AG259" s="168"/>
      <c r="AH259" s="168"/>
      <c r="AI259" s="168"/>
      <c r="AJ259" s="168"/>
      <c r="AK259" s="168"/>
      <c r="AL259" s="168"/>
      <c r="AM259" s="168"/>
      <c r="AN259" s="168"/>
      <c r="AO259" s="168"/>
      <c r="AP259" s="168"/>
      <c r="AQ259" s="168"/>
      <c r="AR259" s="168"/>
      <c r="AS259" s="168"/>
      <c r="AT259" s="168"/>
      <c r="AU259" s="168"/>
      <c r="AV259" s="168"/>
    </row>
    <row r="260" spans="1:48" s="217" customFormat="1" ht="11.9" customHeight="1" x14ac:dyDescent="0.35">
      <c r="A260" s="207">
        <v>2354</v>
      </c>
      <c r="B260" s="267"/>
      <c r="C260" s="210"/>
      <c r="D260" s="211" t="s">
        <v>862</v>
      </c>
      <c r="E260" s="938"/>
      <c r="F260" s="808"/>
      <c r="G260" s="1262">
        <v>0</v>
      </c>
      <c r="H260" s="1270">
        <f>+G260*F260</f>
        <v>0</v>
      </c>
      <c r="I260" s="191"/>
      <c r="J260" s="207">
        <v>2354</v>
      </c>
      <c r="K260" s="267"/>
      <c r="L260" s="210"/>
      <c r="M260" s="211" t="s">
        <v>862</v>
      </c>
      <c r="N260" s="938"/>
      <c r="O260" s="808">
        <v>0</v>
      </c>
      <c r="P260" s="1262">
        <v>0</v>
      </c>
      <c r="Q260" s="1270">
        <f>+P260*O260</f>
        <v>0</v>
      </c>
      <c r="R260" s="168"/>
      <c r="S260" s="207">
        <v>2354</v>
      </c>
      <c r="T260" s="267"/>
      <c r="U260" s="210"/>
      <c r="V260" s="211" t="s">
        <v>862</v>
      </c>
      <c r="W260" s="938"/>
      <c r="X260" s="808"/>
      <c r="Y260" s="1262">
        <v>0</v>
      </c>
      <c r="Z260" s="1270">
        <f>+Y260*X260</f>
        <v>0</v>
      </c>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row>
    <row r="261" spans="1:48" s="217" customFormat="1" ht="11.9" customHeight="1" x14ac:dyDescent="0.35">
      <c r="A261" s="207">
        <v>2355</v>
      </c>
      <c r="B261" s="267"/>
      <c r="C261" s="210"/>
      <c r="D261" s="211" t="s">
        <v>862</v>
      </c>
      <c r="E261" s="938"/>
      <c r="F261" s="808"/>
      <c r="G261" s="1262">
        <v>0</v>
      </c>
      <c r="H261" s="1270">
        <f>+G261*F261</f>
        <v>0</v>
      </c>
      <c r="I261" s="191"/>
      <c r="J261" s="207">
        <v>2355</v>
      </c>
      <c r="K261" s="267"/>
      <c r="L261" s="210"/>
      <c r="M261" s="211" t="s">
        <v>862</v>
      </c>
      <c r="N261" s="938"/>
      <c r="O261" s="808"/>
      <c r="P261" s="1262">
        <v>0</v>
      </c>
      <c r="Q261" s="1270">
        <f>+P261*O261</f>
        <v>0</v>
      </c>
      <c r="R261" s="168"/>
      <c r="S261" s="207">
        <v>2355</v>
      </c>
      <c r="T261" s="267"/>
      <c r="U261" s="210"/>
      <c r="V261" s="211" t="s">
        <v>862</v>
      </c>
      <c r="W261" s="938"/>
      <c r="X261" s="808"/>
      <c r="Y261" s="1262">
        <v>0</v>
      </c>
      <c r="Z261" s="1270">
        <f>+Y261*X261</f>
        <v>0</v>
      </c>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row>
    <row r="262" spans="1:48" s="217" customFormat="1" ht="11.9" customHeight="1" x14ac:dyDescent="0.35">
      <c r="A262" s="207">
        <v>2356</v>
      </c>
      <c r="B262" s="267"/>
      <c r="C262" s="210"/>
      <c r="D262" s="211" t="s">
        <v>127</v>
      </c>
      <c r="E262" s="938"/>
      <c r="F262" s="808"/>
      <c r="G262" s="1262">
        <v>0</v>
      </c>
      <c r="H262" s="1270">
        <f>+G262*F262</f>
        <v>0</v>
      </c>
      <c r="I262" s="191"/>
      <c r="J262" s="207">
        <v>2356</v>
      </c>
      <c r="K262" s="267"/>
      <c r="L262" s="210"/>
      <c r="M262" s="211" t="s">
        <v>127</v>
      </c>
      <c r="N262" s="938"/>
      <c r="O262" s="808"/>
      <c r="P262" s="1262">
        <v>0</v>
      </c>
      <c r="Q262" s="1270">
        <f>+P262*O262</f>
        <v>0</v>
      </c>
      <c r="R262" s="168"/>
      <c r="S262" s="207">
        <v>2356</v>
      </c>
      <c r="T262" s="267"/>
      <c r="U262" s="210"/>
      <c r="V262" s="211" t="s">
        <v>127</v>
      </c>
      <c r="W262" s="938"/>
      <c r="X262" s="808"/>
      <c r="Y262" s="1262">
        <v>0</v>
      </c>
      <c r="Z262" s="1270">
        <f>+Y262*X262</f>
        <v>0</v>
      </c>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row>
    <row r="263" spans="1:48" s="775" customFormat="1" ht="11.9" customHeight="1" x14ac:dyDescent="0.35">
      <c r="A263" s="207">
        <v>2357</v>
      </c>
      <c r="B263" s="267"/>
      <c r="C263" s="802"/>
      <c r="D263" s="803" t="s">
        <v>113</v>
      </c>
      <c r="E263" s="804"/>
      <c r="F263" s="804"/>
      <c r="G263" s="805"/>
      <c r="H263" s="1272">
        <f>SUM(H264:H272)</f>
        <v>0</v>
      </c>
      <c r="I263" s="191"/>
      <c r="J263" s="207">
        <v>2357</v>
      </c>
      <c r="K263" s="267"/>
      <c r="L263" s="802"/>
      <c r="M263" s="803" t="s">
        <v>113</v>
      </c>
      <c r="N263" s="804"/>
      <c r="O263" s="804"/>
      <c r="P263" s="805"/>
      <c r="Q263" s="1272">
        <f>SUM(Q264:Q272)</f>
        <v>0</v>
      </c>
      <c r="R263" s="168"/>
      <c r="S263" s="207">
        <v>2357</v>
      </c>
      <c r="T263" s="267"/>
      <c r="U263" s="802"/>
      <c r="V263" s="803" t="s">
        <v>113</v>
      </c>
      <c r="W263" s="804"/>
      <c r="X263" s="804"/>
      <c r="Y263" s="805"/>
      <c r="Z263" s="1272">
        <f>SUM(Z264:Z272)</f>
        <v>0</v>
      </c>
      <c r="AA263" s="937"/>
      <c r="AB263" s="937"/>
      <c r="AC263" s="937"/>
      <c r="AD263" s="937"/>
      <c r="AE263" s="937"/>
      <c r="AF263" s="937"/>
      <c r="AG263" s="937"/>
      <c r="AH263" s="937"/>
      <c r="AI263" s="937"/>
      <c r="AJ263" s="937"/>
      <c r="AK263" s="937"/>
      <c r="AL263" s="937"/>
      <c r="AM263" s="937"/>
      <c r="AN263" s="937"/>
      <c r="AO263" s="937"/>
      <c r="AP263" s="937"/>
      <c r="AQ263" s="937"/>
      <c r="AR263" s="937"/>
      <c r="AS263" s="937"/>
      <c r="AT263" s="937"/>
      <c r="AU263" s="937"/>
      <c r="AV263" s="937"/>
    </row>
    <row r="264" spans="1:48" s="217" customFormat="1" ht="11.9" customHeight="1" x14ac:dyDescent="0.35">
      <c r="A264" s="207">
        <v>2358</v>
      </c>
      <c r="B264" s="267"/>
      <c r="C264" s="210"/>
      <c r="D264" s="211" t="s">
        <v>865</v>
      </c>
      <c r="E264" s="938"/>
      <c r="F264" s="808">
        <v>0</v>
      </c>
      <c r="G264" s="1262">
        <v>0</v>
      </c>
      <c r="H264" s="1270">
        <f t="shared" ref="H264:H272" si="12">+G264*F264</f>
        <v>0</v>
      </c>
      <c r="I264" s="191"/>
      <c r="J264" s="207">
        <v>2358</v>
      </c>
      <c r="K264" s="267"/>
      <c r="L264" s="210"/>
      <c r="M264" s="211" t="s">
        <v>865</v>
      </c>
      <c r="N264" s="938"/>
      <c r="O264" s="808">
        <v>0</v>
      </c>
      <c r="P264" s="1262">
        <v>0</v>
      </c>
      <c r="Q264" s="1270">
        <f t="shared" ref="Q264:Q272" si="13">+P264*O264</f>
        <v>0</v>
      </c>
      <c r="R264" s="168"/>
      <c r="S264" s="207">
        <v>2358</v>
      </c>
      <c r="T264" s="267"/>
      <c r="U264" s="210"/>
      <c r="V264" s="211" t="s">
        <v>865</v>
      </c>
      <c r="W264" s="938"/>
      <c r="X264" s="808">
        <v>0</v>
      </c>
      <c r="Y264" s="1262">
        <v>0</v>
      </c>
      <c r="Z264" s="1270">
        <f t="shared" ref="Z264:Z272" si="14">+Y264*X264</f>
        <v>0</v>
      </c>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row>
    <row r="265" spans="1:48" s="217" customFormat="1" ht="11.9" customHeight="1" x14ac:dyDescent="0.35">
      <c r="A265" s="207">
        <v>2359</v>
      </c>
      <c r="B265" s="267"/>
      <c r="C265" s="210"/>
      <c r="D265" s="211" t="s">
        <v>869</v>
      </c>
      <c r="E265" s="938"/>
      <c r="F265" s="808">
        <v>0</v>
      </c>
      <c r="G265" s="1262">
        <v>0</v>
      </c>
      <c r="H265" s="1270">
        <f t="shared" si="12"/>
        <v>0</v>
      </c>
      <c r="I265" s="191"/>
      <c r="J265" s="207">
        <v>2359</v>
      </c>
      <c r="K265" s="267"/>
      <c r="L265" s="210"/>
      <c r="M265" s="211" t="s">
        <v>869</v>
      </c>
      <c r="N265" s="938"/>
      <c r="O265" s="808">
        <v>0</v>
      </c>
      <c r="P265" s="1262">
        <v>0</v>
      </c>
      <c r="Q265" s="1270">
        <f t="shared" si="13"/>
        <v>0</v>
      </c>
      <c r="R265" s="168"/>
      <c r="S265" s="207">
        <v>2359</v>
      </c>
      <c r="T265" s="267"/>
      <c r="U265" s="210"/>
      <c r="V265" s="211" t="s">
        <v>869</v>
      </c>
      <c r="W265" s="938"/>
      <c r="X265" s="808">
        <v>0</v>
      </c>
      <c r="Y265" s="1262">
        <v>0</v>
      </c>
      <c r="Z265" s="1270">
        <f t="shared" si="14"/>
        <v>0</v>
      </c>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row>
    <row r="266" spans="1:48" s="217" customFormat="1" ht="11.9" customHeight="1" x14ac:dyDescent="0.35">
      <c r="A266" s="207">
        <v>2360</v>
      </c>
      <c r="B266" s="267"/>
      <c r="C266" s="210"/>
      <c r="D266" s="211" t="s">
        <v>863</v>
      </c>
      <c r="E266" s="938"/>
      <c r="F266" s="808">
        <v>0</v>
      </c>
      <c r="G266" s="1262">
        <v>0</v>
      </c>
      <c r="H266" s="1270">
        <f t="shared" si="12"/>
        <v>0</v>
      </c>
      <c r="I266" s="191"/>
      <c r="J266" s="207">
        <v>2360</v>
      </c>
      <c r="K266" s="267"/>
      <c r="L266" s="210"/>
      <c r="M266" s="211" t="s">
        <v>863</v>
      </c>
      <c r="N266" s="938"/>
      <c r="O266" s="808">
        <v>0</v>
      </c>
      <c r="P266" s="1262">
        <v>0</v>
      </c>
      <c r="Q266" s="1270">
        <f t="shared" si="13"/>
        <v>0</v>
      </c>
      <c r="R266" s="168"/>
      <c r="S266" s="207">
        <v>2360</v>
      </c>
      <c r="T266" s="267"/>
      <c r="U266" s="210"/>
      <c r="V266" s="211" t="s">
        <v>863</v>
      </c>
      <c r="W266" s="938"/>
      <c r="X266" s="808">
        <v>0</v>
      </c>
      <c r="Y266" s="1262">
        <v>0</v>
      </c>
      <c r="Z266" s="1270">
        <f t="shared" si="14"/>
        <v>0</v>
      </c>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row>
    <row r="267" spans="1:48" s="217" customFormat="1" ht="11.9" customHeight="1" x14ac:dyDescent="0.35">
      <c r="A267" s="207">
        <v>2361</v>
      </c>
      <c r="B267" s="267"/>
      <c r="C267" s="210"/>
      <c r="D267" s="211" t="s">
        <v>864</v>
      </c>
      <c r="E267" s="938"/>
      <c r="F267" s="808">
        <v>0</v>
      </c>
      <c r="G267" s="1262">
        <v>0</v>
      </c>
      <c r="H267" s="1270">
        <f t="shared" si="12"/>
        <v>0</v>
      </c>
      <c r="I267" s="191"/>
      <c r="J267" s="207">
        <v>2361</v>
      </c>
      <c r="K267" s="267"/>
      <c r="L267" s="210"/>
      <c r="M267" s="211" t="s">
        <v>864</v>
      </c>
      <c r="N267" s="938"/>
      <c r="O267" s="808">
        <v>0</v>
      </c>
      <c r="P267" s="1262">
        <v>0</v>
      </c>
      <c r="Q267" s="1270">
        <f t="shared" si="13"/>
        <v>0</v>
      </c>
      <c r="R267" s="168"/>
      <c r="S267" s="207">
        <v>2361</v>
      </c>
      <c r="T267" s="267"/>
      <c r="U267" s="210"/>
      <c r="V267" s="211" t="s">
        <v>864</v>
      </c>
      <c r="W267" s="938"/>
      <c r="X267" s="808">
        <v>0</v>
      </c>
      <c r="Y267" s="1262">
        <v>0</v>
      </c>
      <c r="Z267" s="1270">
        <f t="shared" si="14"/>
        <v>0</v>
      </c>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row>
    <row r="268" spans="1:48" s="217" customFormat="1" ht="11.9" customHeight="1" x14ac:dyDescent="0.35">
      <c r="A268" s="207">
        <v>2362</v>
      </c>
      <c r="B268" s="956"/>
      <c r="C268" s="957"/>
      <c r="D268" s="211" t="s">
        <v>866</v>
      </c>
      <c r="E268" s="938"/>
      <c r="F268" s="808">
        <v>0</v>
      </c>
      <c r="G268" s="1262">
        <v>0</v>
      </c>
      <c r="H268" s="1270">
        <f t="shared" si="12"/>
        <v>0</v>
      </c>
      <c r="I268" s="191"/>
      <c r="J268" s="207">
        <v>2362</v>
      </c>
      <c r="K268" s="956"/>
      <c r="L268" s="957"/>
      <c r="M268" s="211" t="s">
        <v>866</v>
      </c>
      <c r="N268" s="938"/>
      <c r="O268" s="808">
        <v>0</v>
      </c>
      <c r="P268" s="1262">
        <v>0</v>
      </c>
      <c r="Q268" s="1270">
        <f t="shared" si="13"/>
        <v>0</v>
      </c>
      <c r="R268" s="168"/>
      <c r="S268" s="207">
        <v>2362</v>
      </c>
      <c r="T268" s="956"/>
      <c r="U268" s="957"/>
      <c r="V268" s="211" t="s">
        <v>866</v>
      </c>
      <c r="W268" s="938"/>
      <c r="X268" s="808">
        <v>0</v>
      </c>
      <c r="Y268" s="1262">
        <v>0</v>
      </c>
      <c r="Z268" s="1270">
        <f t="shared" si="14"/>
        <v>0</v>
      </c>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row>
    <row r="269" spans="1:48" s="217" customFormat="1" ht="11.9" customHeight="1" x14ac:dyDescent="0.35">
      <c r="A269" s="207">
        <v>2363</v>
      </c>
      <c r="B269" s="956"/>
      <c r="C269" s="957"/>
      <c r="D269" s="211" t="s">
        <v>867</v>
      </c>
      <c r="E269" s="938"/>
      <c r="F269" s="808">
        <v>0</v>
      </c>
      <c r="G269" s="1262">
        <v>0</v>
      </c>
      <c r="H269" s="1270">
        <f t="shared" si="12"/>
        <v>0</v>
      </c>
      <c r="I269" s="191"/>
      <c r="J269" s="207">
        <v>2363</v>
      </c>
      <c r="K269" s="956"/>
      <c r="L269" s="957"/>
      <c r="M269" s="211" t="s">
        <v>867</v>
      </c>
      <c r="N269" s="938"/>
      <c r="O269" s="808">
        <v>0</v>
      </c>
      <c r="P269" s="1262">
        <v>0</v>
      </c>
      <c r="Q269" s="1270">
        <f t="shared" si="13"/>
        <v>0</v>
      </c>
      <c r="R269" s="168"/>
      <c r="S269" s="207">
        <v>2363</v>
      </c>
      <c r="T269" s="956"/>
      <c r="U269" s="957"/>
      <c r="V269" s="211" t="s">
        <v>867</v>
      </c>
      <c r="W269" s="938"/>
      <c r="X269" s="808">
        <v>0</v>
      </c>
      <c r="Y269" s="1262">
        <v>0</v>
      </c>
      <c r="Z269" s="1270">
        <f t="shared" si="14"/>
        <v>0</v>
      </c>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row>
    <row r="270" spans="1:48" s="217" customFormat="1" ht="11.9" customHeight="1" x14ac:dyDescent="0.35">
      <c r="A270" s="207">
        <v>2364</v>
      </c>
      <c r="B270" s="956"/>
      <c r="C270" s="957"/>
      <c r="D270" s="211" t="s">
        <v>868</v>
      </c>
      <c r="E270" s="938"/>
      <c r="F270" s="808">
        <v>0</v>
      </c>
      <c r="G270" s="1262">
        <v>0</v>
      </c>
      <c r="H270" s="1270">
        <f t="shared" si="12"/>
        <v>0</v>
      </c>
      <c r="I270" s="191"/>
      <c r="J270" s="207">
        <v>2364</v>
      </c>
      <c r="K270" s="956"/>
      <c r="L270" s="957"/>
      <c r="M270" s="211" t="s">
        <v>868</v>
      </c>
      <c r="N270" s="938"/>
      <c r="O270" s="808">
        <v>0</v>
      </c>
      <c r="P270" s="1262">
        <v>0</v>
      </c>
      <c r="Q270" s="1270">
        <f t="shared" si="13"/>
        <v>0</v>
      </c>
      <c r="R270" s="168"/>
      <c r="S270" s="207">
        <v>2364</v>
      </c>
      <c r="T270" s="956"/>
      <c r="U270" s="957"/>
      <c r="V270" s="211" t="s">
        <v>868</v>
      </c>
      <c r="W270" s="938"/>
      <c r="X270" s="808">
        <v>0</v>
      </c>
      <c r="Y270" s="1262">
        <v>0</v>
      </c>
      <c r="Z270" s="1270">
        <f t="shared" si="14"/>
        <v>0</v>
      </c>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row>
    <row r="271" spans="1:48" s="217" customFormat="1" ht="11.9" customHeight="1" x14ac:dyDescent="0.35">
      <c r="A271" s="207">
        <v>2365</v>
      </c>
      <c r="B271" s="956"/>
      <c r="C271" s="957"/>
      <c r="D271" s="211" t="s">
        <v>129</v>
      </c>
      <c r="E271" s="938"/>
      <c r="F271" s="808">
        <v>0</v>
      </c>
      <c r="G271" s="1262">
        <v>0</v>
      </c>
      <c r="H271" s="1270">
        <f t="shared" si="12"/>
        <v>0</v>
      </c>
      <c r="I271" s="191"/>
      <c r="J271" s="207">
        <v>2365</v>
      </c>
      <c r="K271" s="267"/>
      <c r="L271" s="210"/>
      <c r="M271" s="211" t="s">
        <v>129</v>
      </c>
      <c r="N271" s="938"/>
      <c r="O271" s="808">
        <v>0</v>
      </c>
      <c r="P271" s="1262">
        <v>0</v>
      </c>
      <c r="Q271" s="1270">
        <f t="shared" si="13"/>
        <v>0</v>
      </c>
      <c r="R271" s="168"/>
      <c r="S271" s="207">
        <v>2365</v>
      </c>
      <c r="T271" s="267"/>
      <c r="U271" s="210"/>
      <c r="V271" s="211" t="s">
        <v>129</v>
      </c>
      <c r="W271" s="938"/>
      <c r="X271" s="808">
        <v>0</v>
      </c>
      <c r="Y271" s="1262">
        <v>0</v>
      </c>
      <c r="Z271" s="1270">
        <f t="shared" si="14"/>
        <v>0</v>
      </c>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row>
    <row r="272" spans="1:48" s="217" customFormat="1" ht="11.9" customHeight="1" x14ac:dyDescent="0.35">
      <c r="A272" s="1323">
        <v>2366</v>
      </c>
      <c r="B272" s="956"/>
      <c r="C272" s="957"/>
      <c r="D272" s="1327" t="s">
        <v>111</v>
      </c>
      <c r="E272" s="1328"/>
      <c r="F272" s="1329">
        <v>0</v>
      </c>
      <c r="G272" s="1330">
        <v>0</v>
      </c>
      <c r="H272" s="1322">
        <f t="shared" si="12"/>
        <v>0</v>
      </c>
      <c r="I272" s="191"/>
      <c r="J272" s="1323">
        <v>2366</v>
      </c>
      <c r="K272" s="1335"/>
      <c r="L272" s="1336"/>
      <c r="M272" s="1327" t="s">
        <v>111</v>
      </c>
      <c r="N272" s="1328"/>
      <c r="O272" s="1329">
        <v>0</v>
      </c>
      <c r="P272" s="1330">
        <v>0</v>
      </c>
      <c r="Q272" s="1322">
        <f t="shared" si="13"/>
        <v>0</v>
      </c>
      <c r="R272" s="168"/>
      <c r="S272" s="1323">
        <v>2366</v>
      </c>
      <c r="T272" s="1319"/>
      <c r="U272" s="1336"/>
      <c r="V272" s="1327" t="s">
        <v>111</v>
      </c>
      <c r="W272" s="1328"/>
      <c r="X272" s="1329">
        <v>0</v>
      </c>
      <c r="Y272" s="1330">
        <v>0</v>
      </c>
      <c r="Z272" s="1322">
        <f t="shared" si="14"/>
        <v>0</v>
      </c>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row>
    <row r="273" spans="1:54" s="217" customFormat="1" ht="11.9" customHeight="1" x14ac:dyDescent="0.35">
      <c r="A273" s="1323"/>
      <c r="B273" s="1331"/>
      <c r="C273" s="1332"/>
      <c r="D273" s="1346"/>
      <c r="E273" s="1347"/>
      <c r="F273" s="1328"/>
      <c r="G273" s="1333"/>
      <c r="H273" s="1334"/>
      <c r="I273" s="171"/>
      <c r="J273" s="1323"/>
      <c r="K273" s="1331"/>
      <c r="L273" s="1332"/>
      <c r="M273" s="1346"/>
      <c r="N273" s="1347"/>
      <c r="O273" s="1328"/>
      <c r="P273" s="1333"/>
      <c r="Q273" s="1334"/>
      <c r="R273" s="168"/>
      <c r="S273" s="1323"/>
      <c r="T273" s="1331"/>
      <c r="U273" s="1332"/>
      <c r="V273" s="1346"/>
      <c r="W273" s="1347"/>
      <c r="X273" s="1328"/>
      <c r="Y273" s="1333"/>
      <c r="Z273" s="1334"/>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row>
    <row r="274" spans="1:54" s="775" customFormat="1" ht="14.25" customHeight="1" x14ac:dyDescent="0.35">
      <c r="A274" s="782">
        <v>2400</v>
      </c>
      <c r="B274" s="774" t="s">
        <v>175</v>
      </c>
      <c r="F274" s="776" t="s">
        <v>939</v>
      </c>
      <c r="G274" s="777"/>
      <c r="H274" s="1269">
        <f>SUM(H276:H278)</f>
        <v>0</v>
      </c>
      <c r="I274" s="171"/>
      <c r="J274" s="782">
        <v>2400</v>
      </c>
      <c r="K274" s="774" t="s">
        <v>175</v>
      </c>
      <c r="O274" s="776"/>
      <c r="P274" s="777"/>
      <c r="Q274" s="1269">
        <f>SUM(Q276:Q278)</f>
        <v>0</v>
      </c>
      <c r="R274" s="168"/>
      <c r="S274" s="782">
        <v>2400</v>
      </c>
      <c r="T274" s="774" t="s">
        <v>175</v>
      </c>
      <c r="X274" s="776" t="s">
        <v>939</v>
      </c>
      <c r="Y274" s="777"/>
      <c r="Z274" s="1269">
        <f>SUM(Z276:Z278)</f>
        <v>0</v>
      </c>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217"/>
      <c r="AX274" s="217"/>
      <c r="AY274" s="217"/>
      <c r="AZ274" s="217"/>
      <c r="BA274" s="217"/>
      <c r="BB274" s="217"/>
    </row>
    <row r="275" spans="1:54" s="217" customFormat="1" ht="11.9" customHeight="1" x14ac:dyDescent="0.35">
      <c r="A275" s="219"/>
      <c r="B275" s="270"/>
      <c r="F275" s="503"/>
      <c r="G275" s="504"/>
      <c r="H275" s="732"/>
      <c r="I275" s="171"/>
      <c r="J275" s="219"/>
      <c r="K275" s="270"/>
      <c r="O275" s="503"/>
      <c r="P275" s="504"/>
      <c r="Q275" s="732"/>
      <c r="R275" s="168"/>
      <c r="S275" s="219"/>
      <c r="T275" s="270"/>
      <c r="X275" s="503"/>
      <c r="Y275" s="504"/>
      <c r="Z275" s="732"/>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row>
    <row r="276" spans="1:54" s="217" customFormat="1" ht="11.9" customHeight="1" x14ac:dyDescent="0.35">
      <c r="A276" s="207">
        <v>2401</v>
      </c>
      <c r="B276" s="267"/>
      <c r="C276" s="210" t="s">
        <v>575</v>
      </c>
      <c r="D276" s="218"/>
      <c r="E276" s="218"/>
      <c r="F276" s="512" t="s">
        <v>939</v>
      </c>
      <c r="G276" s="513" t="s">
        <v>939</v>
      </c>
      <c r="H276" s="1270">
        <v>0</v>
      </c>
      <c r="I276" s="191"/>
      <c r="J276" s="207">
        <v>2401</v>
      </c>
      <c r="K276" s="267"/>
      <c r="L276" s="210" t="s">
        <v>575</v>
      </c>
      <c r="M276" s="218"/>
      <c r="N276" s="218"/>
      <c r="O276" s="512" t="s">
        <v>939</v>
      </c>
      <c r="P276" s="513" t="s">
        <v>939</v>
      </c>
      <c r="Q276" s="1270">
        <v>0</v>
      </c>
      <c r="R276" s="168"/>
      <c r="S276" s="207">
        <v>2401</v>
      </c>
      <c r="T276" s="267"/>
      <c r="U276" s="210" t="s">
        <v>575</v>
      </c>
      <c r="V276" s="218"/>
      <c r="W276" s="218"/>
      <c r="X276" s="512" t="s">
        <v>939</v>
      </c>
      <c r="Y276" s="513" t="s">
        <v>939</v>
      </c>
      <c r="Z276" s="1270">
        <v>0</v>
      </c>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row>
    <row r="277" spans="1:54" s="169" customFormat="1" ht="11.9" customHeight="1" x14ac:dyDescent="0.35">
      <c r="A277" s="201">
        <v>2402</v>
      </c>
      <c r="B277" s="262"/>
      <c r="C277" s="178" t="s">
        <v>576</v>
      </c>
      <c r="D277" s="180"/>
      <c r="E277" s="180"/>
      <c r="F277" s="512" t="s">
        <v>939</v>
      </c>
      <c r="G277" s="513" t="s">
        <v>939</v>
      </c>
      <c r="H277" s="1270">
        <v>0</v>
      </c>
      <c r="I277" s="191"/>
      <c r="J277" s="201">
        <v>2402</v>
      </c>
      <c r="K277" s="262"/>
      <c r="L277" s="178" t="s">
        <v>576</v>
      </c>
      <c r="M277" s="180"/>
      <c r="N277" s="180"/>
      <c r="O277" s="512" t="s">
        <v>939</v>
      </c>
      <c r="P277" s="513" t="s">
        <v>939</v>
      </c>
      <c r="Q277" s="1270">
        <v>0</v>
      </c>
      <c r="R277" s="191"/>
      <c r="S277" s="201">
        <v>2402</v>
      </c>
      <c r="T277" s="262"/>
      <c r="U277" s="178" t="s">
        <v>576</v>
      </c>
      <c r="V277" s="180"/>
      <c r="W277" s="180"/>
      <c r="X277" s="512" t="s">
        <v>939</v>
      </c>
      <c r="Y277" s="513" t="s">
        <v>939</v>
      </c>
      <c r="Z277" s="1270">
        <v>0</v>
      </c>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212"/>
      <c r="AX277" s="212"/>
      <c r="AY277" s="212"/>
      <c r="AZ277" s="212"/>
      <c r="BA277" s="212"/>
      <c r="BB277" s="212"/>
    </row>
    <row r="278" spans="1:54" s="169" customFormat="1" ht="11.9" customHeight="1" x14ac:dyDescent="0.35">
      <c r="A278" s="213">
        <v>2403</v>
      </c>
      <c r="B278" s="262"/>
      <c r="C278" s="182" t="s">
        <v>577</v>
      </c>
      <c r="D278" s="180"/>
      <c r="E278" s="180"/>
      <c r="F278" s="512" t="s">
        <v>939</v>
      </c>
      <c r="G278" s="513" t="s">
        <v>939</v>
      </c>
      <c r="H278" s="1270">
        <v>0</v>
      </c>
      <c r="I278" s="191"/>
      <c r="J278" s="213">
        <v>2403</v>
      </c>
      <c r="K278" s="262"/>
      <c r="L278" s="182" t="s">
        <v>577</v>
      </c>
      <c r="M278" s="180"/>
      <c r="N278" s="180"/>
      <c r="O278" s="512" t="s">
        <v>939</v>
      </c>
      <c r="P278" s="513" t="s">
        <v>939</v>
      </c>
      <c r="Q278" s="1270">
        <v>0</v>
      </c>
      <c r="R278" s="191"/>
      <c r="S278" s="213">
        <v>2403</v>
      </c>
      <c r="T278" s="262"/>
      <c r="U278" s="182" t="s">
        <v>577</v>
      </c>
      <c r="V278" s="180"/>
      <c r="W278" s="180"/>
      <c r="X278" s="512" t="s">
        <v>939</v>
      </c>
      <c r="Y278" s="513" t="s">
        <v>939</v>
      </c>
      <c r="Z278" s="1270">
        <v>0</v>
      </c>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212"/>
      <c r="AX278" s="212"/>
      <c r="AY278" s="212"/>
      <c r="AZ278" s="212"/>
      <c r="BA278" s="212"/>
      <c r="BB278" s="212"/>
    </row>
    <row r="279" spans="1:54" s="209" customFormat="1" ht="11.9" customHeight="1" x14ac:dyDescent="0.35">
      <c r="A279" s="220"/>
      <c r="B279" s="269"/>
      <c r="C279" s="206"/>
      <c r="D279" s="206"/>
      <c r="E279" s="206"/>
      <c r="F279" s="503"/>
      <c r="G279" s="504"/>
      <c r="H279" s="732"/>
      <c r="I279" s="205"/>
      <c r="J279" s="220"/>
      <c r="K279" s="269"/>
      <c r="L279" s="206"/>
      <c r="M279" s="206"/>
      <c r="N279" s="206"/>
      <c r="O279" s="503"/>
      <c r="P279" s="504"/>
      <c r="Q279" s="732"/>
      <c r="R279" s="146"/>
      <c r="S279" s="220"/>
      <c r="T279" s="269"/>
      <c r="U279" s="206"/>
      <c r="V279" s="206"/>
      <c r="W279" s="206"/>
      <c r="X279" s="503"/>
      <c r="Y279" s="504"/>
      <c r="Z279" s="732"/>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row>
    <row r="280" spans="1:54" s="775" customFormat="1" ht="15.75" customHeight="1" x14ac:dyDescent="0.35">
      <c r="A280" s="773">
        <v>2500</v>
      </c>
      <c r="B280" s="785" t="s">
        <v>176</v>
      </c>
      <c r="F280" s="776" t="s">
        <v>939</v>
      </c>
      <c r="G280" s="777"/>
      <c r="H280" s="1269">
        <f>SUM(H282:H284)</f>
        <v>0</v>
      </c>
      <c r="I280" s="171"/>
      <c r="J280" s="773">
        <v>2500</v>
      </c>
      <c r="K280" s="785" t="s">
        <v>176</v>
      </c>
      <c r="O280" s="776"/>
      <c r="P280" s="777"/>
      <c r="Q280" s="1269">
        <f>SUM(Q282:Q284)</f>
        <v>0</v>
      </c>
      <c r="R280" s="168"/>
      <c r="S280" s="773">
        <v>2500</v>
      </c>
      <c r="T280" s="785" t="s">
        <v>176</v>
      </c>
      <c r="X280" s="776"/>
      <c r="Y280" s="777"/>
      <c r="Z280" s="1269">
        <f>SUM(Z282:Z284)</f>
        <v>0</v>
      </c>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217"/>
      <c r="AX280" s="217"/>
      <c r="AY280" s="217"/>
      <c r="AZ280" s="217"/>
      <c r="BA280" s="217"/>
      <c r="BB280" s="217"/>
    </row>
    <row r="281" spans="1:54" s="209" customFormat="1" ht="11.9" customHeight="1" x14ac:dyDescent="0.35">
      <c r="A281" s="220"/>
      <c r="B281" s="263"/>
      <c r="F281" s="664"/>
      <c r="G281" s="520"/>
      <c r="H281" s="733"/>
      <c r="I281" s="146"/>
      <c r="J281" s="220"/>
      <c r="K281" s="263"/>
      <c r="O281" s="664"/>
      <c r="P281" s="520"/>
      <c r="Q281" s="733"/>
      <c r="R281" s="146"/>
      <c r="S281" s="220"/>
      <c r="T281" s="263"/>
      <c r="X281" s="664"/>
      <c r="Y281" s="520"/>
      <c r="Z281" s="733"/>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row>
    <row r="282" spans="1:54" s="169" customFormat="1" ht="11.9" customHeight="1" x14ac:dyDescent="0.35">
      <c r="A282" s="176">
        <v>2501</v>
      </c>
      <c r="B282" s="262"/>
      <c r="C282" s="210" t="s">
        <v>575</v>
      </c>
      <c r="D282" s="951"/>
      <c r="E282" s="180"/>
      <c r="F282" s="512" t="s">
        <v>939</v>
      </c>
      <c r="G282" s="513" t="s">
        <v>939</v>
      </c>
      <c r="H282" s="1270">
        <v>0</v>
      </c>
      <c r="I282" s="191"/>
      <c r="J282" s="176">
        <v>2501</v>
      </c>
      <c r="K282" s="262"/>
      <c r="L282" s="210" t="s">
        <v>575</v>
      </c>
      <c r="M282" s="180"/>
      <c r="N282" s="180"/>
      <c r="O282" s="512" t="s">
        <v>939</v>
      </c>
      <c r="P282" s="513" t="s">
        <v>939</v>
      </c>
      <c r="Q282" s="1270">
        <v>0</v>
      </c>
      <c r="R282" s="191"/>
      <c r="S282" s="176">
        <v>2501</v>
      </c>
      <c r="T282" s="262"/>
      <c r="U282" s="210" t="s">
        <v>575</v>
      </c>
      <c r="V282" s="180"/>
      <c r="W282" s="180"/>
      <c r="X282" s="512" t="s">
        <v>939</v>
      </c>
      <c r="Y282" s="513" t="s">
        <v>939</v>
      </c>
      <c r="Z282" s="1270">
        <v>0</v>
      </c>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212"/>
      <c r="AX282" s="212"/>
      <c r="AY282" s="212"/>
      <c r="AZ282" s="212"/>
      <c r="BA282" s="212"/>
      <c r="BB282" s="212"/>
    </row>
    <row r="283" spans="1:54" s="169" customFormat="1" ht="11.9" customHeight="1" x14ac:dyDescent="0.35">
      <c r="A283" s="176">
        <v>2502</v>
      </c>
      <c r="B283" s="262"/>
      <c r="C283" s="178" t="s">
        <v>576</v>
      </c>
      <c r="D283" s="180"/>
      <c r="E283" s="180"/>
      <c r="F283" s="512" t="s">
        <v>939</v>
      </c>
      <c r="G283" s="513" t="s">
        <v>939</v>
      </c>
      <c r="H283" s="1270">
        <v>0</v>
      </c>
      <c r="I283" s="191"/>
      <c r="J283" s="176">
        <v>2502</v>
      </c>
      <c r="K283" s="262"/>
      <c r="L283" s="178" t="s">
        <v>576</v>
      </c>
      <c r="M283" s="180"/>
      <c r="N283" s="180"/>
      <c r="O283" s="512" t="s">
        <v>939</v>
      </c>
      <c r="P283" s="513" t="s">
        <v>939</v>
      </c>
      <c r="Q283" s="1270">
        <v>0</v>
      </c>
      <c r="R283" s="191"/>
      <c r="S283" s="176">
        <v>2502</v>
      </c>
      <c r="T283" s="262"/>
      <c r="U283" s="178" t="s">
        <v>576</v>
      </c>
      <c r="V283" s="180"/>
      <c r="W283" s="180"/>
      <c r="X283" s="512" t="s">
        <v>939</v>
      </c>
      <c r="Y283" s="513" t="s">
        <v>939</v>
      </c>
      <c r="Z283" s="1270">
        <v>0</v>
      </c>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212"/>
      <c r="AX283" s="212"/>
      <c r="AY283" s="212"/>
      <c r="AZ283" s="212"/>
      <c r="BA283" s="212"/>
      <c r="BB283" s="212"/>
    </row>
    <row r="284" spans="1:54" s="169" customFormat="1" ht="11.9" customHeight="1" x14ac:dyDescent="0.35">
      <c r="A284" s="176">
        <v>2503</v>
      </c>
      <c r="B284" s="262"/>
      <c r="C284" s="182" t="s">
        <v>577</v>
      </c>
      <c r="D284" s="180"/>
      <c r="E284" s="180"/>
      <c r="F284" s="512" t="s">
        <v>939</v>
      </c>
      <c r="G284" s="513" t="s">
        <v>939</v>
      </c>
      <c r="H284" s="1270">
        <v>0</v>
      </c>
      <c r="I284" s="191"/>
      <c r="J284" s="176">
        <v>2503</v>
      </c>
      <c r="K284" s="262"/>
      <c r="L284" s="182" t="s">
        <v>577</v>
      </c>
      <c r="M284" s="180"/>
      <c r="N284" s="180"/>
      <c r="O284" s="512" t="s">
        <v>939</v>
      </c>
      <c r="P284" s="513" t="s">
        <v>939</v>
      </c>
      <c r="Q284" s="1270">
        <v>0</v>
      </c>
      <c r="R284" s="191"/>
      <c r="S284" s="176">
        <v>2503</v>
      </c>
      <c r="T284" s="262"/>
      <c r="U284" s="182" t="s">
        <v>577</v>
      </c>
      <c r="V284" s="180"/>
      <c r="W284" s="180"/>
      <c r="X284" s="512" t="s">
        <v>939</v>
      </c>
      <c r="Y284" s="513" t="s">
        <v>939</v>
      </c>
      <c r="Z284" s="1270">
        <v>0</v>
      </c>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212"/>
      <c r="AX284" s="212"/>
      <c r="AY284" s="212"/>
      <c r="AZ284" s="212"/>
      <c r="BA284" s="212"/>
      <c r="BB284" s="212"/>
    </row>
    <row r="285" spans="1:54" ht="11.9" customHeight="1" x14ac:dyDescent="0.35">
      <c r="A285" s="164"/>
      <c r="B285" s="265"/>
      <c r="F285" s="518"/>
      <c r="G285" s="519"/>
      <c r="H285" s="733"/>
      <c r="I285" s="146"/>
      <c r="J285" s="164"/>
      <c r="K285" s="265"/>
      <c r="O285" s="518"/>
      <c r="P285" s="519"/>
      <c r="Q285" s="733"/>
      <c r="R285" s="146"/>
      <c r="S285" s="164"/>
      <c r="T285" s="265"/>
      <c r="X285" s="518"/>
      <c r="Y285" s="519"/>
      <c r="Z285" s="733"/>
    </row>
    <row r="286" spans="1:54" s="786" customFormat="1" ht="15.75" customHeight="1" x14ac:dyDescent="0.35">
      <c r="A286" s="773">
        <v>2600</v>
      </c>
      <c r="B286" s="785" t="s">
        <v>668</v>
      </c>
      <c r="C286" s="775"/>
      <c r="D286" s="775"/>
      <c r="E286" s="775"/>
      <c r="F286" s="776" t="s">
        <v>939</v>
      </c>
      <c r="G286" s="777"/>
      <c r="H286" s="1269">
        <f>SUM(H288:H300)</f>
        <v>0</v>
      </c>
      <c r="I286" s="171"/>
      <c r="J286" s="773">
        <v>2600</v>
      </c>
      <c r="K286" s="785" t="s">
        <v>668</v>
      </c>
      <c r="L286" s="775"/>
      <c r="M286" s="775"/>
      <c r="N286" s="775"/>
      <c r="O286" s="776" t="s">
        <v>939</v>
      </c>
      <c r="P286" s="777"/>
      <c r="Q286" s="1269">
        <f>SUM(Q288:Q300)</f>
        <v>0</v>
      </c>
      <c r="R286" s="191"/>
      <c r="S286" s="773">
        <v>2600</v>
      </c>
      <c r="T286" s="785" t="s">
        <v>700</v>
      </c>
      <c r="U286" s="775"/>
      <c r="V286" s="775"/>
      <c r="W286" s="775"/>
      <c r="X286" s="776" t="s">
        <v>939</v>
      </c>
      <c r="Y286" s="777"/>
      <c r="Z286" s="1269">
        <f>SUM(Z288:Z300)</f>
        <v>0</v>
      </c>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212"/>
      <c r="AX286" s="212"/>
      <c r="AY286" s="212"/>
      <c r="AZ286" s="212"/>
      <c r="BA286" s="212"/>
      <c r="BB286" s="212"/>
    </row>
    <row r="287" spans="1:54" s="209" customFormat="1" ht="11.9" customHeight="1" x14ac:dyDescent="0.35">
      <c r="A287" s="216"/>
      <c r="B287" s="269"/>
      <c r="C287" s="217"/>
      <c r="D287" s="217"/>
      <c r="E287" s="217"/>
      <c r="F287" s="503"/>
      <c r="G287" s="504"/>
      <c r="H287" s="732"/>
      <c r="I287" s="171"/>
      <c r="J287" s="216"/>
      <c r="K287" s="269"/>
      <c r="L287" s="217"/>
      <c r="M287" s="217"/>
      <c r="N287" s="217"/>
      <c r="O287" s="503"/>
      <c r="P287" s="504"/>
      <c r="Q287" s="732"/>
      <c r="R287" s="146"/>
      <c r="S287" s="216"/>
      <c r="T287" s="269"/>
      <c r="U287" s="217"/>
      <c r="V287" s="217"/>
      <c r="W287" s="217"/>
      <c r="X287" s="503"/>
      <c r="Y287" s="504"/>
      <c r="Z287" s="732"/>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row>
    <row r="288" spans="1:54" s="212" customFormat="1" ht="11.9" customHeight="1" x14ac:dyDescent="0.35">
      <c r="A288" s="213">
        <v>2601</v>
      </c>
      <c r="B288" s="268"/>
      <c r="C288" s="215" t="s">
        <v>701</v>
      </c>
      <c r="D288" s="211"/>
      <c r="E288" s="211"/>
      <c r="F288" s="512"/>
      <c r="G288" s="513"/>
      <c r="H288" s="1270">
        <v>0</v>
      </c>
      <c r="I288" s="191"/>
      <c r="J288" s="213">
        <v>2601</v>
      </c>
      <c r="K288" s="268"/>
      <c r="L288" s="215" t="s">
        <v>701</v>
      </c>
      <c r="M288" s="211"/>
      <c r="N288" s="211"/>
      <c r="O288" s="512"/>
      <c r="P288" s="513"/>
      <c r="Q288" s="1270">
        <v>0</v>
      </c>
      <c r="R288" s="191"/>
      <c r="S288" s="213">
        <v>2601</v>
      </c>
      <c r="T288" s="268"/>
      <c r="U288" s="215" t="s">
        <v>701</v>
      </c>
      <c r="V288" s="211"/>
      <c r="W288" s="211"/>
      <c r="X288" s="512"/>
      <c r="Y288" s="513"/>
      <c r="Z288" s="1270">
        <v>0</v>
      </c>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row>
    <row r="289" spans="1:54" s="212" customFormat="1" ht="11.9" customHeight="1" x14ac:dyDescent="0.35">
      <c r="A289" s="213">
        <v>2602</v>
      </c>
      <c r="B289" s="268"/>
      <c r="C289" s="215" t="s">
        <v>442</v>
      </c>
      <c r="D289" s="211"/>
      <c r="E289" s="211"/>
      <c r="F289" s="512"/>
      <c r="G289" s="513"/>
      <c r="H289" s="1270">
        <v>0</v>
      </c>
      <c r="I289" s="191"/>
      <c r="J289" s="213">
        <v>2602</v>
      </c>
      <c r="K289" s="268"/>
      <c r="L289" s="215" t="s">
        <v>442</v>
      </c>
      <c r="M289" s="211"/>
      <c r="N289" s="211"/>
      <c r="O289" s="512"/>
      <c r="P289" s="513"/>
      <c r="Q289" s="1270">
        <v>0</v>
      </c>
      <c r="R289" s="191"/>
      <c r="S289" s="213">
        <v>2602</v>
      </c>
      <c r="T289" s="268"/>
      <c r="U289" s="215" t="s">
        <v>442</v>
      </c>
      <c r="V289" s="211"/>
      <c r="W289" s="211"/>
      <c r="X289" s="512"/>
      <c r="Y289" s="513"/>
      <c r="Z289" s="1270">
        <v>0</v>
      </c>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row>
    <row r="290" spans="1:54" s="212" customFormat="1" ht="11.9" customHeight="1" x14ac:dyDescent="0.35">
      <c r="A290" s="213">
        <v>2603</v>
      </c>
      <c r="B290" s="268"/>
      <c r="C290" s="215" t="s">
        <v>702</v>
      </c>
      <c r="D290" s="211"/>
      <c r="E290" s="211"/>
      <c r="F290" s="512"/>
      <c r="G290" s="513"/>
      <c r="H290" s="1270">
        <v>0</v>
      </c>
      <c r="I290" s="191"/>
      <c r="J290" s="213">
        <v>2603</v>
      </c>
      <c r="K290" s="268"/>
      <c r="L290" s="215" t="s">
        <v>702</v>
      </c>
      <c r="M290" s="211"/>
      <c r="N290" s="211"/>
      <c r="O290" s="512"/>
      <c r="P290" s="513"/>
      <c r="Q290" s="1270">
        <v>0</v>
      </c>
      <c r="R290" s="191"/>
      <c r="S290" s="213">
        <v>2603</v>
      </c>
      <c r="T290" s="268"/>
      <c r="U290" s="215" t="s">
        <v>702</v>
      </c>
      <c r="V290" s="211"/>
      <c r="W290" s="211"/>
      <c r="X290" s="512"/>
      <c r="Y290" s="513"/>
      <c r="Z290" s="1270">
        <v>0</v>
      </c>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row>
    <row r="291" spans="1:54" s="212" customFormat="1" ht="11.9" customHeight="1" x14ac:dyDescent="0.35">
      <c r="A291" s="213">
        <v>2604</v>
      </c>
      <c r="B291" s="268"/>
      <c r="C291" s="215" t="s">
        <v>703</v>
      </c>
      <c r="D291" s="211"/>
      <c r="E291" s="211"/>
      <c r="F291" s="512"/>
      <c r="G291" s="513"/>
      <c r="H291" s="1270">
        <v>0</v>
      </c>
      <c r="I291" s="191"/>
      <c r="J291" s="213">
        <v>2604</v>
      </c>
      <c r="K291" s="268"/>
      <c r="L291" s="215" t="s">
        <v>703</v>
      </c>
      <c r="M291" s="211"/>
      <c r="N291" s="211"/>
      <c r="O291" s="512"/>
      <c r="P291" s="513"/>
      <c r="Q291" s="1270">
        <v>0</v>
      </c>
      <c r="R291" s="191"/>
      <c r="S291" s="213">
        <v>2604</v>
      </c>
      <c r="T291" s="268"/>
      <c r="U291" s="215" t="s">
        <v>703</v>
      </c>
      <c r="V291" s="211"/>
      <c r="W291" s="211"/>
      <c r="X291" s="512"/>
      <c r="Y291" s="513"/>
      <c r="Z291" s="1270">
        <v>0</v>
      </c>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row>
    <row r="292" spans="1:54" s="212" customFormat="1" ht="11.9" customHeight="1" x14ac:dyDescent="0.35">
      <c r="A292" s="213">
        <v>2605</v>
      </c>
      <c r="B292" s="268"/>
      <c r="C292" s="215" t="s">
        <v>704</v>
      </c>
      <c r="D292" s="211"/>
      <c r="E292" s="211"/>
      <c r="F292" s="512"/>
      <c r="G292" s="513"/>
      <c r="H292" s="1270">
        <v>0</v>
      </c>
      <c r="I292" s="191"/>
      <c r="J292" s="213">
        <v>2605</v>
      </c>
      <c r="K292" s="268"/>
      <c r="L292" s="215" t="s">
        <v>704</v>
      </c>
      <c r="M292" s="211"/>
      <c r="N292" s="211"/>
      <c r="O292" s="512"/>
      <c r="P292" s="513"/>
      <c r="Q292" s="1270">
        <v>0</v>
      </c>
      <c r="R292" s="191"/>
      <c r="S292" s="213">
        <v>2605</v>
      </c>
      <c r="T292" s="268"/>
      <c r="U292" s="215" t="s">
        <v>704</v>
      </c>
      <c r="V292" s="211"/>
      <c r="W292" s="211"/>
      <c r="X292" s="512"/>
      <c r="Y292" s="513"/>
      <c r="Z292" s="1270">
        <v>0</v>
      </c>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row>
    <row r="293" spans="1:54" s="212" customFormat="1" ht="11.9" customHeight="1" x14ac:dyDescent="0.35">
      <c r="A293" s="213">
        <v>2606</v>
      </c>
      <c r="B293" s="268"/>
      <c r="C293" s="215" t="s">
        <v>705</v>
      </c>
      <c r="D293" s="211"/>
      <c r="E293" s="211"/>
      <c r="F293" s="512"/>
      <c r="G293" s="513"/>
      <c r="H293" s="1270">
        <v>0</v>
      </c>
      <c r="I293" s="191"/>
      <c r="J293" s="213">
        <v>2606</v>
      </c>
      <c r="K293" s="268"/>
      <c r="L293" s="215" t="s">
        <v>705</v>
      </c>
      <c r="M293" s="211"/>
      <c r="N293" s="211"/>
      <c r="O293" s="512"/>
      <c r="P293" s="513"/>
      <c r="Q293" s="1270">
        <v>0</v>
      </c>
      <c r="R293" s="191"/>
      <c r="S293" s="213">
        <v>2606</v>
      </c>
      <c r="T293" s="268"/>
      <c r="U293" s="215" t="s">
        <v>705</v>
      </c>
      <c r="V293" s="211"/>
      <c r="W293" s="211"/>
      <c r="X293" s="512"/>
      <c r="Y293" s="513"/>
      <c r="Z293" s="1270">
        <v>0</v>
      </c>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row>
    <row r="294" spans="1:54" s="212" customFormat="1" ht="11.9" customHeight="1" x14ac:dyDescent="0.35">
      <c r="A294" s="213">
        <v>2607</v>
      </c>
      <c r="B294" s="268"/>
      <c r="C294" s="215" t="s">
        <v>706</v>
      </c>
      <c r="D294" s="211"/>
      <c r="E294" s="211"/>
      <c r="F294" s="512"/>
      <c r="G294" s="513"/>
      <c r="H294" s="1270">
        <v>0</v>
      </c>
      <c r="I294" s="191"/>
      <c r="J294" s="213">
        <v>2607</v>
      </c>
      <c r="K294" s="268"/>
      <c r="L294" s="215" t="s">
        <v>706</v>
      </c>
      <c r="M294" s="211"/>
      <c r="N294" s="211"/>
      <c r="O294" s="512"/>
      <c r="P294" s="513"/>
      <c r="Q294" s="1270">
        <v>0</v>
      </c>
      <c r="R294" s="191"/>
      <c r="S294" s="213">
        <v>2607</v>
      </c>
      <c r="T294" s="268"/>
      <c r="U294" s="215" t="s">
        <v>706</v>
      </c>
      <c r="V294" s="211"/>
      <c r="W294" s="211"/>
      <c r="X294" s="512"/>
      <c r="Y294" s="513"/>
      <c r="Z294" s="1270">
        <v>0</v>
      </c>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row>
    <row r="295" spans="1:54" s="169" customFormat="1" ht="11.9" customHeight="1" x14ac:dyDescent="0.35">
      <c r="A295" s="213">
        <v>2608</v>
      </c>
      <c r="B295" s="262"/>
      <c r="C295" s="182" t="s">
        <v>707</v>
      </c>
      <c r="D295" s="180"/>
      <c r="E295" s="180"/>
      <c r="F295" s="512"/>
      <c r="G295" s="513"/>
      <c r="H295" s="1270">
        <v>0</v>
      </c>
      <c r="I295" s="191"/>
      <c r="J295" s="213">
        <v>2608</v>
      </c>
      <c r="K295" s="262"/>
      <c r="L295" s="182" t="s">
        <v>707</v>
      </c>
      <c r="M295" s="180"/>
      <c r="N295" s="180"/>
      <c r="O295" s="512"/>
      <c r="P295" s="513"/>
      <c r="Q295" s="1270">
        <v>0</v>
      </c>
      <c r="R295" s="191"/>
      <c r="S295" s="213">
        <v>2608</v>
      </c>
      <c r="T295" s="262"/>
      <c r="U295" s="182" t="s">
        <v>707</v>
      </c>
      <c r="V295" s="180"/>
      <c r="W295" s="180"/>
      <c r="X295" s="512"/>
      <c r="Y295" s="513"/>
      <c r="Z295" s="1270">
        <v>0</v>
      </c>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212"/>
      <c r="AX295" s="212"/>
      <c r="AY295" s="212"/>
      <c r="AZ295" s="212"/>
      <c r="BA295" s="212"/>
      <c r="BB295" s="212"/>
    </row>
    <row r="296" spans="1:54" s="169" customFormat="1" ht="11.9" customHeight="1" x14ac:dyDescent="0.35">
      <c r="A296" s="213">
        <v>2609</v>
      </c>
      <c r="B296" s="262"/>
      <c r="C296" s="182" t="s">
        <v>708</v>
      </c>
      <c r="D296" s="180"/>
      <c r="E296" s="180"/>
      <c r="F296" s="512"/>
      <c r="G296" s="513"/>
      <c r="H296" s="1270">
        <v>0</v>
      </c>
      <c r="I296" s="191"/>
      <c r="J296" s="213">
        <v>2609</v>
      </c>
      <c r="K296" s="262"/>
      <c r="L296" s="182" t="s">
        <v>708</v>
      </c>
      <c r="M296" s="180"/>
      <c r="N296" s="180"/>
      <c r="O296" s="512"/>
      <c r="P296" s="513"/>
      <c r="Q296" s="1270">
        <v>0</v>
      </c>
      <c r="R296" s="191"/>
      <c r="S296" s="213">
        <v>2609</v>
      </c>
      <c r="T296" s="262"/>
      <c r="U296" s="182" t="s">
        <v>708</v>
      </c>
      <c r="V296" s="180"/>
      <c r="W296" s="180"/>
      <c r="X296" s="512"/>
      <c r="Y296" s="513"/>
      <c r="Z296" s="1270">
        <v>0</v>
      </c>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212"/>
      <c r="AX296" s="212"/>
      <c r="AY296" s="212"/>
      <c r="AZ296" s="212"/>
      <c r="BA296" s="212"/>
      <c r="BB296" s="212"/>
    </row>
    <row r="297" spans="1:54" s="169" customFormat="1" ht="11.9" customHeight="1" x14ac:dyDescent="0.35">
      <c r="A297" s="213">
        <v>2610</v>
      </c>
      <c r="B297" s="262"/>
      <c r="C297" s="182" t="s">
        <v>709</v>
      </c>
      <c r="D297" s="180"/>
      <c r="E297" s="180"/>
      <c r="F297" s="512"/>
      <c r="G297" s="513"/>
      <c r="H297" s="1270">
        <v>0</v>
      </c>
      <c r="I297" s="191"/>
      <c r="J297" s="213">
        <v>2610</v>
      </c>
      <c r="K297" s="262"/>
      <c r="L297" s="182" t="s">
        <v>709</v>
      </c>
      <c r="M297" s="180"/>
      <c r="N297" s="180"/>
      <c r="O297" s="512"/>
      <c r="P297" s="513"/>
      <c r="Q297" s="1270">
        <v>0</v>
      </c>
      <c r="R297" s="191"/>
      <c r="S297" s="213">
        <v>2610</v>
      </c>
      <c r="T297" s="262"/>
      <c r="U297" s="182" t="s">
        <v>709</v>
      </c>
      <c r="V297" s="180"/>
      <c r="W297" s="180"/>
      <c r="X297" s="512"/>
      <c r="Y297" s="513"/>
      <c r="Z297" s="1270">
        <v>0</v>
      </c>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212"/>
      <c r="AX297" s="212"/>
      <c r="AY297" s="212"/>
      <c r="AZ297" s="212"/>
      <c r="BA297" s="212"/>
      <c r="BB297" s="212"/>
    </row>
    <row r="298" spans="1:54" s="169" customFormat="1" ht="11.9" customHeight="1" x14ac:dyDescent="0.35">
      <c r="A298" s="213">
        <v>2611</v>
      </c>
      <c r="B298" s="262"/>
      <c r="C298" s="182" t="s">
        <v>636</v>
      </c>
      <c r="D298" s="180"/>
      <c r="E298" s="180"/>
      <c r="F298" s="512"/>
      <c r="G298" s="513"/>
      <c r="H298" s="1270">
        <v>0</v>
      </c>
      <c r="I298" s="191"/>
      <c r="J298" s="213">
        <v>2611</v>
      </c>
      <c r="K298" s="262"/>
      <c r="L298" s="182" t="s">
        <v>636</v>
      </c>
      <c r="M298" s="180"/>
      <c r="N298" s="180"/>
      <c r="O298" s="512"/>
      <c r="P298" s="513"/>
      <c r="Q298" s="1270">
        <v>0</v>
      </c>
      <c r="R298" s="191"/>
      <c r="S298" s="213">
        <v>2611</v>
      </c>
      <c r="T298" s="262"/>
      <c r="U298" s="182" t="s">
        <v>636</v>
      </c>
      <c r="V298" s="180"/>
      <c r="W298" s="180"/>
      <c r="X298" s="512"/>
      <c r="Y298" s="513"/>
      <c r="Z298" s="1270">
        <v>0</v>
      </c>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212"/>
      <c r="AX298" s="212"/>
      <c r="AY298" s="212"/>
      <c r="AZ298" s="212"/>
      <c r="BA298" s="212"/>
      <c r="BB298" s="212"/>
    </row>
    <row r="299" spans="1:54" s="169" customFormat="1" ht="11.9" customHeight="1" x14ac:dyDescent="0.35">
      <c r="A299" s="213">
        <v>2612</v>
      </c>
      <c r="B299" s="262"/>
      <c r="C299" s="182" t="s">
        <v>710</v>
      </c>
      <c r="D299" s="180"/>
      <c r="E299" s="180"/>
      <c r="F299" s="512"/>
      <c r="G299" s="513"/>
      <c r="H299" s="1270">
        <v>0</v>
      </c>
      <c r="I299" s="191"/>
      <c r="J299" s="213">
        <v>2612</v>
      </c>
      <c r="K299" s="262"/>
      <c r="L299" s="182" t="s">
        <v>710</v>
      </c>
      <c r="M299" s="180"/>
      <c r="N299" s="180"/>
      <c r="O299" s="512"/>
      <c r="P299" s="513"/>
      <c r="Q299" s="1270">
        <v>0</v>
      </c>
      <c r="R299" s="191"/>
      <c r="S299" s="213">
        <v>2612</v>
      </c>
      <c r="T299" s="262"/>
      <c r="U299" s="182" t="s">
        <v>710</v>
      </c>
      <c r="V299" s="180"/>
      <c r="W299" s="180"/>
      <c r="X299" s="512"/>
      <c r="Y299" s="513"/>
      <c r="Z299" s="1270">
        <v>0</v>
      </c>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212"/>
      <c r="AX299" s="212"/>
      <c r="AY299" s="212"/>
      <c r="AZ299" s="212"/>
      <c r="BA299" s="212"/>
      <c r="BB299" s="212"/>
    </row>
    <row r="300" spans="1:54" s="169" customFormat="1" ht="11.9" customHeight="1" x14ac:dyDescent="0.35">
      <c r="A300" s="213">
        <v>2613</v>
      </c>
      <c r="B300" s="262"/>
      <c r="C300" s="182" t="s">
        <v>711</v>
      </c>
      <c r="D300" s="180"/>
      <c r="E300" s="180"/>
      <c r="F300" s="512"/>
      <c r="G300" s="513"/>
      <c r="H300" s="1270">
        <v>0</v>
      </c>
      <c r="I300" s="191"/>
      <c r="J300" s="213">
        <v>2613</v>
      </c>
      <c r="K300" s="262"/>
      <c r="L300" s="182" t="s">
        <v>711</v>
      </c>
      <c r="M300" s="180"/>
      <c r="N300" s="180"/>
      <c r="O300" s="512"/>
      <c r="P300" s="513"/>
      <c r="Q300" s="1270">
        <v>0</v>
      </c>
      <c r="R300" s="191"/>
      <c r="S300" s="213">
        <v>2613</v>
      </c>
      <c r="T300" s="262"/>
      <c r="U300" s="182" t="s">
        <v>711</v>
      </c>
      <c r="V300" s="180"/>
      <c r="W300" s="180"/>
      <c r="X300" s="512"/>
      <c r="Y300" s="513"/>
      <c r="Z300" s="1270">
        <v>0</v>
      </c>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212"/>
      <c r="AX300" s="212"/>
      <c r="AY300" s="212"/>
      <c r="AZ300" s="212"/>
      <c r="BA300" s="212"/>
      <c r="BB300" s="212"/>
    </row>
    <row r="301" spans="1:54" s="169" customFormat="1" ht="11.9" customHeight="1" thickBot="1" x14ac:dyDescent="0.4">
      <c r="A301" s="221"/>
      <c r="B301" s="381"/>
      <c r="C301" s="181"/>
      <c r="D301" s="181"/>
      <c r="E301" s="181"/>
      <c r="F301" s="739"/>
      <c r="G301" s="740"/>
      <c r="H301" s="538"/>
      <c r="I301" s="191"/>
      <c r="J301" s="221"/>
      <c r="K301" s="381"/>
      <c r="L301" s="181"/>
      <c r="M301" s="181"/>
      <c r="N301" s="181"/>
      <c r="O301" s="739"/>
      <c r="P301" s="740"/>
      <c r="Q301" s="538"/>
      <c r="R301" s="191"/>
      <c r="S301" s="221"/>
      <c r="T301" s="381"/>
      <c r="U301" s="181"/>
      <c r="V301" s="181"/>
      <c r="W301" s="181"/>
      <c r="X301" s="739"/>
      <c r="Y301" s="740"/>
      <c r="Z301" s="538"/>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212"/>
      <c r="AX301" s="212"/>
      <c r="AY301" s="212"/>
      <c r="AZ301" s="212"/>
      <c r="BA301" s="212"/>
      <c r="BB301" s="212"/>
    </row>
    <row r="302" spans="1:54" ht="11.9" customHeight="1" thickBot="1" x14ac:dyDescent="0.4">
      <c r="A302" s="221"/>
      <c r="E302" s="741" t="s">
        <v>543</v>
      </c>
      <c r="F302" s="742" t="s">
        <v>240</v>
      </c>
      <c r="G302" s="743" t="s">
        <v>32</v>
      </c>
      <c r="H302" s="738" t="s">
        <v>35</v>
      </c>
      <c r="I302" s="146"/>
      <c r="J302" s="221"/>
      <c r="N302" s="741" t="s">
        <v>543</v>
      </c>
      <c r="O302" s="742" t="s">
        <v>240</v>
      </c>
      <c r="P302" s="743" t="s">
        <v>32</v>
      </c>
      <c r="Q302" s="738" t="s">
        <v>35</v>
      </c>
      <c r="R302" s="146"/>
      <c r="S302" s="221"/>
      <c r="W302" s="741" t="s">
        <v>543</v>
      </c>
      <c r="X302" s="742" t="s">
        <v>240</v>
      </c>
      <c r="Y302" s="743" t="s">
        <v>32</v>
      </c>
      <c r="Z302" s="738" t="s">
        <v>35</v>
      </c>
    </row>
    <row r="303" spans="1:54" s="775" customFormat="1" ht="15.75" customHeight="1" x14ac:dyDescent="0.35">
      <c r="A303" s="773">
        <v>2700</v>
      </c>
      <c r="B303" s="785" t="s">
        <v>578</v>
      </c>
      <c r="F303" s="776" t="s">
        <v>939</v>
      </c>
      <c r="G303" s="777"/>
      <c r="H303" s="1269">
        <f>+H306+H312+H321+H330+H339+H358</f>
        <v>0</v>
      </c>
      <c r="I303" s="171"/>
      <c r="J303" s="773">
        <v>2700</v>
      </c>
      <c r="K303" s="785" t="s">
        <v>578</v>
      </c>
      <c r="O303" s="776" t="s">
        <v>939</v>
      </c>
      <c r="P303" s="777"/>
      <c r="Q303" s="1269">
        <f>+Q306+Q312+Q321+Q330+Q339+Q358</f>
        <v>0</v>
      </c>
      <c r="R303" s="168"/>
      <c r="S303" s="773">
        <v>2700</v>
      </c>
      <c r="T303" s="785" t="s">
        <v>578</v>
      </c>
      <c r="X303" s="776" t="s">
        <v>939</v>
      </c>
      <c r="Y303" s="777"/>
      <c r="Z303" s="1269">
        <f>+Z306+Z312+Z321+Z330+Z339+Z358</f>
        <v>0</v>
      </c>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217"/>
      <c r="AX303" s="217"/>
      <c r="AY303" s="217"/>
      <c r="AZ303" s="217"/>
      <c r="BA303" s="217"/>
      <c r="BB303" s="217"/>
    </row>
    <row r="304" spans="1:54" s="209" customFormat="1" ht="11.9" customHeight="1" x14ac:dyDescent="0.35">
      <c r="A304" s="221"/>
      <c r="B304" s="272"/>
      <c r="D304" s="961" t="s">
        <v>44</v>
      </c>
      <c r="E304" s="146"/>
      <c r="F304" s="959"/>
      <c r="G304" s="960"/>
      <c r="H304" s="1273">
        <f>+H319+H328+H354+H355+H356+H360</f>
        <v>0</v>
      </c>
      <c r="I304" s="146"/>
      <c r="J304" s="221"/>
      <c r="K304" s="272"/>
      <c r="M304" s="961" t="s">
        <v>44</v>
      </c>
      <c r="N304" s="146"/>
      <c r="O304" s="959"/>
      <c r="P304" s="960"/>
      <c r="Q304" s="1273">
        <f>+Q319+Q328+Q354+Q355+Q356+Q360</f>
        <v>0</v>
      </c>
      <c r="R304" s="146"/>
      <c r="S304" s="221"/>
      <c r="T304" s="272"/>
      <c r="V304" s="961" t="s">
        <v>44</v>
      </c>
      <c r="W304" s="146"/>
      <c r="X304" s="959"/>
      <c r="Y304" s="960"/>
      <c r="Z304" s="1273">
        <f>+Z319+Z328+Z354+Z355+Z356+Z360</f>
        <v>0</v>
      </c>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row>
    <row r="305" spans="1:54" s="209" customFormat="1" ht="11.9" customHeight="1" x14ac:dyDescent="0.35">
      <c r="A305" s="221"/>
      <c r="B305" s="272"/>
      <c r="D305" s="961" t="s">
        <v>871</v>
      </c>
      <c r="E305" s="146"/>
      <c r="F305" s="959"/>
      <c r="G305" s="960"/>
      <c r="H305" s="1273">
        <f>+H310+H318+H327+H352+H353+H361</f>
        <v>0</v>
      </c>
      <c r="I305" s="146"/>
      <c r="J305" s="221"/>
      <c r="K305" s="272"/>
      <c r="M305" s="961" t="s">
        <v>871</v>
      </c>
      <c r="N305" s="146"/>
      <c r="O305" s="959"/>
      <c r="P305" s="960"/>
      <c r="Q305" s="1273">
        <f>+Q310+Q318+Q327+Q352+Q353+Q361</f>
        <v>0</v>
      </c>
      <c r="R305" s="146"/>
      <c r="S305" s="221"/>
      <c r="T305" s="272"/>
      <c r="V305" s="961" t="s">
        <v>871</v>
      </c>
      <c r="W305" s="146"/>
      <c r="X305" s="959"/>
      <c r="Y305" s="960"/>
      <c r="Z305" s="1273">
        <f>+Z310+Z318+Z327+Z352+Z353+Z361</f>
        <v>0</v>
      </c>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row>
    <row r="306" spans="1:54" s="209" customFormat="1" ht="11.9" customHeight="1" x14ac:dyDescent="0.35">
      <c r="A306" s="213">
        <v>2701</v>
      </c>
      <c r="B306" s="272"/>
      <c r="D306" s="748" t="s">
        <v>516</v>
      </c>
      <c r="E306" s="744">
        <f>SUM(E307:E311)</f>
        <v>0</v>
      </c>
      <c r="F306" s="1275">
        <f>AVERAGE(F307:F311)</f>
        <v>0</v>
      </c>
      <c r="G306" s="1275">
        <f>AVERAGE(G307:G311)</f>
        <v>0</v>
      </c>
      <c r="H306" s="1274">
        <f>SUM(H307:H311)</f>
        <v>0</v>
      </c>
      <c r="I306" s="146"/>
      <c r="J306" s="213">
        <v>2701</v>
      </c>
      <c r="K306" s="272"/>
      <c r="M306" s="748" t="s">
        <v>516</v>
      </c>
      <c r="N306" s="744">
        <f>SUM(N307:N311)</f>
        <v>0</v>
      </c>
      <c r="O306" s="1275">
        <f>AVERAGE(O307:O311)</f>
        <v>0</v>
      </c>
      <c r="P306" s="1275">
        <f>AVERAGE(P307:P311)</f>
        <v>0</v>
      </c>
      <c r="Q306" s="1274">
        <f>SUM(Q307:Q311)</f>
        <v>0</v>
      </c>
      <c r="R306" s="146"/>
      <c r="S306" s="213">
        <v>2701</v>
      </c>
      <c r="T306" s="272"/>
      <c r="V306" s="748" t="s">
        <v>516</v>
      </c>
      <c r="W306" s="744">
        <f>SUM(W307:W311)</f>
        <v>0</v>
      </c>
      <c r="X306" s="1275">
        <f>AVERAGE(X307:X311)</f>
        <v>0</v>
      </c>
      <c r="Y306" s="1275">
        <f>AVERAGE(Y307:Y311)</f>
        <v>0</v>
      </c>
      <c r="Z306" s="1274">
        <f>SUM(Z307:Z311)</f>
        <v>0</v>
      </c>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row>
    <row r="307" spans="1:54" s="169" customFormat="1" ht="11.9" customHeight="1" x14ac:dyDescent="0.3">
      <c r="A307" s="213">
        <v>2702</v>
      </c>
      <c r="B307" s="294">
        <v>1</v>
      </c>
      <c r="C307" s="182" t="s">
        <v>579</v>
      </c>
      <c r="D307" s="177"/>
      <c r="E307" s="735">
        <v>0</v>
      </c>
      <c r="F307" s="736">
        <v>0</v>
      </c>
      <c r="G307" s="1276">
        <f>'Budget Checklist'!I57</f>
        <v>0</v>
      </c>
      <c r="H307" s="1255">
        <f>+$G307*$F307*$E307</f>
        <v>0</v>
      </c>
      <c r="I307" s="191"/>
      <c r="J307" s="213">
        <v>2702</v>
      </c>
      <c r="K307" s="294">
        <v>1</v>
      </c>
      <c r="L307" s="182" t="s">
        <v>579</v>
      </c>
      <c r="M307" s="177"/>
      <c r="N307" s="735">
        <v>0</v>
      </c>
      <c r="O307" s="736">
        <v>0</v>
      </c>
      <c r="P307" s="1276">
        <f>+G307</f>
        <v>0</v>
      </c>
      <c r="Q307" s="1255">
        <f>+P307*O307*N307</f>
        <v>0</v>
      </c>
      <c r="R307" s="191"/>
      <c r="S307" s="213">
        <v>2702</v>
      </c>
      <c r="T307" s="294">
        <v>1</v>
      </c>
      <c r="U307" s="182" t="s">
        <v>579</v>
      </c>
      <c r="V307" s="177"/>
      <c r="W307" s="735">
        <v>0</v>
      </c>
      <c r="X307" s="736">
        <v>0</v>
      </c>
      <c r="Y307" s="1276">
        <f>+G307</f>
        <v>0</v>
      </c>
      <c r="Z307" s="1255">
        <f>+Y307*X307*W307</f>
        <v>0</v>
      </c>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212"/>
      <c r="AX307" s="212"/>
      <c r="AY307" s="212"/>
      <c r="AZ307" s="212"/>
      <c r="BA307" s="212"/>
      <c r="BB307" s="212"/>
    </row>
    <row r="308" spans="1:54" s="169" customFormat="1" ht="11.9" customHeight="1" x14ac:dyDescent="0.3">
      <c r="A308" s="213">
        <v>2703</v>
      </c>
      <c r="B308" s="293">
        <v>2</v>
      </c>
      <c r="C308" s="182" t="s">
        <v>579</v>
      </c>
      <c r="D308" s="177"/>
      <c r="E308" s="735">
        <v>0</v>
      </c>
      <c r="F308" s="736"/>
      <c r="G308" s="737"/>
      <c r="H308" s="1255">
        <f>+$G308*$F308*$E308</f>
        <v>0</v>
      </c>
      <c r="I308" s="191"/>
      <c r="J308" s="213">
        <v>2703</v>
      </c>
      <c r="K308" s="293">
        <v>2</v>
      </c>
      <c r="L308" s="182" t="s">
        <v>579</v>
      </c>
      <c r="M308" s="177"/>
      <c r="N308" s="735">
        <v>0</v>
      </c>
      <c r="O308" s="736"/>
      <c r="P308" s="737"/>
      <c r="Q308" s="1255">
        <f>+P308*O308*N308</f>
        <v>0</v>
      </c>
      <c r="R308" s="191"/>
      <c r="S308" s="213">
        <v>2703</v>
      </c>
      <c r="T308" s="293">
        <v>2</v>
      </c>
      <c r="U308" s="182" t="s">
        <v>579</v>
      </c>
      <c r="V308" s="177"/>
      <c r="W308" s="735">
        <v>0</v>
      </c>
      <c r="X308" s="736"/>
      <c r="Y308" s="737"/>
      <c r="Z308" s="1255">
        <f>+Y308*X308*W308</f>
        <v>0</v>
      </c>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212"/>
      <c r="AX308" s="212"/>
      <c r="AY308" s="212"/>
      <c r="AZ308" s="212"/>
      <c r="BA308" s="212"/>
      <c r="BB308" s="212"/>
    </row>
    <row r="309" spans="1:54" s="169" customFormat="1" ht="11.9" customHeight="1" x14ac:dyDescent="0.3">
      <c r="A309" s="213">
        <v>2704</v>
      </c>
      <c r="B309" s="293">
        <v>3</v>
      </c>
      <c r="C309" s="182" t="s">
        <v>579</v>
      </c>
      <c r="D309" s="177"/>
      <c r="E309" s="735">
        <v>0</v>
      </c>
      <c r="F309" s="736"/>
      <c r="G309" s="737"/>
      <c r="H309" s="1255">
        <f>+$G309*$F309*$E309</f>
        <v>0</v>
      </c>
      <c r="I309" s="191"/>
      <c r="J309" s="213">
        <v>2704</v>
      </c>
      <c r="K309" s="293">
        <v>3</v>
      </c>
      <c r="L309" s="182" t="s">
        <v>579</v>
      </c>
      <c r="M309" s="177"/>
      <c r="N309" s="735">
        <v>0</v>
      </c>
      <c r="O309" s="736"/>
      <c r="P309" s="737"/>
      <c r="Q309" s="1255">
        <f>+P309*O309*N309</f>
        <v>0</v>
      </c>
      <c r="R309" s="191"/>
      <c r="S309" s="213">
        <v>2704</v>
      </c>
      <c r="T309" s="293">
        <v>3</v>
      </c>
      <c r="U309" s="182" t="s">
        <v>579</v>
      </c>
      <c r="V309" s="177"/>
      <c r="W309" s="735">
        <v>0</v>
      </c>
      <c r="X309" s="736"/>
      <c r="Y309" s="737"/>
      <c r="Z309" s="1255">
        <f>+Y309*X309*W309</f>
        <v>0</v>
      </c>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212"/>
      <c r="AX309" s="212"/>
      <c r="AY309" s="212"/>
      <c r="AZ309" s="212"/>
      <c r="BA309" s="212"/>
      <c r="BB309" s="212"/>
    </row>
    <row r="310" spans="1:54" s="169" customFormat="1" ht="11.9" customHeight="1" x14ac:dyDescent="0.3">
      <c r="A310" s="213">
        <v>2705</v>
      </c>
      <c r="B310" s="293"/>
      <c r="C310" s="182" t="s">
        <v>876</v>
      </c>
      <c r="D310" s="177"/>
      <c r="E310" s="735">
        <v>0</v>
      </c>
      <c r="F310" s="736"/>
      <c r="G310" s="737"/>
      <c r="H310" s="1255">
        <f>+$G310*$F310*$E310</f>
        <v>0</v>
      </c>
      <c r="I310" s="191"/>
      <c r="J310" s="213">
        <v>2705</v>
      </c>
      <c r="K310" s="293"/>
      <c r="L310" s="182" t="s">
        <v>876</v>
      </c>
      <c r="M310" s="177"/>
      <c r="N310" s="735">
        <v>0</v>
      </c>
      <c r="O310" s="736"/>
      <c r="P310" s="737"/>
      <c r="Q310" s="1255">
        <f>+$P310*$O310*$N310</f>
        <v>0</v>
      </c>
      <c r="R310" s="191"/>
      <c r="S310" s="213">
        <v>2705</v>
      </c>
      <c r="T310" s="293"/>
      <c r="U310" s="182" t="s">
        <v>876</v>
      </c>
      <c r="V310" s="177"/>
      <c r="W310" s="735">
        <v>0</v>
      </c>
      <c r="X310" s="736"/>
      <c r="Y310" s="737"/>
      <c r="Z310" s="1255">
        <f>+$Y310*$X310*$W310</f>
        <v>0</v>
      </c>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212"/>
      <c r="AX310" s="212"/>
      <c r="AY310" s="212"/>
      <c r="AZ310" s="212"/>
      <c r="BA310" s="212"/>
      <c r="BB310" s="212"/>
    </row>
    <row r="311" spans="1:54" s="169" customFormat="1" ht="11.9" customHeight="1" x14ac:dyDescent="0.3">
      <c r="A311" s="213">
        <v>2706</v>
      </c>
      <c r="B311" s="293"/>
      <c r="C311" s="182" t="s">
        <v>132</v>
      </c>
      <c r="D311" s="177"/>
      <c r="E311" s="735">
        <v>0</v>
      </c>
      <c r="F311" s="736"/>
      <c r="G311" s="737"/>
      <c r="H311" s="1255">
        <f>+$G311*$F311*$E311</f>
        <v>0</v>
      </c>
      <c r="I311" s="191"/>
      <c r="J311" s="213">
        <v>2706</v>
      </c>
      <c r="K311" s="293"/>
      <c r="L311" s="182"/>
      <c r="M311" s="177"/>
      <c r="N311" s="735">
        <v>0</v>
      </c>
      <c r="O311" s="736"/>
      <c r="P311" s="737"/>
      <c r="Q311" s="1255">
        <f>+P311*O311*N311</f>
        <v>0</v>
      </c>
      <c r="R311" s="191"/>
      <c r="S311" s="213">
        <v>2706</v>
      </c>
      <c r="T311" s="293"/>
      <c r="U311" s="182" t="s">
        <v>132</v>
      </c>
      <c r="V311" s="177"/>
      <c r="W311" s="735">
        <v>0</v>
      </c>
      <c r="X311" s="736"/>
      <c r="Y311" s="737"/>
      <c r="Z311" s="1255">
        <f>+Y311*X311*W311</f>
        <v>0</v>
      </c>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212"/>
      <c r="AX311" s="212"/>
      <c r="AY311" s="212"/>
      <c r="AZ311" s="212"/>
      <c r="BA311" s="212"/>
      <c r="BB311" s="212"/>
    </row>
    <row r="312" spans="1:54" s="184" customFormat="1" ht="11.9" customHeight="1" x14ac:dyDescent="0.35">
      <c r="A312" s="1096">
        <v>2707</v>
      </c>
      <c r="B312" s="262"/>
      <c r="C312" s="182"/>
      <c r="D312" s="749" t="s">
        <v>517</v>
      </c>
      <c r="E312" s="750">
        <f>SUM(E313:E320)</f>
        <v>0</v>
      </c>
      <c r="F312" s="1277">
        <f>AVERAGE(F313:F320)</f>
        <v>0</v>
      </c>
      <c r="G312" s="1277">
        <f>AVERAGE(G313:G320)</f>
        <v>0</v>
      </c>
      <c r="H312" s="1271">
        <f>SUM(H313:H320)</f>
        <v>0</v>
      </c>
      <c r="I312" s="792"/>
      <c r="J312" s="1096">
        <v>2707</v>
      </c>
      <c r="K312" s="262"/>
      <c r="L312" s="182"/>
      <c r="M312" s="749" t="s">
        <v>517</v>
      </c>
      <c r="N312" s="750">
        <f>SUM(N313:N320)</f>
        <v>0</v>
      </c>
      <c r="O312" s="1277">
        <f>AVERAGE(O313:O320)</f>
        <v>0</v>
      </c>
      <c r="P312" s="1277">
        <f>AVERAGE(P313:P320)</f>
        <v>0</v>
      </c>
      <c r="Q312" s="1271">
        <f>SUM(Q313:Q320)</f>
        <v>0</v>
      </c>
      <c r="R312" s="792"/>
      <c r="S312" s="1096">
        <v>2707</v>
      </c>
      <c r="T312" s="262"/>
      <c r="U312" s="182"/>
      <c r="V312" s="749" t="s">
        <v>517</v>
      </c>
      <c r="W312" s="750">
        <f>SUM(W313:W320)</f>
        <v>0</v>
      </c>
      <c r="X312" s="1277">
        <f>AVERAGE(X313:X320)</f>
        <v>0</v>
      </c>
      <c r="Y312" s="1277">
        <f>AVERAGE(Y313:Y320)</f>
        <v>0</v>
      </c>
      <c r="Z312" s="1271">
        <f>SUM(Z313:Z320)</f>
        <v>0</v>
      </c>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792"/>
      <c r="AX312" s="792"/>
      <c r="AY312" s="792"/>
      <c r="AZ312" s="792"/>
      <c r="BA312" s="792"/>
      <c r="BB312" s="792"/>
    </row>
    <row r="313" spans="1:54" s="169" customFormat="1" ht="11.9" customHeight="1" x14ac:dyDescent="0.3">
      <c r="A313" s="213">
        <v>2708</v>
      </c>
      <c r="B313" s="294">
        <v>1</v>
      </c>
      <c r="C313" s="185" t="s">
        <v>580</v>
      </c>
      <c r="D313" s="184"/>
      <c r="E313" s="746">
        <v>0</v>
      </c>
      <c r="F313" s="747">
        <v>0</v>
      </c>
      <c r="G313" s="1278">
        <f>'Budget Checklist'!I58</f>
        <v>0</v>
      </c>
      <c r="H313" s="1256">
        <f t="shared" ref="H313:H320" si="15">+$G313*$F313*$E313</f>
        <v>0</v>
      </c>
      <c r="I313" s="191"/>
      <c r="J313" s="213">
        <v>2708</v>
      </c>
      <c r="K313" s="294">
        <v>1</v>
      </c>
      <c r="L313" s="185" t="s">
        <v>580</v>
      </c>
      <c r="M313" s="184"/>
      <c r="N313" s="746">
        <v>0</v>
      </c>
      <c r="O313" s="747">
        <v>0</v>
      </c>
      <c r="P313" s="1278">
        <f>+G313</f>
        <v>0</v>
      </c>
      <c r="Q313" s="1256">
        <f t="shared" ref="Q313:Q320" si="16">+P313*O313*N313</f>
        <v>0</v>
      </c>
      <c r="R313" s="191"/>
      <c r="S313" s="213">
        <v>2708</v>
      </c>
      <c r="T313" s="294">
        <v>1</v>
      </c>
      <c r="U313" s="185" t="s">
        <v>580</v>
      </c>
      <c r="V313" s="184"/>
      <c r="W313" s="746">
        <v>0</v>
      </c>
      <c r="X313" s="747">
        <v>0</v>
      </c>
      <c r="Y313" s="1278">
        <f>+G313</f>
        <v>0</v>
      </c>
      <c r="Z313" s="1256">
        <f t="shared" ref="Z313:Z320" si="17">+Y313*X313*W313</f>
        <v>0</v>
      </c>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191"/>
      <c r="AV313" s="191"/>
      <c r="AW313" s="212"/>
      <c r="AX313" s="212"/>
      <c r="AY313" s="212"/>
      <c r="AZ313" s="212"/>
      <c r="BA313" s="212"/>
      <c r="BB313" s="212"/>
    </row>
    <row r="314" spans="1:54" s="169" customFormat="1" ht="11.9" customHeight="1" x14ac:dyDescent="0.3">
      <c r="A314" s="213">
        <v>2709</v>
      </c>
      <c r="B314" s="293">
        <v>2</v>
      </c>
      <c r="C314" s="185" t="s">
        <v>580</v>
      </c>
      <c r="D314" s="177"/>
      <c r="E314" s="735"/>
      <c r="F314" s="736"/>
      <c r="G314" s="737"/>
      <c r="H314" s="1256">
        <f t="shared" si="15"/>
        <v>0</v>
      </c>
      <c r="I314" s="191"/>
      <c r="J314" s="213">
        <v>2709</v>
      </c>
      <c r="K314" s="293">
        <v>2</v>
      </c>
      <c r="L314" s="185" t="s">
        <v>580</v>
      </c>
      <c r="M314" s="177"/>
      <c r="N314" s="735">
        <v>0</v>
      </c>
      <c r="O314" s="736">
        <v>0</v>
      </c>
      <c r="P314" s="737"/>
      <c r="Q314" s="1256">
        <f t="shared" si="16"/>
        <v>0</v>
      </c>
      <c r="R314" s="191"/>
      <c r="S314" s="213">
        <v>2709</v>
      </c>
      <c r="T314" s="293">
        <v>2</v>
      </c>
      <c r="U314" s="185" t="s">
        <v>580</v>
      </c>
      <c r="V314" s="177"/>
      <c r="W314" s="735">
        <v>0</v>
      </c>
      <c r="X314" s="736">
        <v>0</v>
      </c>
      <c r="Y314" s="737"/>
      <c r="Z314" s="1256">
        <f t="shared" si="17"/>
        <v>0</v>
      </c>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212"/>
      <c r="AX314" s="212"/>
      <c r="AY314" s="212"/>
      <c r="AZ314" s="212"/>
      <c r="BA314" s="212"/>
      <c r="BB314" s="212"/>
    </row>
    <row r="315" spans="1:54" s="169" customFormat="1" ht="11.9" customHeight="1" x14ac:dyDescent="0.3">
      <c r="A315" s="213">
        <v>2710</v>
      </c>
      <c r="B315" s="293">
        <v>3</v>
      </c>
      <c r="C315" s="185" t="s">
        <v>580</v>
      </c>
      <c r="D315" s="177"/>
      <c r="E315" s="735"/>
      <c r="F315" s="736"/>
      <c r="G315" s="737"/>
      <c r="H315" s="1256">
        <f t="shared" si="15"/>
        <v>0</v>
      </c>
      <c r="I315" s="191"/>
      <c r="J315" s="213">
        <v>2710</v>
      </c>
      <c r="K315" s="293">
        <v>3</v>
      </c>
      <c r="L315" s="185" t="s">
        <v>580</v>
      </c>
      <c r="M315" s="177"/>
      <c r="N315" s="735"/>
      <c r="O315" s="736"/>
      <c r="P315" s="737"/>
      <c r="Q315" s="1256">
        <f t="shared" si="16"/>
        <v>0</v>
      </c>
      <c r="R315" s="191"/>
      <c r="S315" s="213">
        <v>2710</v>
      </c>
      <c r="T315" s="293">
        <v>3</v>
      </c>
      <c r="U315" s="185" t="s">
        <v>580</v>
      </c>
      <c r="V315" s="177"/>
      <c r="W315" s="735"/>
      <c r="X315" s="736"/>
      <c r="Y315" s="737"/>
      <c r="Z315" s="1256">
        <f t="shared" si="17"/>
        <v>0</v>
      </c>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212"/>
      <c r="AX315" s="212"/>
      <c r="AY315" s="212"/>
      <c r="AZ315" s="212"/>
      <c r="BA315" s="212"/>
      <c r="BB315" s="212"/>
    </row>
    <row r="316" spans="1:54" s="169" customFormat="1" ht="11.9" customHeight="1" x14ac:dyDescent="0.3">
      <c r="A316" s="213">
        <v>2711</v>
      </c>
      <c r="B316" s="293">
        <v>4</v>
      </c>
      <c r="C316" s="185" t="s">
        <v>580</v>
      </c>
      <c r="D316" s="177"/>
      <c r="E316" s="735"/>
      <c r="F316" s="736"/>
      <c r="G316" s="737"/>
      <c r="H316" s="1256">
        <f t="shared" si="15"/>
        <v>0</v>
      </c>
      <c r="I316" s="191"/>
      <c r="J316" s="213">
        <v>2711</v>
      </c>
      <c r="K316" s="293">
        <v>4</v>
      </c>
      <c r="L316" s="185" t="s">
        <v>580</v>
      </c>
      <c r="M316" s="177"/>
      <c r="N316" s="735"/>
      <c r="O316" s="736"/>
      <c r="P316" s="737"/>
      <c r="Q316" s="1256">
        <f t="shared" si="16"/>
        <v>0</v>
      </c>
      <c r="R316" s="191"/>
      <c r="S316" s="213">
        <v>2711</v>
      </c>
      <c r="T316" s="293">
        <v>4</v>
      </c>
      <c r="U316" s="185" t="s">
        <v>580</v>
      </c>
      <c r="V316" s="177"/>
      <c r="W316" s="735"/>
      <c r="X316" s="736"/>
      <c r="Y316" s="737"/>
      <c r="Z316" s="1256">
        <f t="shared" si="17"/>
        <v>0</v>
      </c>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212"/>
      <c r="AX316" s="212"/>
      <c r="AY316" s="212"/>
      <c r="AZ316" s="212"/>
      <c r="BA316" s="212"/>
      <c r="BB316" s="212"/>
    </row>
    <row r="317" spans="1:54" s="169" customFormat="1" ht="11.9" customHeight="1" x14ac:dyDescent="0.3">
      <c r="A317" s="213">
        <v>2712</v>
      </c>
      <c r="B317" s="293">
        <v>5</v>
      </c>
      <c r="C317" s="185" t="s">
        <v>580</v>
      </c>
      <c r="D317" s="177"/>
      <c r="E317" s="735"/>
      <c r="F317" s="736"/>
      <c r="G317" s="737"/>
      <c r="H317" s="1256">
        <f t="shared" si="15"/>
        <v>0</v>
      </c>
      <c r="I317" s="191"/>
      <c r="J317" s="213">
        <v>2712</v>
      </c>
      <c r="K317" s="293">
        <v>5</v>
      </c>
      <c r="L317" s="185" t="s">
        <v>580</v>
      </c>
      <c r="M317" s="177"/>
      <c r="N317" s="735"/>
      <c r="O317" s="736"/>
      <c r="P317" s="737"/>
      <c r="Q317" s="1256">
        <f t="shared" si="16"/>
        <v>0</v>
      </c>
      <c r="R317" s="191"/>
      <c r="S317" s="213">
        <v>2712</v>
      </c>
      <c r="T317" s="293">
        <v>5</v>
      </c>
      <c r="U317" s="185" t="s">
        <v>580</v>
      </c>
      <c r="V317" s="177"/>
      <c r="W317" s="735"/>
      <c r="X317" s="736"/>
      <c r="Y317" s="737"/>
      <c r="Z317" s="1256">
        <f t="shared" si="17"/>
        <v>0</v>
      </c>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212"/>
      <c r="AX317" s="212"/>
      <c r="AY317" s="212"/>
      <c r="AZ317" s="212"/>
      <c r="BA317" s="212"/>
      <c r="BB317" s="212"/>
    </row>
    <row r="318" spans="1:54" s="169" customFormat="1" ht="11.9" customHeight="1" x14ac:dyDescent="0.3">
      <c r="A318" s="213">
        <v>2713</v>
      </c>
      <c r="B318" s="293"/>
      <c r="C318" s="185" t="s">
        <v>872</v>
      </c>
      <c r="D318" s="177"/>
      <c r="E318" s="735"/>
      <c r="F318" s="736"/>
      <c r="G318" s="737"/>
      <c r="H318" s="1256">
        <f t="shared" si="15"/>
        <v>0</v>
      </c>
      <c r="I318" s="191"/>
      <c r="J318" s="213">
        <v>2713</v>
      </c>
      <c r="K318" s="293"/>
      <c r="L318" s="185" t="s">
        <v>872</v>
      </c>
      <c r="M318" s="177"/>
      <c r="N318" s="735"/>
      <c r="O318" s="736"/>
      <c r="P318" s="737"/>
      <c r="Q318" s="1256">
        <f t="shared" si="16"/>
        <v>0</v>
      </c>
      <c r="R318" s="191"/>
      <c r="S318" s="213">
        <v>2713</v>
      </c>
      <c r="T318" s="293"/>
      <c r="U318" s="185" t="s">
        <v>872</v>
      </c>
      <c r="V318" s="177"/>
      <c r="W318" s="735"/>
      <c r="X318" s="736"/>
      <c r="Y318" s="737"/>
      <c r="Z318" s="1256">
        <f t="shared" si="17"/>
        <v>0</v>
      </c>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212"/>
      <c r="AX318" s="212"/>
      <c r="AY318" s="212"/>
      <c r="AZ318" s="212"/>
      <c r="BA318" s="212"/>
      <c r="BB318" s="212"/>
    </row>
    <row r="319" spans="1:54" s="169" customFormat="1" ht="11.9" customHeight="1" x14ac:dyDescent="0.3">
      <c r="A319" s="213">
        <v>2714</v>
      </c>
      <c r="B319" s="293"/>
      <c r="C319" s="185" t="s">
        <v>45</v>
      </c>
      <c r="D319" s="177"/>
      <c r="E319" s="735"/>
      <c r="F319" s="736"/>
      <c r="G319" s="737"/>
      <c r="H319" s="1256">
        <f t="shared" si="15"/>
        <v>0</v>
      </c>
      <c r="I319" s="191"/>
      <c r="J319" s="213">
        <v>2714</v>
      </c>
      <c r="K319" s="293"/>
      <c r="L319" s="185" t="s">
        <v>130</v>
      </c>
      <c r="M319" s="177"/>
      <c r="N319" s="735"/>
      <c r="O319" s="736"/>
      <c r="P319" s="737"/>
      <c r="Q319" s="1256">
        <f t="shared" si="16"/>
        <v>0</v>
      </c>
      <c r="R319" s="191"/>
      <c r="S319" s="213">
        <v>2714</v>
      </c>
      <c r="T319" s="293"/>
      <c r="U319" s="185" t="s">
        <v>130</v>
      </c>
      <c r="V319" s="177"/>
      <c r="W319" s="735"/>
      <c r="X319" s="736"/>
      <c r="Y319" s="737"/>
      <c r="Z319" s="1256">
        <f t="shared" si="17"/>
        <v>0</v>
      </c>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212"/>
      <c r="AX319" s="212"/>
      <c r="AY319" s="212"/>
      <c r="AZ319" s="212"/>
      <c r="BA319" s="212"/>
      <c r="BB319" s="212"/>
    </row>
    <row r="320" spans="1:54" s="169" customFormat="1" ht="11.9" customHeight="1" x14ac:dyDescent="0.3">
      <c r="A320" s="213">
        <v>2715</v>
      </c>
      <c r="B320" s="293"/>
      <c r="C320" s="182" t="s">
        <v>132</v>
      </c>
      <c r="D320" s="177"/>
      <c r="E320" s="735"/>
      <c r="F320" s="736"/>
      <c r="G320" s="737"/>
      <c r="H320" s="1256">
        <f t="shared" si="15"/>
        <v>0</v>
      </c>
      <c r="I320" s="191"/>
      <c r="J320" s="213">
        <v>2715</v>
      </c>
      <c r="K320" s="293"/>
      <c r="L320" s="182"/>
      <c r="M320" s="177"/>
      <c r="N320" s="735"/>
      <c r="O320" s="736"/>
      <c r="P320" s="737"/>
      <c r="Q320" s="1256">
        <f t="shared" si="16"/>
        <v>0</v>
      </c>
      <c r="R320" s="191"/>
      <c r="S320" s="213">
        <v>2715</v>
      </c>
      <c r="T320" s="293"/>
      <c r="U320" s="182" t="s">
        <v>132</v>
      </c>
      <c r="V320" s="177"/>
      <c r="W320" s="735"/>
      <c r="X320" s="736"/>
      <c r="Y320" s="737"/>
      <c r="Z320" s="1256">
        <f t="shared" si="17"/>
        <v>0</v>
      </c>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212"/>
      <c r="AX320" s="212"/>
      <c r="AY320" s="212"/>
      <c r="AZ320" s="212"/>
      <c r="BA320" s="212"/>
      <c r="BB320" s="212"/>
    </row>
    <row r="321" spans="1:54" s="169" customFormat="1" ht="11.9" customHeight="1" x14ac:dyDescent="0.3">
      <c r="A321" s="1096">
        <v>2716</v>
      </c>
      <c r="B321" s="293"/>
      <c r="C321" s="182"/>
      <c r="D321" s="749" t="s">
        <v>518</v>
      </c>
      <c r="E321" s="750">
        <f>SUM(E322:E329)</f>
        <v>0</v>
      </c>
      <c r="F321" s="1277">
        <f>AVERAGE(F322:F329)</f>
        <v>0</v>
      </c>
      <c r="G321" s="1277">
        <f>AVERAGE(G322:G329)</f>
        <v>0</v>
      </c>
      <c r="H321" s="1271">
        <f>SUM(H322:H329)</f>
        <v>0</v>
      </c>
      <c r="I321" s="191"/>
      <c r="J321" s="1096">
        <v>2716</v>
      </c>
      <c r="K321" s="293"/>
      <c r="L321" s="182"/>
      <c r="M321" s="749" t="s">
        <v>518</v>
      </c>
      <c r="N321" s="750">
        <f>SUM(N322:N329)</f>
        <v>0</v>
      </c>
      <c r="O321" s="1277">
        <f>AVERAGE(O322:O329)</f>
        <v>0</v>
      </c>
      <c r="P321" s="1277">
        <f>AVERAGE(P322:P329)</f>
        <v>0</v>
      </c>
      <c r="Q321" s="1271">
        <f>SUM(Q322:Q329)</f>
        <v>0</v>
      </c>
      <c r="R321" s="191"/>
      <c r="S321" s="1096">
        <v>2716</v>
      </c>
      <c r="T321" s="293"/>
      <c r="U321" s="182"/>
      <c r="V321" s="749" t="s">
        <v>518</v>
      </c>
      <c r="W321" s="750">
        <f>SUM(W322:W329)</f>
        <v>0</v>
      </c>
      <c r="X321" s="1277">
        <f>AVERAGE(X322:X329)</f>
        <v>0</v>
      </c>
      <c r="Y321" s="1277">
        <f>AVERAGE(Y322:Y329)</f>
        <v>0</v>
      </c>
      <c r="Z321" s="1271">
        <f>SUM(Z322:Z329)</f>
        <v>0</v>
      </c>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212"/>
      <c r="AX321" s="212"/>
      <c r="AY321" s="212"/>
      <c r="AZ321" s="212"/>
      <c r="BA321" s="212"/>
      <c r="BB321" s="212"/>
    </row>
    <row r="322" spans="1:54" s="169" customFormat="1" ht="11.9" customHeight="1" x14ac:dyDescent="0.3">
      <c r="A322" s="213">
        <v>2717</v>
      </c>
      <c r="B322" s="294">
        <v>1</v>
      </c>
      <c r="C322" s="182" t="s">
        <v>522</v>
      </c>
      <c r="D322" s="177"/>
      <c r="E322" s="735">
        <v>0</v>
      </c>
      <c r="F322" s="736">
        <v>0</v>
      </c>
      <c r="G322" s="1276">
        <f>'Budget Checklist'!I59</f>
        <v>0</v>
      </c>
      <c r="H322" s="1255">
        <f t="shared" ref="H322:H329" si="18">+$G322*$F322*$E322</f>
        <v>0</v>
      </c>
      <c r="I322" s="191"/>
      <c r="J322" s="213">
        <v>2717</v>
      </c>
      <c r="K322" s="294">
        <v>1</v>
      </c>
      <c r="L322" s="182" t="s">
        <v>522</v>
      </c>
      <c r="M322" s="177"/>
      <c r="N322" s="735">
        <v>0</v>
      </c>
      <c r="O322" s="736">
        <v>0</v>
      </c>
      <c r="P322" s="1276">
        <f>+G322</f>
        <v>0</v>
      </c>
      <c r="Q322" s="1255">
        <f t="shared" ref="Q322:Q329" si="19">+P322*O322*N322</f>
        <v>0</v>
      </c>
      <c r="R322" s="191"/>
      <c r="S322" s="213">
        <v>2717</v>
      </c>
      <c r="T322" s="294">
        <v>1</v>
      </c>
      <c r="U322" s="182" t="s">
        <v>522</v>
      </c>
      <c r="V322" s="177"/>
      <c r="W322" s="735">
        <v>0</v>
      </c>
      <c r="X322" s="736">
        <v>0</v>
      </c>
      <c r="Y322" s="1276">
        <f>+G322</f>
        <v>0</v>
      </c>
      <c r="Z322" s="1255">
        <f t="shared" ref="Z322:Z329" si="20">+Y322*X322*W322</f>
        <v>0</v>
      </c>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212"/>
      <c r="AX322" s="212"/>
      <c r="AY322" s="212"/>
      <c r="AZ322" s="212"/>
      <c r="BA322" s="212"/>
      <c r="BB322" s="212"/>
    </row>
    <row r="323" spans="1:54" s="169" customFormat="1" ht="11.9" customHeight="1" x14ac:dyDescent="0.3">
      <c r="A323" s="213">
        <v>2718</v>
      </c>
      <c r="B323" s="293">
        <v>2</v>
      </c>
      <c r="C323" s="182" t="s">
        <v>522</v>
      </c>
      <c r="D323" s="177"/>
      <c r="E323" s="735"/>
      <c r="F323" s="736"/>
      <c r="G323" s="737"/>
      <c r="H323" s="1255">
        <f t="shared" si="18"/>
        <v>0</v>
      </c>
      <c r="I323" s="191"/>
      <c r="J323" s="213">
        <v>2718</v>
      </c>
      <c r="K323" s="293">
        <v>2</v>
      </c>
      <c r="L323" s="182" t="s">
        <v>522</v>
      </c>
      <c r="M323" s="177"/>
      <c r="N323" s="735">
        <v>0</v>
      </c>
      <c r="O323" s="736">
        <v>0</v>
      </c>
      <c r="P323" s="737"/>
      <c r="Q323" s="1255">
        <f t="shared" si="19"/>
        <v>0</v>
      </c>
      <c r="R323" s="191"/>
      <c r="S323" s="213">
        <v>2718</v>
      </c>
      <c r="T323" s="293">
        <v>2</v>
      </c>
      <c r="U323" s="182" t="s">
        <v>522</v>
      </c>
      <c r="V323" s="177"/>
      <c r="W323" s="735">
        <v>0</v>
      </c>
      <c r="X323" s="736">
        <v>0</v>
      </c>
      <c r="Y323" s="737"/>
      <c r="Z323" s="1255">
        <f t="shared" si="20"/>
        <v>0</v>
      </c>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212"/>
      <c r="AX323" s="212"/>
      <c r="AY323" s="212"/>
      <c r="AZ323" s="212"/>
      <c r="BA323" s="212"/>
      <c r="BB323" s="212"/>
    </row>
    <row r="324" spans="1:54" s="169" customFormat="1" ht="11.9" customHeight="1" x14ac:dyDescent="0.3">
      <c r="A324" s="213">
        <v>2719</v>
      </c>
      <c r="B324" s="293">
        <v>3</v>
      </c>
      <c r="C324" s="182" t="s">
        <v>522</v>
      </c>
      <c r="D324" s="177"/>
      <c r="E324" s="735"/>
      <c r="F324" s="736"/>
      <c r="G324" s="737"/>
      <c r="H324" s="1255">
        <f t="shared" si="18"/>
        <v>0</v>
      </c>
      <c r="I324" s="191"/>
      <c r="J324" s="213">
        <v>2719</v>
      </c>
      <c r="K324" s="293">
        <v>3</v>
      </c>
      <c r="L324" s="182" t="s">
        <v>522</v>
      </c>
      <c r="M324" s="177"/>
      <c r="N324" s="735">
        <v>0</v>
      </c>
      <c r="O324" s="736">
        <v>0</v>
      </c>
      <c r="P324" s="737"/>
      <c r="Q324" s="1255">
        <f t="shared" si="19"/>
        <v>0</v>
      </c>
      <c r="R324" s="191"/>
      <c r="S324" s="213">
        <v>2719</v>
      </c>
      <c r="T324" s="293">
        <v>3</v>
      </c>
      <c r="U324" s="182" t="s">
        <v>522</v>
      </c>
      <c r="V324" s="177"/>
      <c r="W324" s="735">
        <v>0</v>
      </c>
      <c r="X324" s="736">
        <v>0</v>
      </c>
      <c r="Y324" s="737"/>
      <c r="Z324" s="1255">
        <f t="shared" si="20"/>
        <v>0</v>
      </c>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212"/>
      <c r="AX324" s="212"/>
      <c r="AY324" s="212"/>
      <c r="AZ324" s="212"/>
      <c r="BA324" s="212"/>
      <c r="BB324" s="212"/>
    </row>
    <row r="325" spans="1:54" s="169" customFormat="1" ht="11.9" customHeight="1" x14ac:dyDescent="0.3">
      <c r="A325" s="213">
        <v>2720</v>
      </c>
      <c r="B325" s="293">
        <v>4</v>
      </c>
      <c r="C325" s="182" t="s">
        <v>522</v>
      </c>
      <c r="D325" s="177"/>
      <c r="E325" s="735"/>
      <c r="F325" s="736"/>
      <c r="G325" s="737"/>
      <c r="H325" s="1255">
        <f t="shared" si="18"/>
        <v>0</v>
      </c>
      <c r="I325" s="191"/>
      <c r="J325" s="213">
        <v>2720</v>
      </c>
      <c r="K325" s="293">
        <v>4</v>
      </c>
      <c r="L325" s="182" t="s">
        <v>522</v>
      </c>
      <c r="M325" s="177"/>
      <c r="N325" s="735">
        <v>0</v>
      </c>
      <c r="O325" s="736">
        <v>0</v>
      </c>
      <c r="P325" s="737"/>
      <c r="Q325" s="1255">
        <f t="shared" si="19"/>
        <v>0</v>
      </c>
      <c r="R325" s="191"/>
      <c r="S325" s="213">
        <v>2720</v>
      </c>
      <c r="T325" s="293">
        <v>4</v>
      </c>
      <c r="U325" s="182" t="s">
        <v>522</v>
      </c>
      <c r="V325" s="177"/>
      <c r="W325" s="735">
        <v>0</v>
      </c>
      <c r="X325" s="736">
        <v>0</v>
      </c>
      <c r="Y325" s="737"/>
      <c r="Z325" s="1255">
        <f t="shared" si="20"/>
        <v>0</v>
      </c>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212"/>
      <c r="AX325" s="212"/>
      <c r="AY325" s="212"/>
      <c r="AZ325" s="212"/>
      <c r="BA325" s="212"/>
      <c r="BB325" s="212"/>
    </row>
    <row r="326" spans="1:54" s="169" customFormat="1" ht="11.9" customHeight="1" x14ac:dyDescent="0.3">
      <c r="A326" s="213">
        <v>2721</v>
      </c>
      <c r="B326" s="293">
        <v>5</v>
      </c>
      <c r="C326" s="182" t="s">
        <v>522</v>
      </c>
      <c r="D326" s="177"/>
      <c r="E326" s="735"/>
      <c r="F326" s="736"/>
      <c r="G326" s="737"/>
      <c r="H326" s="1255">
        <f t="shared" si="18"/>
        <v>0</v>
      </c>
      <c r="I326" s="191"/>
      <c r="J326" s="213">
        <v>2721</v>
      </c>
      <c r="K326" s="293">
        <v>5</v>
      </c>
      <c r="L326" s="182" t="s">
        <v>522</v>
      </c>
      <c r="M326" s="177"/>
      <c r="N326" s="735">
        <v>0</v>
      </c>
      <c r="O326" s="736">
        <v>0</v>
      </c>
      <c r="P326" s="737"/>
      <c r="Q326" s="1255">
        <f t="shared" si="19"/>
        <v>0</v>
      </c>
      <c r="R326" s="191"/>
      <c r="S326" s="213">
        <v>2721</v>
      </c>
      <c r="T326" s="293">
        <v>5</v>
      </c>
      <c r="U326" s="182" t="s">
        <v>522</v>
      </c>
      <c r="V326" s="177"/>
      <c r="W326" s="735">
        <v>0</v>
      </c>
      <c r="X326" s="736">
        <v>0</v>
      </c>
      <c r="Y326" s="737"/>
      <c r="Z326" s="1255">
        <f t="shared" si="20"/>
        <v>0</v>
      </c>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212"/>
      <c r="AX326" s="212"/>
      <c r="AY326" s="212"/>
      <c r="AZ326" s="212"/>
      <c r="BA326" s="212"/>
      <c r="BB326" s="212"/>
    </row>
    <row r="327" spans="1:54" s="169" customFormat="1" ht="11.9" customHeight="1" x14ac:dyDescent="0.3">
      <c r="A327" s="213">
        <v>2722</v>
      </c>
      <c r="B327" s="293"/>
      <c r="C327" s="182" t="s">
        <v>874</v>
      </c>
      <c r="D327" s="177"/>
      <c r="E327" s="735"/>
      <c r="F327" s="736"/>
      <c r="G327" s="737"/>
      <c r="H327" s="1255">
        <f t="shared" si="18"/>
        <v>0</v>
      </c>
      <c r="I327" s="191"/>
      <c r="J327" s="213">
        <v>2722</v>
      </c>
      <c r="K327" s="293"/>
      <c r="L327" s="182" t="s">
        <v>874</v>
      </c>
      <c r="M327" s="177"/>
      <c r="N327" s="735">
        <v>0</v>
      </c>
      <c r="O327" s="736">
        <v>0</v>
      </c>
      <c r="P327" s="737"/>
      <c r="Q327" s="1255">
        <f t="shared" si="19"/>
        <v>0</v>
      </c>
      <c r="R327" s="191"/>
      <c r="S327" s="213">
        <v>2722</v>
      </c>
      <c r="T327" s="293"/>
      <c r="U327" s="182" t="s">
        <v>874</v>
      </c>
      <c r="V327" s="177"/>
      <c r="W327" s="735">
        <v>0</v>
      </c>
      <c r="X327" s="736">
        <v>0</v>
      </c>
      <c r="Y327" s="737"/>
      <c r="Z327" s="1255">
        <f t="shared" si="20"/>
        <v>0</v>
      </c>
      <c r="AA327" s="191"/>
      <c r="AB327" s="191"/>
      <c r="AC327" s="191"/>
      <c r="AD327" s="191"/>
      <c r="AE327" s="191"/>
      <c r="AF327" s="191"/>
      <c r="AG327" s="191"/>
      <c r="AH327" s="191"/>
      <c r="AI327" s="191"/>
      <c r="AJ327" s="191"/>
      <c r="AK327" s="191"/>
      <c r="AL327" s="191"/>
      <c r="AM327" s="191"/>
      <c r="AN327" s="191"/>
      <c r="AO327" s="191"/>
      <c r="AP327" s="191"/>
      <c r="AQ327" s="191"/>
      <c r="AR327" s="191"/>
      <c r="AS327" s="191"/>
      <c r="AT327" s="191"/>
      <c r="AU327" s="191"/>
      <c r="AV327" s="191"/>
      <c r="AW327" s="212"/>
      <c r="AX327" s="212"/>
      <c r="AY327" s="212"/>
      <c r="AZ327" s="212"/>
      <c r="BA327" s="212"/>
      <c r="BB327" s="212"/>
    </row>
    <row r="328" spans="1:54" s="169" customFormat="1" ht="11.9" customHeight="1" x14ac:dyDescent="0.3">
      <c r="A328" s="213">
        <v>2723</v>
      </c>
      <c r="B328" s="293"/>
      <c r="C328" s="182" t="s">
        <v>46</v>
      </c>
      <c r="D328" s="177"/>
      <c r="E328" s="735"/>
      <c r="F328" s="736"/>
      <c r="G328" s="737"/>
      <c r="H328" s="1255">
        <f>+$G328*$F328*$E328</f>
        <v>0</v>
      </c>
      <c r="I328" s="191"/>
      <c r="J328" s="213">
        <v>2723</v>
      </c>
      <c r="K328" s="293"/>
      <c r="L328" s="182" t="s">
        <v>131</v>
      </c>
      <c r="M328" s="177"/>
      <c r="N328" s="735">
        <v>0</v>
      </c>
      <c r="O328" s="736">
        <v>0</v>
      </c>
      <c r="P328" s="737"/>
      <c r="Q328" s="1255">
        <f t="shared" si="19"/>
        <v>0</v>
      </c>
      <c r="R328" s="191"/>
      <c r="S328" s="213">
        <v>2723</v>
      </c>
      <c r="T328" s="293"/>
      <c r="U328" s="182" t="s">
        <v>131</v>
      </c>
      <c r="V328" s="177"/>
      <c r="W328" s="735">
        <v>0</v>
      </c>
      <c r="X328" s="736">
        <v>0</v>
      </c>
      <c r="Y328" s="737"/>
      <c r="Z328" s="1255">
        <f t="shared" si="20"/>
        <v>0</v>
      </c>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212"/>
      <c r="AX328" s="212"/>
      <c r="AY328" s="212"/>
      <c r="AZ328" s="212"/>
      <c r="BA328" s="212"/>
      <c r="BB328" s="212"/>
    </row>
    <row r="329" spans="1:54" s="169" customFormat="1" ht="11.9" customHeight="1" x14ac:dyDescent="0.3">
      <c r="A329" s="213">
        <v>2724</v>
      </c>
      <c r="B329" s="293"/>
      <c r="C329" s="182" t="s">
        <v>132</v>
      </c>
      <c r="D329" s="177"/>
      <c r="E329" s="735"/>
      <c r="F329" s="736"/>
      <c r="G329" s="737"/>
      <c r="H329" s="1255">
        <f t="shared" si="18"/>
        <v>0</v>
      </c>
      <c r="I329" s="191"/>
      <c r="J329" s="213">
        <v>2724</v>
      </c>
      <c r="K329" s="293"/>
      <c r="L329" s="182"/>
      <c r="M329" s="177"/>
      <c r="N329" s="735">
        <v>0</v>
      </c>
      <c r="O329" s="736"/>
      <c r="P329" s="737"/>
      <c r="Q329" s="1255">
        <f t="shared" si="19"/>
        <v>0</v>
      </c>
      <c r="R329" s="191"/>
      <c r="S329" s="213">
        <v>2724</v>
      </c>
      <c r="T329" s="293"/>
      <c r="U329" s="182"/>
      <c r="V329" s="177"/>
      <c r="W329" s="735">
        <v>0</v>
      </c>
      <c r="X329" s="736"/>
      <c r="Y329" s="737"/>
      <c r="Z329" s="1255">
        <f t="shared" si="20"/>
        <v>0</v>
      </c>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212"/>
      <c r="AX329" s="212"/>
      <c r="AY329" s="212"/>
      <c r="AZ329" s="212"/>
      <c r="BA329" s="212"/>
      <c r="BB329" s="212"/>
    </row>
    <row r="330" spans="1:54" s="169" customFormat="1" ht="11.9" customHeight="1" x14ac:dyDescent="0.35">
      <c r="A330" s="1096">
        <v>2725</v>
      </c>
      <c r="B330" s="262"/>
      <c r="C330" s="752"/>
      <c r="D330" s="749" t="s">
        <v>519</v>
      </c>
      <c r="E330" s="750">
        <f>SUM(E331:E338)</f>
        <v>0</v>
      </c>
      <c r="F330" s="1277">
        <f>AVERAGE(F331:F338)</f>
        <v>0</v>
      </c>
      <c r="G330" s="1277">
        <f>AVERAGE(G331:G338)</f>
        <v>0</v>
      </c>
      <c r="H330" s="1271">
        <f>SUM(H331:H338)</f>
        <v>0</v>
      </c>
      <c r="I330" s="191"/>
      <c r="J330" s="1096">
        <v>2725</v>
      </c>
      <c r="K330" s="262"/>
      <c r="L330" s="752"/>
      <c r="M330" s="749" t="s">
        <v>519</v>
      </c>
      <c r="N330" s="750">
        <f>SUM(N331:N338)</f>
        <v>0</v>
      </c>
      <c r="O330" s="1277">
        <f>AVERAGE(O331:O338)</f>
        <v>0</v>
      </c>
      <c r="P330" s="1277">
        <f>AVERAGE(P331:P338)</f>
        <v>0</v>
      </c>
      <c r="Q330" s="1271">
        <f>SUM(Q331:Q338)</f>
        <v>0</v>
      </c>
      <c r="R330" s="191"/>
      <c r="S330" s="1096">
        <v>2725</v>
      </c>
      <c r="T330" s="262"/>
      <c r="U330" s="752"/>
      <c r="V330" s="749" t="s">
        <v>519</v>
      </c>
      <c r="W330" s="750">
        <f>SUM(W331:W338)</f>
        <v>0</v>
      </c>
      <c r="X330" s="1277">
        <f>AVERAGE(X331:X338)</f>
        <v>0</v>
      </c>
      <c r="Y330" s="1277">
        <f>AVERAGE(Y331:Y338)</f>
        <v>0</v>
      </c>
      <c r="Z330" s="1271">
        <f>SUM(Z331:Z338)</f>
        <v>0</v>
      </c>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212"/>
      <c r="AX330" s="212"/>
      <c r="AY330" s="212"/>
      <c r="AZ330" s="212"/>
      <c r="BA330" s="212"/>
      <c r="BB330" s="212"/>
    </row>
    <row r="331" spans="1:54" s="169" customFormat="1" ht="11.9" customHeight="1" x14ac:dyDescent="0.3">
      <c r="A331" s="213">
        <v>2726</v>
      </c>
      <c r="B331" s="294">
        <v>1</v>
      </c>
      <c r="C331" s="182" t="s">
        <v>582</v>
      </c>
      <c r="D331" s="177"/>
      <c r="E331" s="735">
        <v>0</v>
      </c>
      <c r="F331" s="736">
        <v>0</v>
      </c>
      <c r="G331" s="1276">
        <f>'Budget Checklist'!I60</f>
        <v>0</v>
      </c>
      <c r="H331" s="1255">
        <f t="shared" ref="H331:H338" si="21">+$G331*$F331*$E331</f>
        <v>0</v>
      </c>
      <c r="I331" s="191"/>
      <c r="J331" s="213">
        <v>2726</v>
      </c>
      <c r="K331" s="294">
        <v>1</v>
      </c>
      <c r="L331" s="182" t="s">
        <v>582</v>
      </c>
      <c r="M331" s="177"/>
      <c r="N331" s="735">
        <v>0</v>
      </c>
      <c r="O331" s="736">
        <v>0</v>
      </c>
      <c r="P331" s="1276">
        <f>+G331</f>
        <v>0</v>
      </c>
      <c r="Q331" s="1255">
        <f t="shared" ref="Q331:Q338" si="22">+P331*O331*N331</f>
        <v>0</v>
      </c>
      <c r="R331" s="191"/>
      <c r="S331" s="213">
        <v>2726</v>
      </c>
      <c r="T331" s="294">
        <v>1</v>
      </c>
      <c r="U331" s="182" t="s">
        <v>582</v>
      </c>
      <c r="V331" s="177"/>
      <c r="W331" s="735">
        <v>0</v>
      </c>
      <c r="X331" s="736">
        <v>0</v>
      </c>
      <c r="Y331" s="1276">
        <f>+G331</f>
        <v>0</v>
      </c>
      <c r="Z331" s="1255">
        <f t="shared" ref="Z331:Z338" si="23">+Y331*X331*W331</f>
        <v>0</v>
      </c>
      <c r="AA331" s="191"/>
      <c r="AB331" s="191"/>
      <c r="AC331" s="191"/>
      <c r="AD331" s="191"/>
      <c r="AE331" s="191"/>
      <c r="AF331" s="191"/>
      <c r="AG331" s="191"/>
      <c r="AH331" s="191"/>
      <c r="AI331" s="191"/>
      <c r="AJ331" s="191"/>
      <c r="AK331" s="191"/>
      <c r="AL331" s="191"/>
      <c r="AM331" s="191"/>
      <c r="AN331" s="191"/>
      <c r="AO331" s="191"/>
      <c r="AP331" s="191"/>
      <c r="AQ331" s="191"/>
      <c r="AR331" s="191"/>
      <c r="AS331" s="191"/>
      <c r="AT331" s="191"/>
      <c r="AU331" s="191"/>
      <c r="AV331" s="191"/>
      <c r="AW331" s="212"/>
      <c r="AX331" s="212"/>
      <c r="AY331" s="212"/>
      <c r="AZ331" s="212"/>
      <c r="BA331" s="212"/>
      <c r="BB331" s="212"/>
    </row>
    <row r="332" spans="1:54" s="169" customFormat="1" ht="11.9" customHeight="1" x14ac:dyDescent="0.3">
      <c r="A332" s="213">
        <v>2727</v>
      </c>
      <c r="B332" s="293">
        <v>2</v>
      </c>
      <c r="C332" s="182" t="s">
        <v>582</v>
      </c>
      <c r="D332" s="177"/>
      <c r="E332" s="735"/>
      <c r="F332" s="736"/>
      <c r="G332" s="737"/>
      <c r="H332" s="1255">
        <f t="shared" si="21"/>
        <v>0</v>
      </c>
      <c r="I332" s="191"/>
      <c r="J332" s="213">
        <v>2727</v>
      </c>
      <c r="K332" s="293">
        <v>2</v>
      </c>
      <c r="L332" s="182" t="s">
        <v>582</v>
      </c>
      <c r="M332" s="177"/>
      <c r="N332" s="735">
        <v>0</v>
      </c>
      <c r="O332" s="736">
        <v>0</v>
      </c>
      <c r="P332" s="737"/>
      <c r="Q332" s="1255">
        <f t="shared" si="22"/>
        <v>0</v>
      </c>
      <c r="R332" s="191"/>
      <c r="S332" s="213">
        <v>2727</v>
      </c>
      <c r="T332" s="293">
        <v>2</v>
      </c>
      <c r="U332" s="182" t="s">
        <v>582</v>
      </c>
      <c r="V332" s="177"/>
      <c r="W332" s="735">
        <v>0</v>
      </c>
      <c r="X332" s="736">
        <v>0</v>
      </c>
      <c r="Y332" s="737"/>
      <c r="Z332" s="1255">
        <f t="shared" si="23"/>
        <v>0</v>
      </c>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212"/>
      <c r="AX332" s="212"/>
      <c r="AY332" s="212"/>
      <c r="AZ332" s="212"/>
      <c r="BA332" s="212"/>
      <c r="BB332" s="212"/>
    </row>
    <row r="333" spans="1:54" s="169" customFormat="1" ht="11.9" customHeight="1" x14ac:dyDescent="0.3">
      <c r="A333" s="213">
        <v>2728</v>
      </c>
      <c r="B333" s="293">
        <v>3</v>
      </c>
      <c r="C333" s="182" t="s">
        <v>582</v>
      </c>
      <c r="D333" s="177"/>
      <c r="E333" s="735"/>
      <c r="F333" s="736"/>
      <c r="G333" s="737"/>
      <c r="H333" s="1255">
        <f t="shared" si="21"/>
        <v>0</v>
      </c>
      <c r="I333" s="191"/>
      <c r="J333" s="213">
        <v>2728</v>
      </c>
      <c r="K333" s="293">
        <v>3</v>
      </c>
      <c r="L333" s="182" t="s">
        <v>582</v>
      </c>
      <c r="M333" s="177"/>
      <c r="N333" s="735"/>
      <c r="O333" s="736"/>
      <c r="P333" s="737"/>
      <c r="Q333" s="1255">
        <f t="shared" si="22"/>
        <v>0</v>
      </c>
      <c r="R333" s="191"/>
      <c r="S333" s="213">
        <v>2728</v>
      </c>
      <c r="T333" s="293">
        <v>3</v>
      </c>
      <c r="U333" s="182" t="s">
        <v>582</v>
      </c>
      <c r="V333" s="177"/>
      <c r="W333" s="735"/>
      <c r="X333" s="736"/>
      <c r="Y333" s="737"/>
      <c r="Z333" s="1255">
        <f t="shared" si="23"/>
        <v>0</v>
      </c>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212"/>
      <c r="AX333" s="212"/>
      <c r="AY333" s="212"/>
      <c r="AZ333" s="212"/>
      <c r="BA333" s="212"/>
      <c r="BB333" s="212"/>
    </row>
    <row r="334" spans="1:54" s="169" customFormat="1" ht="11.9" customHeight="1" x14ac:dyDescent="0.3">
      <c r="A334" s="213">
        <v>2729</v>
      </c>
      <c r="B334" s="293">
        <v>4</v>
      </c>
      <c r="C334" s="182" t="s">
        <v>582</v>
      </c>
      <c r="D334" s="177"/>
      <c r="E334" s="735"/>
      <c r="F334" s="736"/>
      <c r="G334" s="737"/>
      <c r="H334" s="1255">
        <f t="shared" si="21"/>
        <v>0</v>
      </c>
      <c r="I334" s="191"/>
      <c r="J334" s="213">
        <v>2729</v>
      </c>
      <c r="K334" s="293">
        <v>4</v>
      </c>
      <c r="L334" s="182" t="s">
        <v>582</v>
      </c>
      <c r="M334" s="177"/>
      <c r="N334" s="735"/>
      <c r="O334" s="736"/>
      <c r="P334" s="737"/>
      <c r="Q334" s="1255">
        <f t="shared" si="22"/>
        <v>0</v>
      </c>
      <c r="R334" s="191"/>
      <c r="S334" s="213">
        <v>2729</v>
      </c>
      <c r="T334" s="293">
        <v>4</v>
      </c>
      <c r="U334" s="182" t="s">
        <v>582</v>
      </c>
      <c r="V334" s="177"/>
      <c r="W334" s="735"/>
      <c r="X334" s="736"/>
      <c r="Y334" s="737"/>
      <c r="Z334" s="1255">
        <f t="shared" si="23"/>
        <v>0</v>
      </c>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212"/>
      <c r="AX334" s="212"/>
      <c r="AY334" s="212"/>
      <c r="AZ334" s="212"/>
      <c r="BA334" s="212"/>
      <c r="BB334" s="212"/>
    </row>
    <row r="335" spans="1:54" s="169" customFormat="1" ht="11.9" customHeight="1" x14ac:dyDescent="0.3">
      <c r="A335" s="213">
        <v>2730</v>
      </c>
      <c r="B335" s="293">
        <v>5</v>
      </c>
      <c r="C335" s="182" t="s">
        <v>582</v>
      </c>
      <c r="D335" s="177"/>
      <c r="E335" s="735"/>
      <c r="F335" s="736"/>
      <c r="G335" s="737"/>
      <c r="H335" s="1255">
        <f t="shared" si="21"/>
        <v>0</v>
      </c>
      <c r="I335" s="191"/>
      <c r="J335" s="213">
        <v>2730</v>
      </c>
      <c r="K335" s="293">
        <v>5</v>
      </c>
      <c r="L335" s="182" t="s">
        <v>582</v>
      </c>
      <c r="M335" s="177"/>
      <c r="N335" s="735"/>
      <c r="O335" s="736"/>
      <c r="P335" s="737"/>
      <c r="Q335" s="1255">
        <f t="shared" si="22"/>
        <v>0</v>
      </c>
      <c r="R335" s="191"/>
      <c r="S335" s="213">
        <v>2730</v>
      </c>
      <c r="T335" s="293">
        <v>5</v>
      </c>
      <c r="U335" s="182" t="s">
        <v>582</v>
      </c>
      <c r="V335" s="177"/>
      <c r="W335" s="735"/>
      <c r="X335" s="736"/>
      <c r="Y335" s="737"/>
      <c r="Z335" s="1255">
        <f t="shared" si="23"/>
        <v>0</v>
      </c>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212"/>
      <c r="AX335" s="212"/>
      <c r="AY335" s="212"/>
      <c r="AZ335" s="212"/>
      <c r="BA335" s="212"/>
      <c r="BB335" s="212"/>
    </row>
    <row r="336" spans="1:54" s="169" customFormat="1" ht="11.9" hidden="1" customHeight="1" x14ac:dyDescent="0.3">
      <c r="A336" s="213">
        <v>2731</v>
      </c>
      <c r="B336" s="293">
        <v>6</v>
      </c>
      <c r="C336" s="182" t="s">
        <v>582</v>
      </c>
      <c r="D336" s="177"/>
      <c r="E336" s="735"/>
      <c r="F336" s="736"/>
      <c r="G336" s="737"/>
      <c r="H336" s="1255">
        <f t="shared" si="21"/>
        <v>0</v>
      </c>
      <c r="I336" s="191"/>
      <c r="J336" s="213">
        <v>2731</v>
      </c>
      <c r="K336" s="293">
        <v>6</v>
      </c>
      <c r="L336" s="182" t="s">
        <v>582</v>
      </c>
      <c r="M336" s="177"/>
      <c r="N336" s="735"/>
      <c r="O336" s="736"/>
      <c r="P336" s="737"/>
      <c r="Q336" s="1255">
        <f t="shared" si="22"/>
        <v>0</v>
      </c>
      <c r="R336" s="191"/>
      <c r="S336" s="213">
        <v>2731</v>
      </c>
      <c r="T336" s="293">
        <v>6</v>
      </c>
      <c r="U336" s="182" t="s">
        <v>582</v>
      </c>
      <c r="V336" s="177"/>
      <c r="W336" s="735"/>
      <c r="X336" s="736"/>
      <c r="Y336" s="737"/>
      <c r="Z336" s="1255">
        <f t="shared" si="23"/>
        <v>0</v>
      </c>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212"/>
      <c r="AX336" s="212"/>
      <c r="AY336" s="212"/>
      <c r="AZ336" s="212"/>
      <c r="BA336" s="212"/>
      <c r="BB336" s="212"/>
    </row>
    <row r="337" spans="1:54" s="169" customFormat="1" ht="11.9" hidden="1" customHeight="1" x14ac:dyDescent="0.3">
      <c r="A337" s="213">
        <v>2732</v>
      </c>
      <c r="B337" s="293">
        <v>7</v>
      </c>
      <c r="C337" s="182" t="s">
        <v>582</v>
      </c>
      <c r="D337" s="177"/>
      <c r="E337" s="735"/>
      <c r="F337" s="736"/>
      <c r="G337" s="737"/>
      <c r="H337" s="1255">
        <f t="shared" si="21"/>
        <v>0</v>
      </c>
      <c r="I337" s="191"/>
      <c r="J337" s="213">
        <v>2732</v>
      </c>
      <c r="K337" s="293">
        <v>7</v>
      </c>
      <c r="L337" s="182" t="s">
        <v>582</v>
      </c>
      <c r="M337" s="177"/>
      <c r="N337" s="735"/>
      <c r="O337" s="736"/>
      <c r="P337" s="737"/>
      <c r="Q337" s="1255">
        <f t="shared" si="22"/>
        <v>0</v>
      </c>
      <c r="R337" s="191"/>
      <c r="S337" s="213">
        <v>2732</v>
      </c>
      <c r="T337" s="293">
        <v>7</v>
      </c>
      <c r="U337" s="182" t="s">
        <v>582</v>
      </c>
      <c r="V337" s="177"/>
      <c r="W337" s="735"/>
      <c r="X337" s="736"/>
      <c r="Y337" s="737"/>
      <c r="Z337" s="1255">
        <f t="shared" si="23"/>
        <v>0</v>
      </c>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212"/>
      <c r="AX337" s="212"/>
      <c r="AY337" s="212"/>
      <c r="AZ337" s="212"/>
      <c r="BA337" s="212"/>
      <c r="BB337" s="212"/>
    </row>
    <row r="338" spans="1:54" s="169" customFormat="1" ht="11.9" customHeight="1" x14ac:dyDescent="0.35">
      <c r="A338" s="213">
        <v>2733</v>
      </c>
      <c r="B338" s="262"/>
      <c r="C338" s="182" t="s">
        <v>132</v>
      </c>
      <c r="D338" s="177"/>
      <c r="E338" s="735"/>
      <c r="F338" s="736"/>
      <c r="G338" s="737"/>
      <c r="H338" s="1255">
        <f t="shared" si="21"/>
        <v>0</v>
      </c>
      <c r="I338" s="191"/>
      <c r="J338" s="213">
        <v>2733</v>
      </c>
      <c r="K338" s="262"/>
      <c r="L338" s="182"/>
      <c r="M338" s="177"/>
      <c r="N338" s="735"/>
      <c r="O338" s="736"/>
      <c r="P338" s="737"/>
      <c r="Q338" s="1255">
        <f t="shared" si="22"/>
        <v>0</v>
      </c>
      <c r="R338" s="191"/>
      <c r="S338" s="213">
        <v>2733</v>
      </c>
      <c r="T338" s="262"/>
      <c r="U338" s="182"/>
      <c r="V338" s="177"/>
      <c r="W338" s="735"/>
      <c r="X338" s="736"/>
      <c r="Y338" s="737"/>
      <c r="Z338" s="1255">
        <f t="shared" si="23"/>
        <v>0</v>
      </c>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212"/>
      <c r="AX338" s="212"/>
      <c r="AY338" s="212"/>
      <c r="AZ338" s="212"/>
      <c r="BA338" s="212"/>
      <c r="BB338" s="212"/>
    </row>
    <row r="339" spans="1:54" s="169" customFormat="1" ht="11.9" customHeight="1" x14ac:dyDescent="0.35">
      <c r="A339" s="1096">
        <v>2734</v>
      </c>
      <c r="B339" s="262"/>
      <c r="C339" s="752"/>
      <c r="D339" s="749" t="s">
        <v>520</v>
      </c>
      <c r="E339" s="750">
        <f>SUM(E340:E357)</f>
        <v>0</v>
      </c>
      <c r="F339" s="1277">
        <f>AVERAGE(F340:F357)</f>
        <v>0</v>
      </c>
      <c r="G339" s="1277">
        <f>AVERAGE(G340:G357)</f>
        <v>0</v>
      </c>
      <c r="H339" s="1271">
        <f>SUM(H340:H357)</f>
        <v>0</v>
      </c>
      <c r="I339" s="191"/>
      <c r="J339" s="1096">
        <v>2734</v>
      </c>
      <c r="K339" s="262"/>
      <c r="L339" s="752"/>
      <c r="M339" s="749" t="s">
        <v>520</v>
      </c>
      <c r="N339" s="750">
        <f>SUM(N340:N357)</f>
        <v>0</v>
      </c>
      <c r="O339" s="1277">
        <f>AVERAGE(O340:O357)</f>
        <v>0</v>
      </c>
      <c r="P339" s="1277">
        <f>AVERAGE(P340:P357)</f>
        <v>0</v>
      </c>
      <c r="Q339" s="1271">
        <f>SUM(Q340:Q357)</f>
        <v>0</v>
      </c>
      <c r="R339" s="191"/>
      <c r="S339" s="1096">
        <v>2734</v>
      </c>
      <c r="T339" s="262"/>
      <c r="U339" s="752"/>
      <c r="V339" s="749" t="s">
        <v>520</v>
      </c>
      <c r="W339" s="750">
        <f>SUM(W340:W357)</f>
        <v>0</v>
      </c>
      <c r="X339" s="1277">
        <f>AVERAGE(X340:X357)</f>
        <v>0</v>
      </c>
      <c r="Y339" s="1277">
        <f>AVERAGE(Y340:Y357)</f>
        <v>0</v>
      </c>
      <c r="Z339" s="1271">
        <f>SUM(Z340:Z357)</f>
        <v>0</v>
      </c>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212"/>
      <c r="AX339" s="212"/>
      <c r="AY339" s="212"/>
      <c r="AZ339" s="212"/>
      <c r="BA339" s="212"/>
      <c r="BB339" s="212"/>
    </row>
    <row r="340" spans="1:54" s="169" customFormat="1" ht="11.9" customHeight="1" x14ac:dyDescent="0.3">
      <c r="A340" s="213">
        <v>2735</v>
      </c>
      <c r="B340" s="294">
        <v>1</v>
      </c>
      <c r="C340" s="182" t="s">
        <v>521</v>
      </c>
      <c r="D340" s="177"/>
      <c r="E340" s="735">
        <v>0</v>
      </c>
      <c r="F340" s="736">
        <v>0</v>
      </c>
      <c r="G340" s="1276">
        <f>'Budget Checklist'!I61</f>
        <v>0</v>
      </c>
      <c r="H340" s="1255">
        <f t="shared" ref="H340:H357" si="24">+$G340*$F340*$E340</f>
        <v>0</v>
      </c>
      <c r="I340" s="191"/>
      <c r="J340" s="213">
        <v>2735</v>
      </c>
      <c r="K340" s="294">
        <v>1</v>
      </c>
      <c r="L340" s="182" t="s">
        <v>521</v>
      </c>
      <c r="M340" s="177"/>
      <c r="N340" s="735">
        <v>0</v>
      </c>
      <c r="O340" s="736">
        <v>0</v>
      </c>
      <c r="P340" s="1276">
        <f>+G340</f>
        <v>0</v>
      </c>
      <c r="Q340" s="1255">
        <f t="shared" ref="Q340:Q357" si="25">+P340*O340*N340</f>
        <v>0</v>
      </c>
      <c r="R340" s="191"/>
      <c r="S340" s="213">
        <v>2735</v>
      </c>
      <c r="T340" s="294">
        <v>1</v>
      </c>
      <c r="U340" s="182" t="s">
        <v>521</v>
      </c>
      <c r="V340" s="177"/>
      <c r="W340" s="735">
        <v>0</v>
      </c>
      <c r="X340" s="736">
        <v>0</v>
      </c>
      <c r="Y340" s="1276">
        <f>+G340</f>
        <v>0</v>
      </c>
      <c r="Z340" s="1255">
        <f t="shared" ref="Z340:Z349" si="26">+Y340*X340*W340</f>
        <v>0</v>
      </c>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212"/>
      <c r="AX340" s="212"/>
      <c r="AY340" s="212"/>
      <c r="AZ340" s="212"/>
      <c r="BA340" s="212"/>
      <c r="BB340" s="212"/>
    </row>
    <row r="341" spans="1:54" s="169" customFormat="1" ht="11.9" customHeight="1" x14ac:dyDescent="0.3">
      <c r="A341" s="213">
        <v>2736</v>
      </c>
      <c r="B341" s="293">
        <v>2</v>
      </c>
      <c r="C341" s="182" t="s">
        <v>521</v>
      </c>
      <c r="D341" s="177"/>
      <c r="E341" s="735"/>
      <c r="F341" s="736"/>
      <c r="G341" s="737"/>
      <c r="H341" s="1255">
        <f t="shared" si="24"/>
        <v>0</v>
      </c>
      <c r="I341" s="191"/>
      <c r="J341" s="213">
        <v>2736</v>
      </c>
      <c r="K341" s="293">
        <v>2</v>
      </c>
      <c r="L341" s="182" t="s">
        <v>521</v>
      </c>
      <c r="M341" s="177"/>
      <c r="N341" s="735">
        <v>0</v>
      </c>
      <c r="O341" s="736">
        <v>0</v>
      </c>
      <c r="P341" s="737"/>
      <c r="Q341" s="1255">
        <f t="shared" si="25"/>
        <v>0</v>
      </c>
      <c r="R341" s="191"/>
      <c r="S341" s="213">
        <v>2736</v>
      </c>
      <c r="T341" s="293">
        <v>2</v>
      </c>
      <c r="U341" s="182" t="s">
        <v>521</v>
      </c>
      <c r="V341" s="177"/>
      <c r="W341" s="735">
        <v>0</v>
      </c>
      <c r="X341" s="736">
        <v>0</v>
      </c>
      <c r="Y341" s="737"/>
      <c r="Z341" s="1255">
        <f t="shared" si="26"/>
        <v>0</v>
      </c>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212"/>
      <c r="AX341" s="212"/>
      <c r="AY341" s="212"/>
      <c r="AZ341" s="212"/>
      <c r="BA341" s="212"/>
      <c r="BB341" s="212"/>
    </row>
    <row r="342" spans="1:54" s="169" customFormat="1" ht="11.9" customHeight="1" x14ac:dyDescent="0.3">
      <c r="A342" s="213">
        <v>2737</v>
      </c>
      <c r="B342" s="293">
        <v>3</v>
      </c>
      <c r="C342" s="182" t="s">
        <v>521</v>
      </c>
      <c r="D342" s="177"/>
      <c r="E342" s="735"/>
      <c r="F342" s="736"/>
      <c r="G342" s="737"/>
      <c r="H342" s="1255">
        <f t="shared" si="24"/>
        <v>0</v>
      </c>
      <c r="I342" s="191"/>
      <c r="J342" s="213">
        <v>2737</v>
      </c>
      <c r="K342" s="293">
        <v>3</v>
      </c>
      <c r="L342" s="182" t="s">
        <v>521</v>
      </c>
      <c r="M342" s="177"/>
      <c r="N342" s="735">
        <v>0</v>
      </c>
      <c r="O342" s="736">
        <v>0</v>
      </c>
      <c r="P342" s="737"/>
      <c r="Q342" s="1255">
        <f t="shared" si="25"/>
        <v>0</v>
      </c>
      <c r="R342" s="191"/>
      <c r="S342" s="213">
        <v>2737</v>
      </c>
      <c r="T342" s="293">
        <v>3</v>
      </c>
      <c r="U342" s="182" t="s">
        <v>521</v>
      </c>
      <c r="V342" s="177"/>
      <c r="W342" s="735">
        <v>0</v>
      </c>
      <c r="X342" s="736">
        <v>0</v>
      </c>
      <c r="Y342" s="737"/>
      <c r="Z342" s="1255">
        <f t="shared" si="26"/>
        <v>0</v>
      </c>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212"/>
      <c r="AX342" s="212"/>
      <c r="AY342" s="212"/>
      <c r="AZ342" s="212"/>
      <c r="BA342" s="212"/>
      <c r="BB342" s="212"/>
    </row>
    <row r="343" spans="1:54" s="169" customFormat="1" ht="11.9" customHeight="1" x14ac:dyDescent="0.3">
      <c r="A343" s="213">
        <v>2738</v>
      </c>
      <c r="B343" s="293">
        <v>4</v>
      </c>
      <c r="C343" s="182" t="s">
        <v>521</v>
      </c>
      <c r="D343" s="177"/>
      <c r="E343" s="735"/>
      <c r="F343" s="736"/>
      <c r="G343" s="737"/>
      <c r="H343" s="1255">
        <f t="shared" si="24"/>
        <v>0</v>
      </c>
      <c r="I343" s="191"/>
      <c r="J343" s="213">
        <v>2738</v>
      </c>
      <c r="K343" s="293">
        <v>4</v>
      </c>
      <c r="L343" s="182" t="s">
        <v>521</v>
      </c>
      <c r="M343" s="177"/>
      <c r="N343" s="735">
        <v>0</v>
      </c>
      <c r="O343" s="736">
        <v>0</v>
      </c>
      <c r="P343" s="737"/>
      <c r="Q343" s="1255">
        <f t="shared" si="25"/>
        <v>0</v>
      </c>
      <c r="R343" s="191"/>
      <c r="S343" s="213">
        <v>2738</v>
      </c>
      <c r="T343" s="293">
        <v>4</v>
      </c>
      <c r="U343" s="182" t="s">
        <v>521</v>
      </c>
      <c r="V343" s="177"/>
      <c r="W343" s="735">
        <v>0</v>
      </c>
      <c r="X343" s="736">
        <v>0</v>
      </c>
      <c r="Y343" s="737"/>
      <c r="Z343" s="1255">
        <f t="shared" si="26"/>
        <v>0</v>
      </c>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212"/>
      <c r="AX343" s="212"/>
      <c r="AY343" s="212"/>
      <c r="AZ343" s="212"/>
      <c r="BA343" s="212"/>
      <c r="BB343" s="212"/>
    </row>
    <row r="344" spans="1:54" s="169" customFormat="1" ht="11.9" customHeight="1" x14ac:dyDescent="0.3">
      <c r="A344" s="213">
        <v>2739</v>
      </c>
      <c r="B344" s="293">
        <v>5</v>
      </c>
      <c r="C344" s="182" t="s">
        <v>521</v>
      </c>
      <c r="D344" s="177"/>
      <c r="E344" s="735"/>
      <c r="F344" s="736"/>
      <c r="G344" s="737"/>
      <c r="H344" s="1255">
        <f t="shared" si="24"/>
        <v>0</v>
      </c>
      <c r="I344" s="191"/>
      <c r="J344" s="213">
        <v>2739</v>
      </c>
      <c r="K344" s="293">
        <v>5</v>
      </c>
      <c r="L344" s="182" t="s">
        <v>521</v>
      </c>
      <c r="M344" s="177"/>
      <c r="N344" s="735">
        <v>0</v>
      </c>
      <c r="O344" s="736">
        <v>0</v>
      </c>
      <c r="P344" s="737"/>
      <c r="Q344" s="1255">
        <f t="shared" si="25"/>
        <v>0</v>
      </c>
      <c r="R344" s="191"/>
      <c r="S344" s="213">
        <v>2739</v>
      </c>
      <c r="T344" s="293">
        <v>5</v>
      </c>
      <c r="U344" s="182" t="s">
        <v>521</v>
      </c>
      <c r="V344" s="177"/>
      <c r="W344" s="735">
        <v>0</v>
      </c>
      <c r="X344" s="736">
        <v>0</v>
      </c>
      <c r="Y344" s="737"/>
      <c r="Z344" s="1255">
        <f t="shared" si="26"/>
        <v>0</v>
      </c>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212"/>
      <c r="AX344" s="212"/>
      <c r="AY344" s="212"/>
      <c r="AZ344" s="212"/>
      <c r="BA344" s="212"/>
      <c r="BB344" s="212"/>
    </row>
    <row r="345" spans="1:54" s="169" customFormat="1" ht="11.9" customHeight="1" x14ac:dyDescent="0.3">
      <c r="A345" s="213">
        <v>2740</v>
      </c>
      <c r="B345" s="293">
        <v>6</v>
      </c>
      <c r="C345" s="182" t="s">
        <v>521</v>
      </c>
      <c r="D345" s="177"/>
      <c r="E345" s="735"/>
      <c r="F345" s="736"/>
      <c r="G345" s="737"/>
      <c r="H345" s="1255">
        <f t="shared" si="24"/>
        <v>0</v>
      </c>
      <c r="I345" s="191"/>
      <c r="J345" s="213">
        <v>2740</v>
      </c>
      <c r="K345" s="293">
        <v>6</v>
      </c>
      <c r="L345" s="182" t="s">
        <v>521</v>
      </c>
      <c r="M345" s="177"/>
      <c r="N345" s="735">
        <v>0</v>
      </c>
      <c r="O345" s="736">
        <v>0</v>
      </c>
      <c r="P345" s="737"/>
      <c r="Q345" s="1255">
        <f t="shared" si="25"/>
        <v>0</v>
      </c>
      <c r="R345" s="191"/>
      <c r="S345" s="213">
        <v>2740</v>
      </c>
      <c r="T345" s="293">
        <v>6</v>
      </c>
      <c r="U345" s="182" t="s">
        <v>521</v>
      </c>
      <c r="V345" s="177"/>
      <c r="W345" s="735">
        <v>0</v>
      </c>
      <c r="X345" s="736">
        <v>0</v>
      </c>
      <c r="Y345" s="737"/>
      <c r="Z345" s="1255">
        <f t="shared" si="26"/>
        <v>0</v>
      </c>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212"/>
      <c r="AX345" s="212"/>
      <c r="AY345" s="212"/>
      <c r="AZ345" s="212"/>
      <c r="BA345" s="212"/>
      <c r="BB345" s="212"/>
    </row>
    <row r="346" spans="1:54" s="169" customFormat="1" ht="11.9" customHeight="1" x14ac:dyDescent="0.3">
      <c r="A346" s="213">
        <v>2741</v>
      </c>
      <c r="B346" s="293">
        <v>7</v>
      </c>
      <c r="C346" s="182" t="s">
        <v>521</v>
      </c>
      <c r="D346" s="177"/>
      <c r="E346" s="735"/>
      <c r="F346" s="736"/>
      <c r="G346" s="737"/>
      <c r="H346" s="1255">
        <f t="shared" si="24"/>
        <v>0</v>
      </c>
      <c r="I346" s="191"/>
      <c r="J346" s="213">
        <v>2741</v>
      </c>
      <c r="K346" s="293">
        <v>7</v>
      </c>
      <c r="L346" s="182" t="s">
        <v>521</v>
      </c>
      <c r="M346" s="177"/>
      <c r="N346" s="735"/>
      <c r="O346" s="736">
        <v>0</v>
      </c>
      <c r="P346" s="737"/>
      <c r="Q346" s="1255">
        <f t="shared" si="25"/>
        <v>0</v>
      </c>
      <c r="R346" s="191"/>
      <c r="S346" s="213">
        <v>2741</v>
      </c>
      <c r="T346" s="293">
        <v>7</v>
      </c>
      <c r="U346" s="182" t="s">
        <v>521</v>
      </c>
      <c r="V346" s="177"/>
      <c r="W346" s="735"/>
      <c r="X346" s="736">
        <v>0</v>
      </c>
      <c r="Y346" s="737"/>
      <c r="Z346" s="1255">
        <f t="shared" si="26"/>
        <v>0</v>
      </c>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212"/>
      <c r="AX346" s="212"/>
      <c r="AY346" s="212"/>
      <c r="AZ346" s="212"/>
      <c r="BA346" s="212"/>
      <c r="BB346" s="212"/>
    </row>
    <row r="347" spans="1:54" s="169" customFormat="1" ht="11.9" customHeight="1" x14ac:dyDescent="0.3">
      <c r="A347" s="213">
        <v>2742</v>
      </c>
      <c r="B347" s="293">
        <v>8</v>
      </c>
      <c r="C347" s="182" t="s">
        <v>521</v>
      </c>
      <c r="D347" s="177"/>
      <c r="E347" s="735"/>
      <c r="F347" s="736"/>
      <c r="G347" s="737"/>
      <c r="H347" s="1255">
        <f t="shared" si="24"/>
        <v>0</v>
      </c>
      <c r="I347" s="191"/>
      <c r="J347" s="213">
        <v>2742</v>
      </c>
      <c r="K347" s="293">
        <v>8</v>
      </c>
      <c r="L347" s="182" t="s">
        <v>521</v>
      </c>
      <c r="M347" s="177"/>
      <c r="N347" s="735">
        <v>0</v>
      </c>
      <c r="O347" s="736">
        <v>0</v>
      </c>
      <c r="P347" s="737"/>
      <c r="Q347" s="1255">
        <f t="shared" si="25"/>
        <v>0</v>
      </c>
      <c r="R347" s="191"/>
      <c r="S347" s="213">
        <v>2742</v>
      </c>
      <c r="T347" s="293">
        <v>8</v>
      </c>
      <c r="U347" s="182" t="s">
        <v>521</v>
      </c>
      <c r="V347" s="177"/>
      <c r="W347" s="735">
        <v>0</v>
      </c>
      <c r="X347" s="736">
        <v>0</v>
      </c>
      <c r="Y347" s="737"/>
      <c r="Z347" s="1255">
        <f t="shared" si="26"/>
        <v>0</v>
      </c>
      <c r="AA347" s="191"/>
      <c r="AB347" s="191"/>
      <c r="AC347" s="191"/>
      <c r="AD347" s="191"/>
      <c r="AE347" s="191"/>
      <c r="AF347" s="191"/>
      <c r="AG347" s="191"/>
      <c r="AH347" s="191"/>
      <c r="AI347" s="191"/>
      <c r="AJ347" s="191"/>
      <c r="AK347" s="191"/>
      <c r="AL347" s="191"/>
      <c r="AM347" s="191"/>
      <c r="AN347" s="191"/>
      <c r="AO347" s="191"/>
      <c r="AP347" s="191"/>
      <c r="AQ347" s="191"/>
      <c r="AR347" s="191"/>
      <c r="AS347" s="191"/>
      <c r="AT347" s="191"/>
      <c r="AU347" s="191"/>
      <c r="AV347" s="191"/>
      <c r="AW347" s="212"/>
      <c r="AX347" s="212"/>
      <c r="AY347" s="212"/>
      <c r="AZ347" s="212"/>
      <c r="BA347" s="212"/>
      <c r="BB347" s="212"/>
    </row>
    <row r="348" spans="1:54" s="169" customFormat="1" ht="11.9" customHeight="1" x14ac:dyDescent="0.3">
      <c r="A348" s="213">
        <v>2743</v>
      </c>
      <c r="B348" s="293">
        <v>9</v>
      </c>
      <c r="C348" s="182" t="s">
        <v>521</v>
      </c>
      <c r="D348" s="177"/>
      <c r="E348" s="735"/>
      <c r="F348" s="736"/>
      <c r="G348" s="737"/>
      <c r="H348" s="1255">
        <f t="shared" si="24"/>
        <v>0</v>
      </c>
      <c r="I348" s="191"/>
      <c r="J348" s="213">
        <v>2743</v>
      </c>
      <c r="K348" s="293">
        <v>9</v>
      </c>
      <c r="L348" s="182" t="s">
        <v>521</v>
      </c>
      <c r="M348" s="177"/>
      <c r="N348" s="735">
        <v>0</v>
      </c>
      <c r="O348" s="736"/>
      <c r="P348" s="737"/>
      <c r="Q348" s="1255">
        <f t="shared" si="25"/>
        <v>0</v>
      </c>
      <c r="R348" s="191"/>
      <c r="S348" s="213">
        <v>2743</v>
      </c>
      <c r="T348" s="293">
        <v>9</v>
      </c>
      <c r="U348" s="182" t="s">
        <v>521</v>
      </c>
      <c r="V348" s="177"/>
      <c r="W348" s="735">
        <v>0</v>
      </c>
      <c r="X348" s="736"/>
      <c r="Y348" s="737"/>
      <c r="Z348" s="1255">
        <f t="shared" si="26"/>
        <v>0</v>
      </c>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212"/>
      <c r="AX348" s="212"/>
      <c r="AY348" s="212"/>
      <c r="AZ348" s="212"/>
      <c r="BA348" s="212"/>
      <c r="BB348" s="212"/>
    </row>
    <row r="349" spans="1:54" s="169" customFormat="1" ht="11.9" customHeight="1" x14ac:dyDescent="0.3">
      <c r="A349" s="213">
        <v>2744</v>
      </c>
      <c r="B349" s="293">
        <v>10</v>
      </c>
      <c r="C349" s="182" t="s">
        <v>521</v>
      </c>
      <c r="D349" s="177"/>
      <c r="E349" s="735"/>
      <c r="F349" s="736"/>
      <c r="G349" s="737"/>
      <c r="H349" s="1255">
        <f t="shared" si="24"/>
        <v>0</v>
      </c>
      <c r="I349" s="191"/>
      <c r="J349" s="213">
        <v>2744</v>
      </c>
      <c r="K349" s="293">
        <v>10</v>
      </c>
      <c r="L349" s="182" t="s">
        <v>521</v>
      </c>
      <c r="M349" s="177"/>
      <c r="N349" s="735"/>
      <c r="O349" s="736"/>
      <c r="P349" s="737"/>
      <c r="Q349" s="1255">
        <f t="shared" si="25"/>
        <v>0</v>
      </c>
      <c r="R349" s="191"/>
      <c r="S349" s="213">
        <v>2744</v>
      </c>
      <c r="T349" s="293">
        <v>10</v>
      </c>
      <c r="U349" s="182" t="s">
        <v>521</v>
      </c>
      <c r="V349" s="177"/>
      <c r="W349" s="735"/>
      <c r="X349" s="736"/>
      <c r="Y349" s="737"/>
      <c r="Z349" s="1255">
        <f t="shared" si="26"/>
        <v>0</v>
      </c>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212"/>
      <c r="AX349" s="212"/>
      <c r="AY349" s="212"/>
      <c r="AZ349" s="212"/>
      <c r="BA349" s="212"/>
      <c r="BB349" s="212"/>
    </row>
    <row r="350" spans="1:54" s="169" customFormat="1" ht="11.9" customHeight="1" x14ac:dyDescent="0.3">
      <c r="A350" s="213">
        <v>2745</v>
      </c>
      <c r="B350" s="293">
        <v>11</v>
      </c>
      <c r="C350" s="182" t="s">
        <v>521</v>
      </c>
      <c r="D350" s="177"/>
      <c r="E350" s="735"/>
      <c r="F350" s="736"/>
      <c r="G350" s="737"/>
      <c r="H350" s="1255">
        <f t="shared" si="24"/>
        <v>0</v>
      </c>
      <c r="I350" s="191"/>
      <c r="J350" s="213">
        <v>2745</v>
      </c>
      <c r="K350" s="293">
        <v>11</v>
      </c>
      <c r="L350" s="182" t="s">
        <v>521</v>
      </c>
      <c r="M350" s="177"/>
      <c r="N350" s="735"/>
      <c r="O350" s="736"/>
      <c r="P350" s="737"/>
      <c r="Q350" s="1255">
        <f t="shared" si="25"/>
        <v>0</v>
      </c>
      <c r="R350" s="191"/>
      <c r="S350" s="213">
        <v>2745</v>
      </c>
      <c r="T350" s="293">
        <v>11</v>
      </c>
      <c r="U350" s="182" t="s">
        <v>521</v>
      </c>
      <c r="V350" s="177"/>
      <c r="W350" s="735"/>
      <c r="X350" s="736"/>
      <c r="Y350" s="737"/>
      <c r="Z350" s="1255">
        <f t="shared" ref="Z350:Z357" si="27">+Y350*X350*W350</f>
        <v>0</v>
      </c>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212"/>
      <c r="AX350" s="212"/>
      <c r="AY350" s="212"/>
      <c r="AZ350" s="212"/>
      <c r="BA350" s="212"/>
      <c r="BB350" s="212"/>
    </row>
    <row r="351" spans="1:54" s="169" customFormat="1" ht="11.9" customHeight="1" x14ac:dyDescent="0.3">
      <c r="A351" s="213">
        <v>2746</v>
      </c>
      <c r="B351" s="293">
        <v>12</v>
      </c>
      <c r="C351" s="182" t="s">
        <v>521</v>
      </c>
      <c r="D351" s="177"/>
      <c r="E351" s="735"/>
      <c r="F351" s="736"/>
      <c r="G351" s="737"/>
      <c r="H351" s="1255">
        <f t="shared" si="24"/>
        <v>0</v>
      </c>
      <c r="I351" s="191"/>
      <c r="J351" s="213">
        <v>2746</v>
      </c>
      <c r="K351" s="293">
        <v>12</v>
      </c>
      <c r="L351" s="182" t="s">
        <v>521</v>
      </c>
      <c r="M351" s="177"/>
      <c r="N351" s="735"/>
      <c r="O351" s="736"/>
      <c r="P351" s="737"/>
      <c r="Q351" s="1255">
        <f t="shared" si="25"/>
        <v>0</v>
      </c>
      <c r="R351" s="191"/>
      <c r="S351" s="213">
        <v>2746</v>
      </c>
      <c r="T351" s="293">
        <v>12</v>
      </c>
      <c r="U351" s="182" t="s">
        <v>521</v>
      </c>
      <c r="V351" s="177"/>
      <c r="W351" s="735"/>
      <c r="X351" s="736"/>
      <c r="Y351" s="737"/>
      <c r="Z351" s="1255">
        <f t="shared" si="27"/>
        <v>0</v>
      </c>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212"/>
      <c r="AX351" s="212"/>
      <c r="AY351" s="212"/>
      <c r="AZ351" s="212"/>
      <c r="BA351" s="212"/>
      <c r="BB351" s="212"/>
    </row>
    <row r="352" spans="1:54" s="169" customFormat="1" ht="11.9" customHeight="1" x14ac:dyDescent="0.3">
      <c r="A352" s="213">
        <v>2747</v>
      </c>
      <c r="B352" s="293"/>
      <c r="C352" s="182" t="s">
        <v>873</v>
      </c>
      <c r="D352" s="177"/>
      <c r="E352" s="735"/>
      <c r="F352" s="736"/>
      <c r="G352" s="737"/>
      <c r="H352" s="1255">
        <f t="shared" si="24"/>
        <v>0</v>
      </c>
      <c r="I352" s="191"/>
      <c r="J352" s="213">
        <v>2747</v>
      </c>
      <c r="K352" s="293"/>
      <c r="L352" s="182" t="s">
        <v>873</v>
      </c>
      <c r="M352" s="177"/>
      <c r="N352" s="735"/>
      <c r="O352" s="736"/>
      <c r="P352" s="737"/>
      <c r="Q352" s="1255">
        <f t="shared" si="25"/>
        <v>0</v>
      </c>
      <c r="R352" s="191"/>
      <c r="S352" s="213">
        <v>2747</v>
      </c>
      <c r="T352" s="293"/>
      <c r="U352" s="182" t="s">
        <v>873</v>
      </c>
      <c r="V352" s="177"/>
      <c r="W352" s="735"/>
      <c r="X352" s="736"/>
      <c r="Y352" s="737"/>
      <c r="Z352" s="1255">
        <f>+Y352*X352*W352</f>
        <v>0</v>
      </c>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212"/>
      <c r="AX352" s="212"/>
      <c r="AY352" s="212"/>
      <c r="AZ352" s="212"/>
      <c r="BA352" s="212"/>
      <c r="BB352" s="212"/>
    </row>
    <row r="353" spans="1:54" s="169" customFormat="1" ht="11.9" customHeight="1" x14ac:dyDescent="0.3">
      <c r="A353" s="213">
        <v>2748</v>
      </c>
      <c r="B353" s="293"/>
      <c r="C353" s="182" t="s">
        <v>873</v>
      </c>
      <c r="D353" s="177"/>
      <c r="E353" s="735"/>
      <c r="F353" s="736"/>
      <c r="G353" s="737"/>
      <c r="H353" s="1255">
        <f t="shared" si="24"/>
        <v>0</v>
      </c>
      <c r="I353" s="191"/>
      <c r="J353" s="213">
        <v>2748</v>
      </c>
      <c r="K353" s="293"/>
      <c r="L353" s="182" t="s">
        <v>873</v>
      </c>
      <c r="M353" s="177"/>
      <c r="N353" s="735"/>
      <c r="O353" s="736"/>
      <c r="P353" s="737"/>
      <c r="Q353" s="1255">
        <f t="shared" si="25"/>
        <v>0</v>
      </c>
      <c r="R353" s="191"/>
      <c r="S353" s="213">
        <v>2748</v>
      </c>
      <c r="T353" s="293"/>
      <c r="U353" s="182" t="s">
        <v>873</v>
      </c>
      <c r="V353" s="177"/>
      <c r="W353" s="735"/>
      <c r="X353" s="736"/>
      <c r="Y353" s="737"/>
      <c r="Z353" s="1255">
        <f t="shared" si="27"/>
        <v>0</v>
      </c>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212"/>
      <c r="AX353" s="212"/>
      <c r="AY353" s="212"/>
      <c r="AZ353" s="212"/>
      <c r="BA353" s="212"/>
      <c r="BB353" s="212"/>
    </row>
    <row r="354" spans="1:54" s="169" customFormat="1" ht="11.9" customHeight="1" x14ac:dyDescent="0.3">
      <c r="A354" s="213">
        <v>2749</v>
      </c>
      <c r="B354" s="293"/>
      <c r="C354" s="182" t="s">
        <v>47</v>
      </c>
      <c r="D354" s="177"/>
      <c r="E354" s="735"/>
      <c r="F354" s="736"/>
      <c r="G354" s="737"/>
      <c r="H354" s="1255">
        <f t="shared" si="24"/>
        <v>0</v>
      </c>
      <c r="I354" s="191"/>
      <c r="J354" s="213">
        <v>2749</v>
      </c>
      <c r="K354" s="293"/>
      <c r="L354" s="182" t="s">
        <v>47</v>
      </c>
      <c r="M354" s="177"/>
      <c r="N354" s="735"/>
      <c r="O354" s="736"/>
      <c r="P354" s="737"/>
      <c r="Q354" s="1255">
        <f t="shared" si="25"/>
        <v>0</v>
      </c>
      <c r="R354" s="191"/>
      <c r="S354" s="213">
        <v>2749</v>
      </c>
      <c r="T354" s="293"/>
      <c r="U354" s="182" t="s">
        <v>47</v>
      </c>
      <c r="V354" s="177"/>
      <c r="W354" s="735"/>
      <c r="X354" s="736"/>
      <c r="Y354" s="737"/>
      <c r="Z354" s="1255">
        <f t="shared" si="27"/>
        <v>0</v>
      </c>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212"/>
      <c r="AX354" s="212"/>
      <c r="AY354" s="212"/>
      <c r="AZ354" s="212"/>
      <c r="BA354" s="212"/>
      <c r="BB354" s="212"/>
    </row>
    <row r="355" spans="1:54" s="169" customFormat="1" ht="11.9" customHeight="1" x14ac:dyDescent="0.3">
      <c r="A355" s="213">
        <v>2750</v>
      </c>
      <c r="B355" s="293"/>
      <c r="C355" s="182" t="s">
        <v>47</v>
      </c>
      <c r="D355" s="177"/>
      <c r="E355" s="735"/>
      <c r="F355" s="736"/>
      <c r="G355" s="737"/>
      <c r="H355" s="1255">
        <f t="shared" si="24"/>
        <v>0</v>
      </c>
      <c r="I355" s="191"/>
      <c r="J355" s="213">
        <v>2750</v>
      </c>
      <c r="K355" s="293"/>
      <c r="L355" s="182" t="s">
        <v>47</v>
      </c>
      <c r="M355" s="177"/>
      <c r="N355" s="735"/>
      <c r="O355" s="736"/>
      <c r="P355" s="737"/>
      <c r="Q355" s="1255">
        <f t="shared" si="25"/>
        <v>0</v>
      </c>
      <c r="R355" s="191"/>
      <c r="S355" s="213">
        <v>2750</v>
      </c>
      <c r="T355" s="293"/>
      <c r="U355" s="182" t="s">
        <v>47</v>
      </c>
      <c r="V355" s="177"/>
      <c r="W355" s="735"/>
      <c r="X355" s="736"/>
      <c r="Y355" s="737"/>
      <c r="Z355" s="1255">
        <f t="shared" si="27"/>
        <v>0</v>
      </c>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212"/>
      <c r="AX355" s="212"/>
      <c r="AY355" s="212"/>
      <c r="AZ355" s="212"/>
      <c r="BA355" s="212"/>
      <c r="BB355" s="212"/>
    </row>
    <row r="356" spans="1:54" s="169" customFormat="1" ht="11.9" customHeight="1" x14ac:dyDescent="0.3">
      <c r="A356" s="213">
        <v>2751</v>
      </c>
      <c r="B356" s="293"/>
      <c r="C356" s="182" t="s">
        <v>47</v>
      </c>
      <c r="D356" s="177"/>
      <c r="E356" s="735"/>
      <c r="F356" s="736"/>
      <c r="G356" s="737"/>
      <c r="H356" s="1255">
        <f t="shared" si="24"/>
        <v>0</v>
      </c>
      <c r="I356" s="191"/>
      <c r="J356" s="213">
        <v>2751</v>
      </c>
      <c r="K356" s="293"/>
      <c r="L356" s="182" t="s">
        <v>47</v>
      </c>
      <c r="M356" s="177"/>
      <c r="N356" s="735"/>
      <c r="O356" s="736"/>
      <c r="P356" s="737"/>
      <c r="Q356" s="1255">
        <f t="shared" si="25"/>
        <v>0</v>
      </c>
      <c r="R356" s="191"/>
      <c r="S356" s="213">
        <v>2751</v>
      </c>
      <c r="T356" s="293"/>
      <c r="U356" s="182" t="s">
        <v>47</v>
      </c>
      <c r="V356" s="177"/>
      <c r="W356" s="735"/>
      <c r="X356" s="736"/>
      <c r="Y356" s="737"/>
      <c r="Z356" s="1255">
        <f t="shared" si="27"/>
        <v>0</v>
      </c>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212"/>
      <c r="AX356" s="212"/>
      <c r="AY356" s="212"/>
      <c r="AZ356" s="212"/>
      <c r="BA356" s="212"/>
      <c r="BB356" s="212"/>
    </row>
    <row r="357" spans="1:54" s="169" customFormat="1" ht="11.9" customHeight="1" x14ac:dyDescent="0.35">
      <c r="A357" s="213">
        <v>2752</v>
      </c>
      <c r="B357" s="262"/>
      <c r="C357" s="182"/>
      <c r="D357" s="177"/>
      <c r="E357" s="735"/>
      <c r="F357" s="736"/>
      <c r="G357" s="737"/>
      <c r="H357" s="1255">
        <f t="shared" si="24"/>
        <v>0</v>
      </c>
      <c r="I357" s="191"/>
      <c r="J357" s="213">
        <v>2752</v>
      </c>
      <c r="K357" s="262"/>
      <c r="L357" s="182"/>
      <c r="M357" s="177"/>
      <c r="N357" s="735"/>
      <c r="O357" s="736"/>
      <c r="P357" s="737"/>
      <c r="Q357" s="1255">
        <f t="shared" si="25"/>
        <v>0</v>
      </c>
      <c r="R357" s="191"/>
      <c r="S357" s="213">
        <v>2752</v>
      </c>
      <c r="T357" s="262"/>
      <c r="U357" s="182"/>
      <c r="V357" s="177"/>
      <c r="W357" s="735"/>
      <c r="X357" s="736"/>
      <c r="Y357" s="737"/>
      <c r="Z357" s="1255">
        <f t="shared" si="27"/>
        <v>0</v>
      </c>
      <c r="AA357" s="191"/>
      <c r="AB357" s="191"/>
      <c r="AC357" s="191"/>
      <c r="AD357" s="191"/>
      <c r="AE357" s="191"/>
      <c r="AF357" s="191"/>
      <c r="AG357" s="191"/>
      <c r="AH357" s="191"/>
      <c r="AI357" s="191"/>
      <c r="AJ357" s="191"/>
      <c r="AK357" s="191"/>
      <c r="AL357" s="191"/>
      <c r="AM357" s="191"/>
      <c r="AN357" s="191"/>
      <c r="AO357" s="191"/>
      <c r="AP357" s="191"/>
      <c r="AQ357" s="191"/>
      <c r="AR357" s="191"/>
      <c r="AS357" s="191"/>
      <c r="AT357" s="191"/>
      <c r="AU357" s="191"/>
      <c r="AV357" s="191"/>
      <c r="AW357" s="212"/>
      <c r="AX357" s="212"/>
      <c r="AY357" s="212"/>
      <c r="AZ357" s="212"/>
      <c r="BA357" s="212"/>
      <c r="BB357" s="212"/>
    </row>
    <row r="358" spans="1:54" s="169" customFormat="1" ht="11.9" customHeight="1" x14ac:dyDescent="0.35">
      <c r="A358" s="1096">
        <v>2753</v>
      </c>
      <c r="B358" s="262"/>
      <c r="C358" s="752" t="s">
        <v>584</v>
      </c>
      <c r="D358" s="749"/>
      <c r="E358" s="750">
        <f>SUM(E359:E361)</f>
        <v>0</v>
      </c>
      <c r="F358" s="751">
        <f>SUM(F359:F361)</f>
        <v>0</v>
      </c>
      <c r="G358" s="1277">
        <f>SUM(G359:G361)</f>
        <v>0</v>
      </c>
      <c r="H358" s="1271">
        <f>SUM(H359:H361)</f>
        <v>0</v>
      </c>
      <c r="I358" s="191"/>
      <c r="J358" s="1096">
        <v>2753</v>
      </c>
      <c r="K358" s="262"/>
      <c r="L358" s="752" t="s">
        <v>584</v>
      </c>
      <c r="M358" s="749"/>
      <c r="N358" s="750">
        <f>SUM(N359:N361)</f>
        <v>0</v>
      </c>
      <c r="O358" s="751">
        <f>SUM(O359:O361)</f>
        <v>0</v>
      </c>
      <c r="P358" s="1277">
        <f>SUM(P359:P361)</f>
        <v>0</v>
      </c>
      <c r="Q358" s="1271">
        <f>SUM(Q359:Q361)</f>
        <v>0</v>
      </c>
      <c r="R358" s="191"/>
      <c r="S358" s="1096">
        <v>2753</v>
      </c>
      <c r="T358" s="262"/>
      <c r="U358" s="752" t="s">
        <v>584</v>
      </c>
      <c r="V358" s="749"/>
      <c r="W358" s="750">
        <f>SUM(W359:W361)</f>
        <v>0</v>
      </c>
      <c r="X358" s="751">
        <f>SUM(X359:X361)</f>
        <v>0</v>
      </c>
      <c r="Y358" s="1277">
        <f>SUM(Y359:Y361)</f>
        <v>0</v>
      </c>
      <c r="Z358" s="1271">
        <f>SUM(Z359:Z361)</f>
        <v>0</v>
      </c>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212"/>
      <c r="AX358" s="212"/>
      <c r="AY358" s="212"/>
      <c r="AZ358" s="212"/>
      <c r="BA358" s="212"/>
      <c r="BB358" s="212"/>
    </row>
    <row r="359" spans="1:54" s="169" customFormat="1" ht="11.9" customHeight="1" x14ac:dyDescent="0.35">
      <c r="A359" s="213">
        <v>2754</v>
      </c>
      <c r="B359" s="753"/>
      <c r="C359" s="202"/>
      <c r="D359" s="202"/>
      <c r="E359" s="735">
        <v>0</v>
      </c>
      <c r="F359" s="736">
        <v>0</v>
      </c>
      <c r="G359" s="1276">
        <v>0</v>
      </c>
      <c r="H359" s="1255">
        <f>+$G359*$F359*$E359</f>
        <v>0</v>
      </c>
      <c r="I359" s="191"/>
      <c r="J359" s="213">
        <v>2754</v>
      </c>
      <c r="K359" s="753"/>
      <c r="L359" s="202"/>
      <c r="M359" s="202"/>
      <c r="N359" s="735">
        <v>0</v>
      </c>
      <c r="O359" s="736">
        <v>0</v>
      </c>
      <c r="P359" s="1276">
        <v>0</v>
      </c>
      <c r="Q359" s="1255">
        <f>+P359*O359*N359</f>
        <v>0</v>
      </c>
      <c r="R359" s="191"/>
      <c r="S359" s="213">
        <v>2754</v>
      </c>
      <c r="T359" s="753"/>
      <c r="U359" s="202"/>
      <c r="V359" s="202"/>
      <c r="W359" s="735">
        <v>0</v>
      </c>
      <c r="X359" s="736">
        <v>0</v>
      </c>
      <c r="Y359" s="1276">
        <v>0</v>
      </c>
      <c r="Z359" s="1255">
        <f>+Y359*X359*W359</f>
        <v>0</v>
      </c>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212"/>
      <c r="AX359" s="212"/>
      <c r="AY359" s="212"/>
      <c r="AZ359" s="212"/>
      <c r="BA359" s="212"/>
      <c r="BB359" s="212"/>
    </row>
    <row r="360" spans="1:54" s="169" customFormat="1" ht="11.9" customHeight="1" x14ac:dyDescent="0.35">
      <c r="A360" s="1096">
        <v>2755</v>
      </c>
      <c r="B360" s="753"/>
      <c r="C360" s="962" t="s">
        <v>878</v>
      </c>
      <c r="D360" s="202"/>
      <c r="E360" s="735">
        <v>0</v>
      </c>
      <c r="F360" s="736">
        <v>0</v>
      </c>
      <c r="G360" s="1276">
        <v>0</v>
      </c>
      <c r="H360" s="1255">
        <f>+$G360*$F360*$E360</f>
        <v>0</v>
      </c>
      <c r="I360" s="191"/>
      <c r="J360" s="1096">
        <v>2755</v>
      </c>
      <c r="K360" s="293"/>
      <c r="L360" s="182" t="s">
        <v>47</v>
      </c>
      <c r="M360" s="177"/>
      <c r="N360" s="735">
        <v>0</v>
      </c>
      <c r="O360" s="736">
        <v>0</v>
      </c>
      <c r="P360" s="1276">
        <v>0</v>
      </c>
      <c r="Q360" s="1255">
        <f>+P360*O360*N360</f>
        <v>0</v>
      </c>
      <c r="R360" s="191"/>
      <c r="S360" s="1096">
        <v>2755</v>
      </c>
      <c r="T360" s="293"/>
      <c r="U360" s="182" t="s">
        <v>47</v>
      </c>
      <c r="V360" s="177"/>
      <c r="W360" s="735">
        <v>0</v>
      </c>
      <c r="X360" s="736">
        <v>0</v>
      </c>
      <c r="Y360" s="1276">
        <v>0</v>
      </c>
      <c r="Z360" s="1255">
        <f>+Y360*X360*W360</f>
        <v>0</v>
      </c>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212"/>
      <c r="AX360" s="212"/>
      <c r="AY360" s="212"/>
      <c r="AZ360" s="212"/>
      <c r="BA360" s="212"/>
      <c r="BB360" s="212"/>
    </row>
    <row r="361" spans="1:54" ht="14.25" customHeight="1" x14ac:dyDescent="0.35">
      <c r="A361" s="1096">
        <v>2756</v>
      </c>
      <c r="C361" s="166" t="s">
        <v>877</v>
      </c>
      <c r="E361" s="735">
        <v>0</v>
      </c>
      <c r="F361" s="736">
        <v>0</v>
      </c>
      <c r="G361" s="1276">
        <v>0</v>
      </c>
      <c r="H361" s="1255">
        <f>+G361*F361*E361</f>
        <v>0</v>
      </c>
      <c r="I361" s="146"/>
      <c r="J361" s="1096">
        <v>2756</v>
      </c>
      <c r="L361" s="166" t="s">
        <v>877</v>
      </c>
      <c r="N361" s="735">
        <v>0</v>
      </c>
      <c r="O361" s="736">
        <v>0</v>
      </c>
      <c r="P361" s="1276">
        <v>0</v>
      </c>
      <c r="Q361" s="1255">
        <f>+P361*O361*N361</f>
        <v>0</v>
      </c>
      <c r="R361" s="146"/>
      <c r="S361" s="1096">
        <v>2756</v>
      </c>
      <c r="U361" s="166" t="s">
        <v>877</v>
      </c>
      <c r="W361" s="735">
        <v>0</v>
      </c>
      <c r="X361" s="736">
        <v>0</v>
      </c>
      <c r="Y361" s="1276">
        <v>0</v>
      </c>
      <c r="Z361" s="1255">
        <f>+Y361*X361*W361</f>
        <v>0</v>
      </c>
    </row>
    <row r="362" spans="1:54" s="775" customFormat="1" ht="16.5" customHeight="1" x14ac:dyDescent="0.35">
      <c r="A362" s="773">
        <v>2800</v>
      </c>
      <c r="B362" s="785" t="s">
        <v>585</v>
      </c>
      <c r="F362" s="776" t="s">
        <v>939</v>
      </c>
      <c r="G362" s="777"/>
      <c r="H362" s="1269">
        <f>SUM(H364:H369)</f>
        <v>0</v>
      </c>
      <c r="I362" s="171"/>
      <c r="J362" s="773">
        <v>2800</v>
      </c>
      <c r="K362" s="785" t="s">
        <v>585</v>
      </c>
      <c r="O362" s="776" t="s">
        <v>939</v>
      </c>
      <c r="P362" s="777"/>
      <c r="Q362" s="1269">
        <f>SUM(Q364:Q369)</f>
        <v>0</v>
      </c>
      <c r="R362" s="168"/>
      <c r="S362" s="773">
        <v>2800</v>
      </c>
      <c r="T362" s="785" t="s">
        <v>585</v>
      </c>
      <c r="X362" s="776" t="s">
        <v>939</v>
      </c>
      <c r="Y362" s="777"/>
      <c r="Z362" s="1269">
        <f>SUM(Z364:Z369)</f>
        <v>0</v>
      </c>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217"/>
      <c r="AX362" s="217"/>
      <c r="AY362" s="217"/>
      <c r="AZ362" s="217"/>
      <c r="BA362" s="217"/>
      <c r="BB362" s="217"/>
    </row>
    <row r="363" spans="1:54" s="209" customFormat="1" ht="11.9" customHeight="1" x14ac:dyDescent="0.35">
      <c r="A363" s="221"/>
      <c r="B363" s="272"/>
      <c r="F363" s="664"/>
      <c r="G363" s="520"/>
      <c r="H363" s="730"/>
      <c r="I363" s="146"/>
      <c r="J363" s="221"/>
      <c r="K363" s="272"/>
      <c r="O363" s="664"/>
      <c r="P363" s="520"/>
      <c r="Q363" s="730"/>
      <c r="R363" s="146"/>
      <c r="S363" s="221"/>
      <c r="T363" s="272"/>
      <c r="X363" s="664"/>
      <c r="Y363" s="520"/>
      <c r="Z363" s="730"/>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row>
    <row r="364" spans="1:54" s="169" customFormat="1" ht="11.9" customHeight="1" x14ac:dyDescent="0.35">
      <c r="A364" s="213">
        <v>2801</v>
      </c>
      <c r="B364" s="262"/>
      <c r="C364" s="215" t="s">
        <v>323</v>
      </c>
      <c r="D364" s="180"/>
      <c r="E364" s="211"/>
      <c r="F364" s="512" t="s">
        <v>939</v>
      </c>
      <c r="G364" s="513" t="s">
        <v>939</v>
      </c>
      <c r="H364" s="1270">
        <v>0</v>
      </c>
      <c r="I364" s="191"/>
      <c r="J364" s="213">
        <v>2801</v>
      </c>
      <c r="K364" s="262"/>
      <c r="L364" s="182" t="s">
        <v>323</v>
      </c>
      <c r="M364" s="180"/>
      <c r="N364" s="211"/>
      <c r="O364" s="512" t="s">
        <v>939</v>
      </c>
      <c r="P364" s="513" t="s">
        <v>939</v>
      </c>
      <c r="Q364" s="1270">
        <v>0</v>
      </c>
      <c r="R364" s="191"/>
      <c r="S364" s="213">
        <v>2801</v>
      </c>
      <c r="T364" s="262"/>
      <c r="U364" s="182" t="s">
        <v>323</v>
      </c>
      <c r="V364" s="180"/>
      <c r="W364" s="211"/>
      <c r="X364" s="512" t="s">
        <v>939</v>
      </c>
      <c r="Y364" s="513" t="s">
        <v>939</v>
      </c>
      <c r="Z364" s="1270">
        <v>0</v>
      </c>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212"/>
      <c r="AX364" s="212"/>
      <c r="AY364" s="212"/>
      <c r="AZ364" s="212"/>
      <c r="BA364" s="212"/>
      <c r="BB364" s="212"/>
    </row>
    <row r="365" spans="1:54" s="169" customFormat="1" ht="11.9" customHeight="1" x14ac:dyDescent="0.35">
      <c r="A365" s="213">
        <v>2802</v>
      </c>
      <c r="B365" s="262"/>
      <c r="C365" s="215" t="s">
        <v>324</v>
      </c>
      <c r="D365" s="180"/>
      <c r="E365" s="180"/>
      <c r="F365" s="512" t="s">
        <v>939</v>
      </c>
      <c r="G365" s="513" t="s">
        <v>939</v>
      </c>
      <c r="H365" s="1270">
        <v>0</v>
      </c>
      <c r="I365" s="191"/>
      <c r="J365" s="213">
        <v>2802</v>
      </c>
      <c r="K365" s="262"/>
      <c r="L365" s="182" t="s">
        <v>324</v>
      </c>
      <c r="M365" s="180"/>
      <c r="N365" s="180"/>
      <c r="O365" s="512" t="s">
        <v>939</v>
      </c>
      <c r="P365" s="513" t="s">
        <v>939</v>
      </c>
      <c r="Q365" s="1270">
        <v>0</v>
      </c>
      <c r="R365" s="191"/>
      <c r="S365" s="213">
        <v>2802</v>
      </c>
      <c r="T365" s="262"/>
      <c r="U365" s="182" t="s">
        <v>324</v>
      </c>
      <c r="V365" s="180"/>
      <c r="W365" s="180"/>
      <c r="X365" s="512" t="s">
        <v>939</v>
      </c>
      <c r="Y365" s="513" t="s">
        <v>939</v>
      </c>
      <c r="Z365" s="1270">
        <v>0</v>
      </c>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212"/>
      <c r="AX365" s="212"/>
      <c r="AY365" s="212"/>
      <c r="AZ365" s="212"/>
      <c r="BA365" s="212"/>
      <c r="BB365" s="212"/>
    </row>
    <row r="366" spans="1:54" s="169" customFormat="1" ht="11.9" customHeight="1" x14ac:dyDescent="0.35">
      <c r="A366" s="213">
        <v>2803</v>
      </c>
      <c r="B366" s="262"/>
      <c r="C366" s="215" t="s">
        <v>325</v>
      </c>
      <c r="D366" s="180"/>
      <c r="E366" s="180"/>
      <c r="F366" s="512" t="s">
        <v>939</v>
      </c>
      <c r="G366" s="513" t="s">
        <v>939</v>
      </c>
      <c r="H366" s="1270">
        <v>0</v>
      </c>
      <c r="I366" s="191"/>
      <c r="J366" s="213">
        <v>2803</v>
      </c>
      <c r="K366" s="262"/>
      <c r="L366" s="182" t="s">
        <v>325</v>
      </c>
      <c r="M366" s="180"/>
      <c r="N366" s="180"/>
      <c r="O366" s="512" t="s">
        <v>939</v>
      </c>
      <c r="P366" s="513" t="s">
        <v>939</v>
      </c>
      <c r="Q366" s="1270">
        <v>0</v>
      </c>
      <c r="R366" s="191"/>
      <c r="S366" s="213">
        <v>2803</v>
      </c>
      <c r="T366" s="262"/>
      <c r="U366" s="182" t="s">
        <v>325</v>
      </c>
      <c r="V366" s="180"/>
      <c r="W366" s="180"/>
      <c r="X366" s="512" t="s">
        <v>939</v>
      </c>
      <c r="Y366" s="513" t="s">
        <v>939</v>
      </c>
      <c r="Z366" s="1270">
        <v>0</v>
      </c>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212"/>
      <c r="AX366" s="212"/>
      <c r="AY366" s="212"/>
      <c r="AZ366" s="212"/>
      <c r="BA366" s="212"/>
      <c r="BB366" s="212"/>
    </row>
    <row r="367" spans="1:54" s="169" customFormat="1" ht="11.9" customHeight="1" x14ac:dyDescent="0.35">
      <c r="A367" s="213">
        <v>2804</v>
      </c>
      <c r="B367" s="262"/>
      <c r="C367" s="215" t="s">
        <v>326</v>
      </c>
      <c r="D367" s="180"/>
      <c r="E367" s="180"/>
      <c r="F367" s="512" t="s">
        <v>939</v>
      </c>
      <c r="G367" s="513" t="s">
        <v>939</v>
      </c>
      <c r="H367" s="1270">
        <v>0</v>
      </c>
      <c r="I367" s="191"/>
      <c r="J367" s="213">
        <v>2804</v>
      </c>
      <c r="K367" s="262"/>
      <c r="L367" s="182" t="s">
        <v>326</v>
      </c>
      <c r="M367" s="180"/>
      <c r="N367" s="180"/>
      <c r="O367" s="512" t="s">
        <v>939</v>
      </c>
      <c r="P367" s="513" t="s">
        <v>939</v>
      </c>
      <c r="Q367" s="1270">
        <v>0</v>
      </c>
      <c r="R367" s="191"/>
      <c r="S367" s="213">
        <v>2804</v>
      </c>
      <c r="T367" s="262"/>
      <c r="U367" s="182" t="s">
        <v>326</v>
      </c>
      <c r="V367" s="180"/>
      <c r="W367" s="180"/>
      <c r="X367" s="512" t="s">
        <v>939</v>
      </c>
      <c r="Y367" s="513" t="s">
        <v>939</v>
      </c>
      <c r="Z367" s="1270">
        <v>0</v>
      </c>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212"/>
      <c r="AX367" s="212"/>
      <c r="AY367" s="212"/>
      <c r="AZ367" s="212"/>
      <c r="BA367" s="212"/>
      <c r="BB367" s="212"/>
    </row>
    <row r="368" spans="1:54" s="169" customFormat="1" ht="11.9" customHeight="1" x14ac:dyDescent="0.35">
      <c r="A368" s="213">
        <v>2805</v>
      </c>
      <c r="B368" s="262"/>
      <c r="C368" s="215" t="s">
        <v>586</v>
      </c>
      <c r="D368" s="180"/>
      <c r="E368" s="180"/>
      <c r="F368" s="512" t="s">
        <v>939</v>
      </c>
      <c r="G368" s="513" t="s">
        <v>939</v>
      </c>
      <c r="H368" s="1270">
        <v>0</v>
      </c>
      <c r="I368" s="191"/>
      <c r="J368" s="213">
        <v>2805</v>
      </c>
      <c r="K368" s="262"/>
      <c r="L368" s="182" t="s">
        <v>586</v>
      </c>
      <c r="M368" s="180"/>
      <c r="N368" s="180"/>
      <c r="O368" s="512" t="s">
        <v>939</v>
      </c>
      <c r="P368" s="513" t="s">
        <v>939</v>
      </c>
      <c r="Q368" s="1270">
        <v>0</v>
      </c>
      <c r="R368" s="191"/>
      <c r="S368" s="213">
        <v>2805</v>
      </c>
      <c r="T368" s="262"/>
      <c r="U368" s="182" t="s">
        <v>586</v>
      </c>
      <c r="V368" s="180"/>
      <c r="W368" s="180"/>
      <c r="X368" s="512" t="s">
        <v>939</v>
      </c>
      <c r="Y368" s="513" t="s">
        <v>939</v>
      </c>
      <c r="Z368" s="1270">
        <v>0</v>
      </c>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212"/>
      <c r="AX368" s="212"/>
      <c r="AY368" s="212"/>
      <c r="AZ368" s="212"/>
      <c r="BA368" s="212"/>
      <c r="BB368" s="212"/>
    </row>
    <row r="369" spans="1:54" s="169" customFormat="1" ht="11.9" customHeight="1" x14ac:dyDescent="0.35">
      <c r="A369" s="213">
        <v>2806</v>
      </c>
      <c r="B369" s="262"/>
      <c r="C369" s="215" t="s">
        <v>322</v>
      </c>
      <c r="D369" s="180"/>
      <c r="E369" s="180"/>
      <c r="F369" s="512" t="s">
        <v>939</v>
      </c>
      <c r="G369" s="513" t="s">
        <v>939</v>
      </c>
      <c r="H369" s="1270">
        <v>0</v>
      </c>
      <c r="I369" s="191"/>
      <c r="J369" s="213">
        <v>2806</v>
      </c>
      <c r="K369" s="262"/>
      <c r="L369" s="182" t="s">
        <v>322</v>
      </c>
      <c r="M369" s="180"/>
      <c r="N369" s="180"/>
      <c r="O369" s="512" t="s">
        <v>939</v>
      </c>
      <c r="P369" s="513" t="s">
        <v>939</v>
      </c>
      <c r="Q369" s="1270">
        <v>0</v>
      </c>
      <c r="R369" s="191"/>
      <c r="S369" s="213">
        <v>2806</v>
      </c>
      <c r="T369" s="262"/>
      <c r="U369" s="182" t="s">
        <v>322</v>
      </c>
      <c r="V369" s="180"/>
      <c r="W369" s="180"/>
      <c r="X369" s="512" t="s">
        <v>939</v>
      </c>
      <c r="Y369" s="513" t="s">
        <v>939</v>
      </c>
      <c r="Z369" s="1270">
        <v>0</v>
      </c>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212"/>
      <c r="AX369" s="212"/>
      <c r="AY369" s="212"/>
      <c r="AZ369" s="212"/>
      <c r="BA369" s="212"/>
      <c r="BB369" s="212"/>
    </row>
    <row r="370" spans="1:54" ht="11.9" customHeight="1" x14ac:dyDescent="0.35">
      <c r="A370" s="221"/>
      <c r="F370" s="518"/>
      <c r="G370" s="519"/>
      <c r="H370" s="730"/>
      <c r="I370" s="146"/>
      <c r="J370" s="221"/>
      <c r="O370" s="518"/>
      <c r="P370" s="519"/>
      <c r="Q370" s="730"/>
      <c r="R370" s="146"/>
      <c r="S370" s="221"/>
      <c r="X370" s="518"/>
      <c r="Y370" s="519"/>
      <c r="Z370" s="730"/>
    </row>
    <row r="371" spans="1:54" s="775" customFormat="1" ht="14.25" customHeight="1" x14ac:dyDescent="0.35">
      <c r="A371" s="773">
        <v>2900</v>
      </c>
      <c r="B371" s="785" t="s">
        <v>587</v>
      </c>
      <c r="F371" s="776" t="s">
        <v>939</v>
      </c>
      <c r="G371" s="777"/>
      <c r="H371" s="1269">
        <f>SUM(H373:H385)</f>
        <v>0</v>
      </c>
      <c r="I371" s="171"/>
      <c r="J371" s="773">
        <v>2900</v>
      </c>
      <c r="K371" s="785" t="s">
        <v>587</v>
      </c>
      <c r="O371" s="776" t="s">
        <v>939</v>
      </c>
      <c r="P371" s="777"/>
      <c r="Q371" s="1269">
        <f>SUM(Q373:Q385)</f>
        <v>0</v>
      </c>
      <c r="R371" s="168"/>
      <c r="S371" s="773">
        <v>2900</v>
      </c>
      <c r="T371" s="785" t="s">
        <v>587</v>
      </c>
      <c r="X371" s="776" t="s">
        <v>939</v>
      </c>
      <c r="Y371" s="777"/>
      <c r="Z371" s="1269">
        <f>SUM(Z373:Z385)</f>
        <v>0</v>
      </c>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217"/>
      <c r="AX371" s="217"/>
      <c r="AY371" s="217"/>
      <c r="AZ371" s="217"/>
      <c r="BA371" s="217"/>
      <c r="BB371" s="217"/>
    </row>
    <row r="372" spans="1:54" s="209" customFormat="1" ht="13.5" customHeight="1" x14ac:dyDescent="0.35">
      <c r="A372" s="221"/>
      <c r="B372" s="272"/>
      <c r="F372" s="664"/>
      <c r="G372" s="520"/>
      <c r="H372" s="730"/>
      <c r="I372" s="146"/>
      <c r="J372" s="221"/>
      <c r="K372" s="272"/>
      <c r="O372" s="664"/>
      <c r="P372" s="520"/>
      <c r="Q372" s="730"/>
      <c r="R372" s="146"/>
      <c r="S372" s="221"/>
      <c r="T372" s="272"/>
      <c r="X372" s="664"/>
      <c r="Y372" s="520"/>
      <c r="Z372" s="730"/>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row>
    <row r="373" spans="1:54" ht="13.5" customHeight="1" x14ac:dyDescent="0.35">
      <c r="A373" s="213">
        <v>2901</v>
      </c>
      <c r="B373" s="264"/>
      <c r="C373" s="174" t="s">
        <v>715</v>
      </c>
      <c r="D373" s="175"/>
      <c r="E373" s="175"/>
      <c r="F373" s="512"/>
      <c r="G373" s="513"/>
      <c r="H373" s="1270">
        <v>0</v>
      </c>
      <c r="I373" s="146"/>
      <c r="J373" s="213">
        <v>2901</v>
      </c>
      <c r="K373" s="264"/>
      <c r="L373" s="174" t="s">
        <v>715</v>
      </c>
      <c r="M373" s="175"/>
      <c r="N373" s="175"/>
      <c r="O373" s="512"/>
      <c r="P373" s="513"/>
      <c r="Q373" s="1270">
        <v>0</v>
      </c>
      <c r="R373" s="146"/>
      <c r="S373" s="213">
        <v>2901</v>
      </c>
      <c r="T373" s="264"/>
      <c r="U373" s="174" t="s">
        <v>715</v>
      </c>
      <c r="V373" s="175"/>
      <c r="W373" s="175"/>
      <c r="X373" s="512"/>
      <c r="Y373" s="513"/>
      <c r="Z373" s="1270">
        <v>0</v>
      </c>
    </row>
    <row r="374" spans="1:54" ht="13.5" customHeight="1" x14ac:dyDescent="0.35">
      <c r="A374" s="213">
        <v>2902</v>
      </c>
      <c r="B374" s="264"/>
      <c r="C374" s="174" t="s">
        <v>716</v>
      </c>
      <c r="D374" s="175"/>
      <c r="E374" s="193"/>
      <c r="F374" s="523"/>
      <c r="G374" s="513"/>
      <c r="H374" s="1270">
        <v>0</v>
      </c>
      <c r="I374" s="146"/>
      <c r="J374" s="213">
        <v>2902</v>
      </c>
      <c r="K374" s="264"/>
      <c r="L374" s="174" t="s">
        <v>716</v>
      </c>
      <c r="M374" s="175"/>
      <c r="N374" s="1193"/>
      <c r="O374" s="523"/>
      <c r="P374" s="513"/>
      <c r="Q374" s="1270">
        <v>0</v>
      </c>
      <c r="R374" s="146"/>
      <c r="S374" s="213">
        <v>2902</v>
      </c>
      <c r="T374" s="264"/>
      <c r="U374" s="174" t="s">
        <v>716</v>
      </c>
      <c r="V374" s="175"/>
      <c r="W374" s="1193"/>
      <c r="X374" s="523"/>
      <c r="Y374" s="513"/>
      <c r="Z374" s="1270">
        <v>0</v>
      </c>
    </row>
    <row r="375" spans="1:54" ht="13.5" customHeight="1" x14ac:dyDescent="0.35">
      <c r="A375" s="213">
        <v>2903</v>
      </c>
      <c r="B375" s="264"/>
      <c r="C375" s="174" t="s">
        <v>347</v>
      </c>
      <c r="D375" s="175"/>
      <c r="E375" s="193"/>
      <c r="F375" s="523"/>
      <c r="G375" s="513"/>
      <c r="H375" s="1270">
        <v>0</v>
      </c>
      <c r="I375" s="146"/>
      <c r="J375" s="213">
        <v>2903</v>
      </c>
      <c r="K375" s="264"/>
      <c r="L375" s="174" t="s">
        <v>347</v>
      </c>
      <c r="M375" s="175"/>
      <c r="N375" s="1193"/>
      <c r="O375" s="523"/>
      <c r="P375" s="513"/>
      <c r="Q375" s="1270">
        <v>0</v>
      </c>
      <c r="R375" s="146"/>
      <c r="S375" s="213">
        <v>2903</v>
      </c>
      <c r="T375" s="264"/>
      <c r="U375" s="174" t="s">
        <v>347</v>
      </c>
      <c r="V375" s="175"/>
      <c r="W375" s="1193"/>
      <c r="X375" s="523"/>
      <c r="Y375" s="513"/>
      <c r="Z375" s="1270">
        <v>0</v>
      </c>
    </row>
    <row r="376" spans="1:54" ht="13.5" customHeight="1" x14ac:dyDescent="0.35">
      <c r="A376" s="213">
        <v>2904</v>
      </c>
      <c r="B376" s="264"/>
      <c r="C376" s="174" t="s">
        <v>588</v>
      </c>
      <c r="D376" s="175"/>
      <c r="E376" s="175"/>
      <c r="F376" s="512"/>
      <c r="G376" s="513"/>
      <c r="H376" s="1270">
        <v>0</v>
      </c>
      <c r="I376" s="146"/>
      <c r="J376" s="213">
        <v>2904</v>
      </c>
      <c r="K376" s="264"/>
      <c r="L376" s="174" t="s">
        <v>588</v>
      </c>
      <c r="M376" s="175"/>
      <c r="N376" s="175"/>
      <c r="O376" s="512"/>
      <c r="P376" s="513"/>
      <c r="Q376" s="1270">
        <v>0</v>
      </c>
      <c r="R376" s="146"/>
      <c r="S376" s="213">
        <v>2904</v>
      </c>
      <c r="T376" s="264"/>
      <c r="U376" s="174" t="s">
        <v>588</v>
      </c>
      <c r="V376" s="175"/>
      <c r="W376" s="1193"/>
      <c r="X376" s="512"/>
      <c r="Y376" s="513"/>
      <c r="Z376" s="1270">
        <v>0</v>
      </c>
    </row>
    <row r="377" spans="1:54" ht="13.5" customHeight="1" x14ac:dyDescent="0.35">
      <c r="A377" s="213">
        <v>2905</v>
      </c>
      <c r="B377" s="264"/>
      <c r="C377" s="174" t="s">
        <v>349</v>
      </c>
      <c r="D377" s="175"/>
      <c r="E377" s="175"/>
      <c r="F377" s="512"/>
      <c r="G377" s="513"/>
      <c r="H377" s="1270">
        <v>0</v>
      </c>
      <c r="I377" s="146"/>
      <c r="J377" s="213">
        <v>2905</v>
      </c>
      <c r="K377" s="264"/>
      <c r="L377" s="174" t="s">
        <v>349</v>
      </c>
      <c r="M377" s="175"/>
      <c r="N377" s="175"/>
      <c r="O377" s="512"/>
      <c r="P377" s="513"/>
      <c r="Q377" s="1270">
        <v>0</v>
      </c>
      <c r="R377" s="146"/>
      <c r="S377" s="213">
        <v>2905</v>
      </c>
      <c r="T377" s="264"/>
      <c r="U377" s="174" t="s">
        <v>349</v>
      </c>
      <c r="V377" s="175"/>
      <c r="W377" s="175"/>
      <c r="X377" s="512"/>
      <c r="Y377" s="513"/>
      <c r="Z377" s="1270">
        <v>0</v>
      </c>
    </row>
    <row r="378" spans="1:54" s="169" customFormat="1" ht="13.5" customHeight="1" x14ac:dyDescent="0.35">
      <c r="A378" s="213">
        <v>2906</v>
      </c>
      <c r="B378" s="262"/>
      <c r="C378" s="178" t="s">
        <v>350</v>
      </c>
      <c r="D378" s="180"/>
      <c r="E378" s="180"/>
      <c r="F378" s="512"/>
      <c r="G378" s="513"/>
      <c r="H378" s="1270">
        <v>0</v>
      </c>
      <c r="I378" s="146"/>
      <c r="J378" s="213">
        <v>2906</v>
      </c>
      <c r="K378" s="262"/>
      <c r="L378" s="178" t="s">
        <v>350</v>
      </c>
      <c r="M378" s="180"/>
      <c r="N378" s="180"/>
      <c r="O378" s="512"/>
      <c r="P378" s="513"/>
      <c r="Q378" s="1270">
        <v>0</v>
      </c>
      <c r="R378" s="191"/>
      <c r="S378" s="213">
        <v>2906</v>
      </c>
      <c r="T378" s="262"/>
      <c r="U378" s="178" t="s">
        <v>350</v>
      </c>
      <c r="V378" s="180"/>
      <c r="W378" s="180"/>
      <c r="X378" s="512"/>
      <c r="Y378" s="513"/>
      <c r="Z378" s="1270">
        <v>0</v>
      </c>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212"/>
      <c r="AX378" s="212"/>
      <c r="AY378" s="212"/>
      <c r="AZ378" s="212"/>
      <c r="BA378" s="212"/>
      <c r="BB378" s="212"/>
    </row>
    <row r="379" spans="1:54" ht="13.5" customHeight="1" x14ac:dyDescent="0.35">
      <c r="A379" s="213">
        <v>2907</v>
      </c>
      <c r="B379" s="264"/>
      <c r="C379" s="174" t="s">
        <v>351</v>
      </c>
      <c r="D379" s="175"/>
      <c r="E379" s="175"/>
      <c r="F379" s="512"/>
      <c r="G379" s="513"/>
      <c r="H379" s="1270">
        <v>0</v>
      </c>
      <c r="I379" s="146"/>
      <c r="J379" s="213">
        <v>2907</v>
      </c>
      <c r="K379" s="264"/>
      <c r="L379" s="174" t="s">
        <v>351</v>
      </c>
      <c r="M379" s="175"/>
      <c r="N379" s="175"/>
      <c r="O379" s="512"/>
      <c r="P379" s="513"/>
      <c r="Q379" s="1270">
        <v>0</v>
      </c>
      <c r="R379" s="146"/>
      <c r="S379" s="213">
        <v>2907</v>
      </c>
      <c r="T379" s="264"/>
      <c r="U379" s="174" t="s">
        <v>351</v>
      </c>
      <c r="V379" s="175"/>
      <c r="W379" s="175"/>
      <c r="X379" s="512"/>
      <c r="Y379" s="513"/>
      <c r="Z379" s="1270">
        <v>0</v>
      </c>
    </row>
    <row r="380" spans="1:54" s="206" customFormat="1" ht="13.5" customHeight="1" x14ac:dyDescent="0.35">
      <c r="A380" s="213">
        <v>2908</v>
      </c>
      <c r="B380" s="271"/>
      <c r="C380" s="215" t="s">
        <v>352</v>
      </c>
      <c r="D380" s="222"/>
      <c r="E380" s="222"/>
      <c r="F380" s="512"/>
      <c r="G380" s="513"/>
      <c r="H380" s="1270">
        <v>0</v>
      </c>
      <c r="I380" s="146"/>
      <c r="J380" s="213">
        <v>2908</v>
      </c>
      <c r="K380" s="271"/>
      <c r="L380" s="215" t="s">
        <v>352</v>
      </c>
      <c r="M380" s="222"/>
      <c r="N380" s="222"/>
      <c r="O380" s="512"/>
      <c r="P380" s="513"/>
      <c r="Q380" s="1270">
        <v>0</v>
      </c>
      <c r="R380" s="205"/>
      <c r="S380" s="213">
        <v>2908</v>
      </c>
      <c r="T380" s="271"/>
      <c r="U380" s="215" t="s">
        <v>352</v>
      </c>
      <c r="V380" s="222"/>
      <c r="W380" s="222"/>
      <c r="X380" s="512"/>
      <c r="Y380" s="513"/>
      <c r="Z380" s="1270">
        <v>0</v>
      </c>
      <c r="AA380" s="205"/>
      <c r="AB380" s="205"/>
      <c r="AC380" s="205"/>
      <c r="AD380" s="205"/>
      <c r="AE380" s="205"/>
      <c r="AF380" s="205"/>
      <c r="AG380" s="205"/>
      <c r="AH380" s="205"/>
      <c r="AI380" s="205"/>
      <c r="AJ380" s="205"/>
      <c r="AK380" s="205"/>
      <c r="AL380" s="205"/>
      <c r="AM380" s="205"/>
      <c r="AN380" s="205"/>
      <c r="AO380" s="205"/>
      <c r="AP380" s="205"/>
      <c r="AQ380" s="205"/>
      <c r="AR380" s="205"/>
      <c r="AS380" s="205"/>
      <c r="AT380" s="205"/>
      <c r="AU380" s="205"/>
      <c r="AV380" s="205"/>
    </row>
    <row r="381" spans="1:54" ht="13.5" customHeight="1" x14ac:dyDescent="0.35">
      <c r="A381" s="213">
        <v>2909</v>
      </c>
      <c r="B381" s="264"/>
      <c r="C381" s="174" t="s">
        <v>353</v>
      </c>
      <c r="D381" s="175"/>
      <c r="E381" s="175"/>
      <c r="F381" s="512"/>
      <c r="G381" s="513"/>
      <c r="H381" s="1270">
        <v>0</v>
      </c>
      <c r="I381" s="146"/>
      <c r="J381" s="213">
        <v>2909</v>
      </c>
      <c r="K381" s="264"/>
      <c r="L381" s="174" t="s">
        <v>353</v>
      </c>
      <c r="M381" s="175"/>
      <c r="N381" s="175"/>
      <c r="O381" s="512"/>
      <c r="P381" s="513"/>
      <c r="Q381" s="1270">
        <v>0</v>
      </c>
      <c r="R381" s="146"/>
      <c r="S381" s="213">
        <v>2909</v>
      </c>
      <c r="T381" s="264"/>
      <c r="U381" s="174" t="s">
        <v>353</v>
      </c>
      <c r="V381" s="175"/>
      <c r="W381" s="175"/>
      <c r="X381" s="512"/>
      <c r="Y381" s="513"/>
      <c r="Z381" s="1270">
        <v>0</v>
      </c>
    </row>
    <row r="382" spans="1:54" ht="13.5" customHeight="1" x14ac:dyDescent="0.35">
      <c r="A382" s="213">
        <v>2910</v>
      </c>
      <c r="B382" s="264"/>
      <c r="C382" s="178" t="s">
        <v>354</v>
      </c>
      <c r="D382" s="196"/>
      <c r="E382" s="196"/>
      <c r="F382" s="512"/>
      <c r="G382" s="513"/>
      <c r="H382" s="1270">
        <v>0</v>
      </c>
      <c r="I382" s="146"/>
      <c r="J382" s="213">
        <v>2910</v>
      </c>
      <c r="K382" s="264"/>
      <c r="L382" s="178" t="s">
        <v>354</v>
      </c>
      <c r="M382" s="196"/>
      <c r="N382" s="196"/>
      <c r="O382" s="512"/>
      <c r="P382" s="513"/>
      <c r="Q382" s="1270">
        <v>0</v>
      </c>
      <c r="R382" s="146"/>
      <c r="S382" s="213">
        <v>2910</v>
      </c>
      <c r="T382" s="264"/>
      <c r="U382" s="178" t="s">
        <v>354</v>
      </c>
      <c r="V382" s="196"/>
      <c r="W382" s="196"/>
      <c r="X382" s="512"/>
      <c r="Y382" s="513"/>
      <c r="Z382" s="1270">
        <v>0</v>
      </c>
    </row>
    <row r="383" spans="1:54" ht="13.5" customHeight="1" x14ac:dyDescent="0.35">
      <c r="A383" s="213">
        <v>2911</v>
      </c>
      <c r="B383" s="264"/>
      <c r="C383" s="174" t="s">
        <v>355</v>
      </c>
      <c r="D383" s="223"/>
      <c r="E383" s="223"/>
      <c r="F383" s="512"/>
      <c r="G383" s="513"/>
      <c r="H383" s="1270">
        <v>0</v>
      </c>
      <c r="I383" s="146"/>
      <c r="J383" s="213">
        <v>2911</v>
      </c>
      <c r="K383" s="264"/>
      <c r="L383" s="174" t="s">
        <v>355</v>
      </c>
      <c r="M383" s="223"/>
      <c r="N383" s="223"/>
      <c r="O383" s="512"/>
      <c r="P383" s="513"/>
      <c r="Q383" s="1270">
        <v>0</v>
      </c>
      <c r="R383" s="146"/>
      <c r="S383" s="213">
        <v>2911</v>
      </c>
      <c r="T383" s="264"/>
      <c r="U383" s="174" t="s">
        <v>355</v>
      </c>
      <c r="V383" s="223"/>
      <c r="W383" s="223"/>
      <c r="X383" s="512"/>
      <c r="Y383" s="513"/>
      <c r="Z383" s="1270">
        <v>0</v>
      </c>
    </row>
    <row r="384" spans="1:54" s="169" customFormat="1" ht="13.5" customHeight="1" x14ac:dyDescent="0.35">
      <c r="A384" s="213">
        <v>2912</v>
      </c>
      <c r="B384" s="262"/>
      <c r="C384" s="182" t="s">
        <v>356</v>
      </c>
      <c r="D384" s="179"/>
      <c r="E384" s="179"/>
      <c r="F384" s="512"/>
      <c r="G384" s="513"/>
      <c r="H384" s="1270">
        <v>0</v>
      </c>
      <c r="I384" s="191"/>
      <c r="J384" s="213">
        <v>2912</v>
      </c>
      <c r="K384" s="262"/>
      <c r="L384" s="182" t="s">
        <v>356</v>
      </c>
      <c r="M384" s="179"/>
      <c r="N384" s="179"/>
      <c r="O384" s="512"/>
      <c r="P384" s="513"/>
      <c r="Q384" s="1270">
        <v>0</v>
      </c>
      <c r="R384" s="191"/>
      <c r="S384" s="213">
        <v>2912</v>
      </c>
      <c r="T384" s="262"/>
      <c r="U384" s="182" t="s">
        <v>356</v>
      </c>
      <c r="V384" s="179"/>
      <c r="W384" s="179"/>
      <c r="X384" s="512"/>
      <c r="Y384" s="513"/>
      <c r="Z384" s="1270">
        <v>0</v>
      </c>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212"/>
      <c r="AX384" s="212"/>
      <c r="AY384" s="212"/>
      <c r="AZ384" s="212"/>
      <c r="BA384" s="212"/>
      <c r="BB384" s="212"/>
    </row>
    <row r="385" spans="1:54" s="169" customFormat="1" ht="13.5" customHeight="1" x14ac:dyDescent="0.35">
      <c r="A385" s="213">
        <v>2913</v>
      </c>
      <c r="B385" s="262"/>
      <c r="C385" s="182" t="s">
        <v>636</v>
      </c>
      <c r="D385" s="179"/>
      <c r="E385" s="179"/>
      <c r="F385" s="512"/>
      <c r="G385" s="513"/>
      <c r="H385" s="1270">
        <v>0</v>
      </c>
      <c r="I385" s="191"/>
      <c r="J385" s="213">
        <v>2913</v>
      </c>
      <c r="K385" s="262"/>
      <c r="L385" s="182" t="s">
        <v>636</v>
      </c>
      <c r="M385" s="179"/>
      <c r="N385" s="179"/>
      <c r="O385" s="512"/>
      <c r="P385" s="513"/>
      <c r="Q385" s="1270">
        <v>0</v>
      </c>
      <c r="R385" s="191"/>
      <c r="S385" s="213">
        <v>2913</v>
      </c>
      <c r="T385" s="262"/>
      <c r="U385" s="182" t="s">
        <v>636</v>
      </c>
      <c r="V385" s="179"/>
      <c r="W385" s="179"/>
      <c r="X385" s="512"/>
      <c r="Y385" s="513"/>
      <c r="Z385" s="1270">
        <v>0</v>
      </c>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212"/>
      <c r="AX385" s="212"/>
      <c r="AY385" s="212"/>
      <c r="AZ385" s="212"/>
      <c r="BA385" s="212"/>
      <c r="BB385" s="212"/>
    </row>
    <row r="386" spans="1:54" s="169" customFormat="1" ht="11.9" customHeight="1" x14ac:dyDescent="0.35">
      <c r="A386" s="221"/>
      <c r="B386" s="381"/>
      <c r="C386" s="181"/>
      <c r="D386" s="661"/>
      <c r="E386" s="661"/>
      <c r="F386" s="518"/>
      <c r="G386" s="519"/>
      <c r="H386" s="730"/>
      <c r="I386" s="191"/>
      <c r="J386" s="221"/>
      <c r="K386" s="381"/>
      <c r="L386" s="181"/>
      <c r="M386" s="661"/>
      <c r="N386" s="661"/>
      <c r="O386" s="518"/>
      <c r="P386" s="519"/>
      <c r="Q386" s="730"/>
      <c r="R386" s="191"/>
      <c r="S386" s="221"/>
      <c r="T386" s="381"/>
      <c r="U386" s="181"/>
      <c r="V386" s="661"/>
      <c r="W386" s="661"/>
      <c r="X386" s="518"/>
      <c r="Y386" s="519"/>
      <c r="Z386" s="730"/>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212"/>
      <c r="AX386" s="212"/>
      <c r="AY386" s="212"/>
      <c r="AZ386" s="212"/>
      <c r="BA386" s="212"/>
      <c r="BB386" s="212"/>
    </row>
    <row r="387" spans="1:54" s="169" customFormat="1" ht="13.9" customHeight="1" x14ac:dyDescent="0.35">
      <c r="A387" s="773">
        <v>2950</v>
      </c>
      <c r="B387" s="785" t="s">
        <v>718</v>
      </c>
      <c r="C387" s="775"/>
      <c r="D387" s="775"/>
      <c r="E387" s="775"/>
      <c r="F387" s="776" t="s">
        <v>939</v>
      </c>
      <c r="G387" s="777"/>
      <c r="H387" s="1269">
        <f>H388+H389</f>
        <v>0</v>
      </c>
      <c r="I387" s="171"/>
      <c r="J387" s="773">
        <v>2950</v>
      </c>
      <c r="K387" s="785" t="s">
        <v>718</v>
      </c>
      <c r="L387" s="775"/>
      <c r="M387" s="775"/>
      <c r="N387" s="775"/>
      <c r="O387" s="776" t="s">
        <v>939</v>
      </c>
      <c r="P387" s="777"/>
      <c r="Q387" s="1269">
        <f>Q388+Q389</f>
        <v>0</v>
      </c>
      <c r="R387" s="168"/>
      <c r="S387" s="773">
        <v>2950</v>
      </c>
      <c r="T387" s="785" t="s">
        <v>718</v>
      </c>
      <c r="U387" s="775"/>
      <c r="V387" s="775"/>
      <c r="W387" s="775"/>
      <c r="X387" s="776" t="s">
        <v>939</v>
      </c>
      <c r="Y387" s="777"/>
      <c r="Z387" s="1269">
        <f>SUM(Z388+Z389)</f>
        <v>0</v>
      </c>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212"/>
      <c r="AX387" s="212"/>
      <c r="AY387" s="212"/>
      <c r="AZ387" s="212"/>
      <c r="BA387" s="212"/>
      <c r="BB387" s="212"/>
    </row>
    <row r="388" spans="1:54" s="169" customFormat="1" ht="11.9" customHeight="1" x14ac:dyDescent="0.35">
      <c r="A388" s="221"/>
      <c r="B388" s="381"/>
      <c r="C388" s="181"/>
      <c r="D388" s="661"/>
      <c r="E388" s="661"/>
      <c r="F388" s="518"/>
      <c r="G388" s="519"/>
      <c r="H388" s="730"/>
      <c r="I388" s="191"/>
      <c r="J388" s="221"/>
      <c r="K388" s="381"/>
      <c r="L388" s="181"/>
      <c r="M388" s="661"/>
      <c r="N388" s="661"/>
      <c r="O388" s="518"/>
      <c r="P388" s="519"/>
      <c r="Q388" s="730"/>
      <c r="R388" s="191"/>
      <c r="S388" s="221"/>
      <c r="T388" s="381"/>
      <c r="U388" s="181"/>
      <c r="V388" s="661"/>
      <c r="W388" s="661"/>
      <c r="X388" s="518"/>
      <c r="Y388" s="519"/>
      <c r="Z388" s="730"/>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212"/>
      <c r="AX388" s="212"/>
      <c r="AY388" s="212"/>
      <c r="AZ388" s="212"/>
      <c r="BA388" s="212"/>
      <c r="BB388" s="212"/>
    </row>
    <row r="389" spans="1:54" s="169" customFormat="1" ht="11.9" customHeight="1" x14ac:dyDescent="0.35">
      <c r="A389" s="213">
        <v>2951</v>
      </c>
      <c r="B389" s="1175"/>
      <c r="C389" s="1176" t="s">
        <v>718</v>
      </c>
      <c r="D389" s="1177"/>
      <c r="E389" s="1192"/>
      <c r="F389" s="938"/>
      <c r="G389" s="1172"/>
      <c r="H389" s="1270">
        <v>0</v>
      </c>
      <c r="I389" s="1171"/>
      <c r="J389" s="213">
        <v>2951</v>
      </c>
      <c r="K389" s="1171"/>
      <c r="L389" s="1176" t="s">
        <v>718</v>
      </c>
      <c r="M389" s="1177"/>
      <c r="N389" s="1192"/>
      <c r="O389" s="938"/>
      <c r="P389" s="1172"/>
      <c r="Q389" s="1270">
        <v>0</v>
      </c>
      <c r="R389" s="1171"/>
      <c r="S389" s="213">
        <v>2951</v>
      </c>
      <c r="T389" s="1175"/>
      <c r="U389" s="1176" t="s">
        <v>718</v>
      </c>
      <c r="V389" s="1177"/>
      <c r="W389" s="1192"/>
      <c r="X389" s="938"/>
      <c r="Y389" s="1172"/>
      <c r="Z389" s="1270">
        <v>0</v>
      </c>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212"/>
      <c r="AX389" s="212"/>
      <c r="AY389" s="212"/>
      <c r="AZ389" s="212"/>
      <c r="BA389" s="212"/>
      <c r="BB389" s="212"/>
    </row>
    <row r="390" spans="1:54" s="169" customFormat="1" ht="11.9" customHeight="1" x14ac:dyDescent="0.35">
      <c r="A390" s="221"/>
      <c r="B390" s="381"/>
      <c r="C390" s="181"/>
      <c r="D390" s="661"/>
      <c r="E390" s="661"/>
      <c r="F390" s="518"/>
      <c r="G390" s="519"/>
      <c r="H390" s="730"/>
      <c r="I390" s="191"/>
      <c r="J390" s="221"/>
      <c r="K390" s="381"/>
      <c r="L390" s="181"/>
      <c r="M390" s="661"/>
      <c r="N390" s="661"/>
      <c r="O390" s="518"/>
      <c r="P390" s="519"/>
      <c r="Q390" s="730"/>
      <c r="R390" s="191"/>
      <c r="S390" s="221"/>
      <c r="T390" s="381"/>
      <c r="U390" s="181"/>
      <c r="V390" s="661"/>
      <c r="W390" s="661"/>
      <c r="X390" s="518"/>
      <c r="Y390" s="519"/>
      <c r="Z390" s="730"/>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212"/>
      <c r="AX390" s="212"/>
      <c r="AY390" s="212"/>
      <c r="AZ390" s="212"/>
      <c r="BA390" s="212"/>
      <c r="BB390" s="212"/>
    </row>
    <row r="391" spans="1:54" s="169" customFormat="1" ht="13.9" customHeight="1" x14ac:dyDescent="0.35">
      <c r="A391" s="773">
        <v>2975</v>
      </c>
      <c r="B391" s="785" t="s">
        <v>720</v>
      </c>
      <c r="C391" s="775"/>
      <c r="D391" s="775"/>
      <c r="E391" s="775"/>
      <c r="F391" s="776" t="s">
        <v>939</v>
      </c>
      <c r="G391" s="777"/>
      <c r="H391" s="1269">
        <f>H392+H393</f>
        <v>0</v>
      </c>
      <c r="I391" s="171"/>
      <c r="J391" s="773">
        <v>2975</v>
      </c>
      <c r="K391" s="785" t="s">
        <v>720</v>
      </c>
      <c r="L391" s="775"/>
      <c r="M391" s="775"/>
      <c r="N391" s="775"/>
      <c r="O391" s="776" t="s">
        <v>939</v>
      </c>
      <c r="P391" s="777"/>
      <c r="Q391" s="1269">
        <f>Q392+Q393</f>
        <v>0</v>
      </c>
      <c r="R391" s="168"/>
      <c r="S391" s="773">
        <v>2975</v>
      </c>
      <c r="T391" s="785" t="s">
        <v>720</v>
      </c>
      <c r="U391" s="775"/>
      <c r="V391" s="775"/>
      <c r="W391" s="775"/>
      <c r="X391" s="776" t="s">
        <v>939</v>
      </c>
      <c r="Y391" s="777"/>
      <c r="Z391" s="1269">
        <f>SUM(Z392+Z393)</f>
        <v>0</v>
      </c>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212"/>
      <c r="AX391" s="212"/>
      <c r="AY391" s="212"/>
      <c r="AZ391" s="212"/>
      <c r="BA391" s="212"/>
      <c r="BB391" s="212"/>
    </row>
    <row r="392" spans="1:54" s="169" customFormat="1" ht="11.9" customHeight="1" thickBot="1" x14ac:dyDescent="0.4">
      <c r="A392" s="221"/>
      <c r="B392" s="1373"/>
      <c r="C392" s="1367"/>
      <c r="D392" s="1368"/>
      <c r="E392" s="1368"/>
      <c r="F392" s="1369"/>
      <c r="G392" s="1370" t="s">
        <v>1002</v>
      </c>
      <c r="H392" s="1372"/>
      <c r="I392" s="191"/>
      <c r="J392" s="221"/>
      <c r="K392" s="1373"/>
      <c r="L392" s="1367"/>
      <c r="M392" s="1368"/>
      <c r="N392" s="1368"/>
      <c r="O392" s="1369"/>
      <c r="P392" s="1370" t="s">
        <v>1002</v>
      </c>
      <c r="Q392" s="1372"/>
      <c r="R392" s="191"/>
      <c r="S392" s="221"/>
      <c r="T392" s="1373"/>
      <c r="U392" s="1367"/>
      <c r="V392" s="1368"/>
      <c r="W392" s="1368"/>
      <c r="X392" s="1369"/>
      <c r="Y392" s="1370" t="s">
        <v>1002</v>
      </c>
      <c r="Z392" s="1372"/>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212"/>
      <c r="AX392" s="212"/>
      <c r="AY392" s="212"/>
      <c r="AZ392" s="212"/>
      <c r="BA392" s="212"/>
      <c r="BB392" s="212"/>
    </row>
    <row r="393" spans="1:54" s="169" customFormat="1" ht="21.75" customHeight="1" thickBot="1" x14ac:dyDescent="0.4">
      <c r="A393" s="213">
        <v>2976</v>
      </c>
      <c r="B393" s="1366"/>
      <c r="C393" s="1366" t="s">
        <v>1001</v>
      </c>
      <c r="D393" s="1177"/>
      <c r="E393" s="1192"/>
      <c r="F393" s="1374" t="s">
        <v>838</v>
      </c>
      <c r="G393" s="1371">
        <f>IF(AND(H44=0,H209=0),0,IF(AND(H44&gt;H209,H44*0.006&lt;6000),H44*0.006,IF(AND(H209&gt;H44,H209*0.006&lt;6000),H209*0.006,6000)))</f>
        <v>0</v>
      </c>
      <c r="H393" s="1270">
        <v>0</v>
      </c>
      <c r="I393" s="1171"/>
      <c r="J393" s="213">
        <v>2976</v>
      </c>
      <c r="K393" s="1171"/>
      <c r="L393" s="1366" t="s">
        <v>1001</v>
      </c>
      <c r="M393" s="1177"/>
      <c r="N393" s="1192"/>
      <c r="O393" s="1374" t="s">
        <v>838</v>
      </c>
      <c r="P393" s="1371">
        <f>IF(AND(Q44=0,Q209=0),0,IF(AND(Q44&gt;Q209,Q44*0.006&lt;6000),Q44*0.006,IF(AND(Q209&gt;Q44,Q209*0.006&lt;6000),Q209*0.006,6000)))</f>
        <v>0</v>
      </c>
      <c r="Q393" s="1270">
        <v>0</v>
      </c>
      <c r="R393" s="1171"/>
      <c r="S393" s="213">
        <v>2976</v>
      </c>
      <c r="T393" s="1175"/>
      <c r="U393" s="1366" t="s">
        <v>1001</v>
      </c>
      <c r="V393" s="1177"/>
      <c r="W393" s="1192"/>
      <c r="X393" s="1374" t="s">
        <v>838</v>
      </c>
      <c r="Y393" s="1371">
        <f>IF(AND(Z44=0,Z209=0),0,IF(AND(Z44&gt;Z209,Z44*0.006&lt;6000),Z44*0.006,IF(AND(Z209&gt;Z44,Z209*0.006&lt;6000),Z209*0.006,6000)))</f>
        <v>0</v>
      </c>
      <c r="Z393" s="1270">
        <v>0</v>
      </c>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212"/>
      <c r="AX393" s="212"/>
      <c r="AY393" s="212"/>
      <c r="AZ393" s="212"/>
      <c r="BA393" s="212"/>
      <c r="BB393" s="212"/>
    </row>
    <row r="394" spans="1:54" ht="11.9" customHeight="1" x14ac:dyDescent="0.35">
      <c r="A394" s="221" t="s">
        <v>939</v>
      </c>
      <c r="C394" s="153"/>
      <c r="D394" s="153" t="s">
        <v>939</v>
      </c>
      <c r="E394" s="153"/>
      <c r="F394" s="518"/>
      <c r="G394" s="519"/>
      <c r="H394" s="733"/>
      <c r="I394" s="146"/>
      <c r="J394" s="221" t="s">
        <v>939</v>
      </c>
      <c r="L394" s="153"/>
      <c r="M394" s="153"/>
      <c r="N394" s="153"/>
      <c r="O394" s="518"/>
      <c r="P394" s="519"/>
      <c r="Q394" s="733"/>
      <c r="R394" s="146"/>
      <c r="S394" s="221" t="s">
        <v>939</v>
      </c>
      <c r="U394" s="153"/>
      <c r="V394" s="153"/>
      <c r="W394" s="153"/>
      <c r="X394" s="518"/>
      <c r="Y394" s="519"/>
      <c r="Z394" s="733"/>
    </row>
    <row r="395" spans="1:54" s="775" customFormat="1" ht="13.9" customHeight="1" x14ac:dyDescent="0.35">
      <c r="A395" s="773">
        <v>3000</v>
      </c>
      <c r="B395" s="785" t="s">
        <v>589</v>
      </c>
      <c r="C395" s="787"/>
      <c r="D395" s="788"/>
      <c r="E395" s="788"/>
      <c r="F395" s="952" t="s">
        <v>437</v>
      </c>
      <c r="G395" s="953" t="s">
        <v>438</v>
      </c>
      <c r="H395" s="1269">
        <f>SUM(H397:H405)</f>
        <v>0</v>
      </c>
      <c r="I395" s="171"/>
      <c r="J395" s="773">
        <v>3000</v>
      </c>
      <c r="K395" s="785" t="s">
        <v>589</v>
      </c>
      <c r="L395" s="787"/>
      <c r="M395" s="788"/>
      <c r="N395" s="788"/>
      <c r="O395" s="952" t="s">
        <v>437</v>
      </c>
      <c r="P395" s="953" t="s">
        <v>438</v>
      </c>
      <c r="Q395" s="1269">
        <f>SUM(Q397:Q405)</f>
        <v>0</v>
      </c>
      <c r="R395" s="168"/>
      <c r="S395" s="773">
        <v>3000</v>
      </c>
      <c r="T395" s="785" t="s">
        <v>589</v>
      </c>
      <c r="U395" s="787"/>
      <c r="V395" s="788"/>
      <c r="W395" s="788"/>
      <c r="X395" s="952" t="s">
        <v>437</v>
      </c>
      <c r="Y395" s="953" t="s">
        <v>438</v>
      </c>
      <c r="Z395" s="1269">
        <f>SUM(Z397:Z405)</f>
        <v>0</v>
      </c>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c r="AU395" s="168"/>
      <c r="AV395" s="168"/>
      <c r="AW395" s="217"/>
      <c r="AX395" s="217"/>
      <c r="AY395" s="217"/>
      <c r="AZ395" s="217"/>
      <c r="BA395" s="217"/>
      <c r="BB395" s="217"/>
    </row>
    <row r="396" spans="1:54" s="209" customFormat="1" ht="11.9" customHeight="1" x14ac:dyDescent="0.35">
      <c r="A396" s="220"/>
      <c r="B396" s="263"/>
      <c r="C396" s="665"/>
      <c r="D396" s="665"/>
      <c r="E396" s="665"/>
      <c r="F396" s="664"/>
      <c r="G396" s="520"/>
      <c r="H396" s="730"/>
      <c r="I396" s="146"/>
      <c r="J396" s="220"/>
      <c r="K396" s="263"/>
      <c r="L396" s="665"/>
      <c r="M396" s="665"/>
      <c r="N396" s="665"/>
      <c r="O396" s="664"/>
      <c r="P396" s="520"/>
      <c r="Q396" s="730"/>
      <c r="R396" s="146"/>
      <c r="S396" s="220"/>
      <c r="T396" s="263"/>
      <c r="U396" s="665"/>
      <c r="V396" s="665"/>
      <c r="W396" s="665"/>
      <c r="X396" s="664"/>
      <c r="Y396" s="520"/>
      <c r="Z396" s="730"/>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row>
    <row r="397" spans="1:54" ht="11.9" customHeight="1" x14ac:dyDescent="0.35">
      <c r="A397" s="176">
        <v>3001</v>
      </c>
      <c r="B397" s="264"/>
      <c r="C397" s="194" t="s">
        <v>358</v>
      </c>
      <c r="D397" s="196"/>
      <c r="E397" s="196"/>
      <c r="F397" s="512"/>
      <c r="G397" s="513" t="s">
        <v>939</v>
      </c>
      <c r="H397" s="1270">
        <v>0</v>
      </c>
      <c r="I397" s="146"/>
      <c r="J397" s="176">
        <v>3001</v>
      </c>
      <c r="K397" s="264"/>
      <c r="L397" s="194" t="s">
        <v>358</v>
      </c>
      <c r="M397" s="196"/>
      <c r="N397" s="196"/>
      <c r="O397" s="512"/>
      <c r="P397" s="513" t="s">
        <v>939</v>
      </c>
      <c r="Q397" s="1270">
        <v>0</v>
      </c>
      <c r="R397" s="146"/>
      <c r="S397" s="176">
        <v>3001</v>
      </c>
      <c r="T397" s="264"/>
      <c r="U397" s="194" t="s">
        <v>358</v>
      </c>
      <c r="V397" s="196"/>
      <c r="W397" s="196"/>
      <c r="X397" s="512"/>
      <c r="Y397" s="513" t="s">
        <v>939</v>
      </c>
      <c r="Z397" s="1270">
        <v>0</v>
      </c>
    </row>
    <row r="398" spans="1:54" ht="11.9" customHeight="1" x14ac:dyDescent="0.35">
      <c r="A398" s="176">
        <v>3002</v>
      </c>
      <c r="B398" s="264"/>
      <c r="C398" s="174" t="s">
        <v>359</v>
      </c>
      <c r="D398" s="223"/>
      <c r="E398" s="223"/>
      <c r="F398" s="512"/>
      <c r="G398" s="513"/>
      <c r="H398" s="1270">
        <v>0</v>
      </c>
      <c r="I398" s="146"/>
      <c r="J398" s="176">
        <v>3002</v>
      </c>
      <c r="K398" s="264"/>
      <c r="L398" s="174" t="s">
        <v>359</v>
      </c>
      <c r="M398" s="223"/>
      <c r="N398" s="223"/>
      <c r="O398" s="512"/>
      <c r="P398" s="513"/>
      <c r="Q398" s="1270">
        <v>0</v>
      </c>
      <c r="R398" s="146"/>
      <c r="S398" s="176">
        <v>3002</v>
      </c>
      <c r="T398" s="264"/>
      <c r="U398" s="174" t="s">
        <v>359</v>
      </c>
      <c r="V398" s="223"/>
      <c r="W398" s="223"/>
      <c r="X398" s="512"/>
      <c r="Y398" s="513"/>
      <c r="Z398" s="1270">
        <v>0</v>
      </c>
    </row>
    <row r="399" spans="1:54" ht="11.9" customHeight="1" x14ac:dyDescent="0.35">
      <c r="A399" s="176">
        <v>3003</v>
      </c>
      <c r="B399" s="264"/>
      <c r="C399" s="174" t="s">
        <v>302</v>
      </c>
      <c r="D399" s="223"/>
      <c r="E399" s="223"/>
      <c r="F399" s="512"/>
      <c r="G399" s="513"/>
      <c r="H399" s="1270">
        <v>0</v>
      </c>
      <c r="I399" s="146"/>
      <c r="J399" s="176">
        <v>3003</v>
      </c>
      <c r="K399" s="264"/>
      <c r="L399" s="174" t="s">
        <v>302</v>
      </c>
      <c r="M399" s="223"/>
      <c r="N399" s="223"/>
      <c r="O399" s="512"/>
      <c r="P399" s="513"/>
      <c r="Q399" s="1270">
        <v>0</v>
      </c>
      <c r="R399" s="146"/>
      <c r="S399" s="176">
        <v>3003</v>
      </c>
      <c r="T399" s="264"/>
      <c r="U399" s="174" t="s">
        <v>302</v>
      </c>
      <c r="V399" s="223"/>
      <c r="W399" s="223"/>
      <c r="X399" s="512"/>
      <c r="Y399" s="513"/>
      <c r="Z399" s="1270">
        <v>0</v>
      </c>
    </row>
    <row r="400" spans="1:54" ht="11.9" customHeight="1" x14ac:dyDescent="0.35">
      <c r="A400" s="176">
        <v>3004</v>
      </c>
      <c r="B400" s="264"/>
      <c r="C400" s="174" t="s">
        <v>303</v>
      </c>
      <c r="D400" s="223"/>
      <c r="E400" s="223"/>
      <c r="F400" s="512"/>
      <c r="G400" s="513"/>
      <c r="H400" s="1270">
        <v>0</v>
      </c>
      <c r="I400" s="146"/>
      <c r="J400" s="176">
        <v>3004</v>
      </c>
      <c r="K400" s="264"/>
      <c r="L400" s="174" t="s">
        <v>303</v>
      </c>
      <c r="M400" s="223"/>
      <c r="N400" s="223"/>
      <c r="O400" s="512"/>
      <c r="P400" s="513"/>
      <c r="Q400" s="1270">
        <v>0</v>
      </c>
      <c r="R400" s="146"/>
      <c r="S400" s="176">
        <v>3004</v>
      </c>
      <c r="T400" s="264"/>
      <c r="U400" s="174" t="s">
        <v>303</v>
      </c>
      <c r="V400" s="223"/>
      <c r="W400" s="223"/>
      <c r="X400" s="512"/>
      <c r="Y400" s="513"/>
      <c r="Z400" s="1270">
        <v>0</v>
      </c>
    </row>
    <row r="401" spans="1:54" ht="11.9" customHeight="1" x14ac:dyDescent="0.35">
      <c r="A401" s="176">
        <v>3005</v>
      </c>
      <c r="B401" s="264"/>
      <c r="C401" s="174" t="s">
        <v>436</v>
      </c>
      <c r="D401" s="223"/>
      <c r="E401" s="1191"/>
      <c r="F401" s="736">
        <v>0</v>
      </c>
      <c r="G401" s="1276">
        <v>0</v>
      </c>
      <c r="H401" s="1270">
        <f>G401*F401</f>
        <v>0</v>
      </c>
      <c r="I401" s="146"/>
      <c r="J401" s="176">
        <v>3005</v>
      </c>
      <c r="K401" s="264"/>
      <c r="L401" s="174" t="s">
        <v>436</v>
      </c>
      <c r="M401" s="223"/>
      <c r="N401" s="223"/>
      <c r="O401" s="736">
        <v>0</v>
      </c>
      <c r="P401" s="1276">
        <v>0</v>
      </c>
      <c r="Q401" s="1270">
        <f>P401*O401</f>
        <v>0</v>
      </c>
      <c r="R401" s="146"/>
      <c r="S401" s="176">
        <v>3005</v>
      </c>
      <c r="T401" s="264"/>
      <c r="U401" s="174" t="s">
        <v>436</v>
      </c>
      <c r="V401" s="223"/>
      <c r="W401" s="223"/>
      <c r="X401" s="736">
        <v>0</v>
      </c>
      <c r="Y401" s="1276">
        <v>0</v>
      </c>
      <c r="Z401" s="1270">
        <f>Y401*X401</f>
        <v>0</v>
      </c>
    </row>
    <row r="402" spans="1:54" ht="11.9" customHeight="1" x14ac:dyDescent="0.35">
      <c r="A402" s="176">
        <v>3006</v>
      </c>
      <c r="B402" s="264"/>
      <c r="C402" s="174" t="s">
        <v>690</v>
      </c>
      <c r="D402" s="223"/>
      <c r="E402" s="223"/>
      <c r="F402" s="736">
        <v>0</v>
      </c>
      <c r="G402" s="1276">
        <v>0</v>
      </c>
      <c r="H402" s="1270">
        <f>G402*F402</f>
        <v>0</v>
      </c>
      <c r="I402" s="146"/>
      <c r="J402" s="176">
        <v>3006</v>
      </c>
      <c r="K402" s="264"/>
      <c r="L402" s="174" t="s">
        <v>690</v>
      </c>
      <c r="M402" s="223"/>
      <c r="N402" s="223"/>
      <c r="O402" s="736">
        <v>0</v>
      </c>
      <c r="P402" s="1276">
        <v>0</v>
      </c>
      <c r="Q402" s="1270">
        <f>P402*O402</f>
        <v>0</v>
      </c>
      <c r="R402" s="146"/>
      <c r="S402" s="176">
        <v>3006</v>
      </c>
      <c r="T402" s="264"/>
      <c r="U402" s="174" t="s">
        <v>690</v>
      </c>
      <c r="V402" s="223"/>
      <c r="W402" s="223"/>
      <c r="X402" s="736">
        <v>0</v>
      </c>
      <c r="Y402" s="1276">
        <v>0</v>
      </c>
      <c r="Z402" s="1270">
        <f>Y402*X402</f>
        <v>0</v>
      </c>
    </row>
    <row r="403" spans="1:54" ht="11.9" customHeight="1" x14ac:dyDescent="0.35">
      <c r="A403" s="176">
        <v>3007</v>
      </c>
      <c r="B403" s="264"/>
      <c r="C403" s="174" t="s">
        <v>440</v>
      </c>
      <c r="D403" s="223"/>
      <c r="E403" s="223"/>
      <c r="F403" s="736">
        <v>0</v>
      </c>
      <c r="G403" s="1276">
        <v>0</v>
      </c>
      <c r="H403" s="1270">
        <f>G403*F403</f>
        <v>0</v>
      </c>
      <c r="I403" s="146"/>
      <c r="J403" s="176">
        <v>3007</v>
      </c>
      <c r="K403" s="264"/>
      <c r="L403" s="174" t="s">
        <v>440</v>
      </c>
      <c r="M403" s="223"/>
      <c r="N403" s="223"/>
      <c r="O403" s="736">
        <v>0</v>
      </c>
      <c r="P403" s="1276">
        <v>0</v>
      </c>
      <c r="Q403" s="1270">
        <f>P403*O403</f>
        <v>0</v>
      </c>
      <c r="R403" s="146"/>
      <c r="S403" s="176">
        <v>3007</v>
      </c>
      <c r="T403" s="264"/>
      <c r="U403" s="174" t="s">
        <v>440</v>
      </c>
      <c r="V403" s="223"/>
      <c r="W403" s="223"/>
      <c r="X403" s="736">
        <v>0</v>
      </c>
      <c r="Y403" s="1276">
        <v>0</v>
      </c>
      <c r="Z403" s="1270">
        <f>Y403*X403</f>
        <v>0</v>
      </c>
    </row>
    <row r="404" spans="1:54" ht="11.9" customHeight="1" x14ac:dyDescent="0.35">
      <c r="A404" s="176">
        <v>3008</v>
      </c>
      <c r="B404" s="264"/>
      <c r="C404" s="174" t="s">
        <v>439</v>
      </c>
      <c r="D404" s="223"/>
      <c r="E404" s="223"/>
      <c r="F404" s="736">
        <v>0</v>
      </c>
      <c r="G404" s="1276">
        <v>0</v>
      </c>
      <c r="H404" s="1270">
        <f>G404*F404</f>
        <v>0</v>
      </c>
      <c r="I404" s="146"/>
      <c r="J404" s="176">
        <v>3008</v>
      </c>
      <c r="K404" s="264"/>
      <c r="L404" s="174" t="s">
        <v>439</v>
      </c>
      <c r="M404" s="223"/>
      <c r="N404" s="223"/>
      <c r="O404" s="736">
        <v>0</v>
      </c>
      <c r="P404" s="1276">
        <v>0</v>
      </c>
      <c r="Q404" s="1270">
        <f>P404*O404</f>
        <v>0</v>
      </c>
      <c r="R404" s="146"/>
      <c r="S404" s="176">
        <v>3008</v>
      </c>
      <c r="T404" s="264"/>
      <c r="U404" s="174" t="s">
        <v>439</v>
      </c>
      <c r="V404" s="223"/>
      <c r="W404" s="223"/>
      <c r="X404" s="736">
        <v>0</v>
      </c>
      <c r="Y404" s="1276">
        <v>0</v>
      </c>
      <c r="Z404" s="1270">
        <f>Y404*X404</f>
        <v>0</v>
      </c>
    </row>
    <row r="405" spans="1:54" ht="11.9" customHeight="1" x14ac:dyDescent="0.35">
      <c r="A405" s="176">
        <v>3009</v>
      </c>
      <c r="B405" s="264"/>
      <c r="C405" s="194" t="s">
        <v>636</v>
      </c>
      <c r="D405" s="195"/>
      <c r="E405" s="195"/>
      <c r="F405" s="512"/>
      <c r="G405" s="513"/>
      <c r="H405" s="1270">
        <v>0</v>
      </c>
      <c r="I405" s="146"/>
      <c r="J405" s="176">
        <v>3009</v>
      </c>
      <c r="K405" s="264"/>
      <c r="L405" s="194" t="s">
        <v>636</v>
      </c>
      <c r="M405" s="195"/>
      <c r="N405" s="195"/>
      <c r="O405" s="512"/>
      <c r="P405" s="513"/>
      <c r="Q405" s="1270">
        <v>0</v>
      </c>
      <c r="R405" s="146"/>
      <c r="S405" s="176">
        <v>3009</v>
      </c>
      <c r="T405" s="264"/>
      <c r="U405" s="194" t="s">
        <v>636</v>
      </c>
      <c r="V405" s="195"/>
      <c r="W405" s="195"/>
      <c r="X405" s="512"/>
      <c r="Y405" s="513"/>
      <c r="Z405" s="1270">
        <v>0</v>
      </c>
    </row>
    <row r="406" spans="1:54" ht="11.9" customHeight="1" x14ac:dyDescent="0.35">
      <c r="A406" s="199"/>
      <c r="C406" s="153"/>
      <c r="D406" s="224"/>
      <c r="E406" s="224"/>
      <c r="F406" s="518"/>
      <c r="G406" s="519"/>
      <c r="H406" s="730"/>
      <c r="I406" s="146"/>
      <c r="J406" s="199"/>
      <c r="L406" s="153"/>
      <c r="M406" s="224"/>
      <c r="N406" s="224"/>
      <c r="O406" s="518"/>
      <c r="P406" s="519"/>
      <c r="Q406" s="730"/>
      <c r="R406" s="146"/>
      <c r="S406" s="199"/>
      <c r="U406" s="153"/>
      <c r="V406" s="224"/>
      <c r="W406" s="224"/>
      <c r="X406" s="518"/>
      <c r="Y406" s="519"/>
      <c r="Z406" s="730"/>
    </row>
    <row r="407" spans="1:54" s="748" customFormat="1" ht="15" customHeight="1" x14ac:dyDescent="0.35">
      <c r="A407" s="773">
        <v>3050</v>
      </c>
      <c r="B407" s="785" t="s">
        <v>511</v>
      </c>
      <c r="C407" s="1113"/>
      <c r="D407" s="1114"/>
      <c r="E407" s="1114"/>
      <c r="F407" s="1115"/>
      <c r="G407" s="1116"/>
      <c r="H407" s="1269">
        <f>H408+H409</f>
        <v>0</v>
      </c>
      <c r="I407" s="1117"/>
      <c r="J407" s="773">
        <v>3050</v>
      </c>
      <c r="K407" s="785" t="s">
        <v>511</v>
      </c>
      <c r="L407" s="1113"/>
      <c r="M407" s="1114"/>
      <c r="N407" s="1114"/>
      <c r="O407" s="1115"/>
      <c r="P407" s="1116"/>
      <c r="Q407" s="1269">
        <f>Q408+Q409</f>
        <v>0</v>
      </c>
      <c r="R407" s="1117"/>
      <c r="S407" s="1168">
        <v>3050</v>
      </c>
      <c r="T407" s="785" t="s">
        <v>511</v>
      </c>
      <c r="U407" s="1113"/>
      <c r="V407" s="1114"/>
      <c r="W407" s="1114"/>
      <c r="X407" s="1115"/>
      <c r="Y407" s="1116"/>
      <c r="Z407" s="1269">
        <f>SUM(Z408+Z409)</f>
        <v>0</v>
      </c>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209"/>
      <c r="AX407" s="209"/>
      <c r="AY407" s="209"/>
      <c r="AZ407" s="209"/>
      <c r="BA407" s="209"/>
      <c r="BB407" s="209"/>
    </row>
    <row r="408" spans="1:54" ht="11.9" customHeight="1" x14ac:dyDescent="0.35">
      <c r="A408" s="199"/>
      <c r="C408" s="153"/>
      <c r="D408" s="224"/>
      <c r="E408" s="224"/>
      <c r="F408" s="518"/>
      <c r="G408" s="519"/>
      <c r="H408" s="730"/>
      <c r="I408" s="146"/>
      <c r="J408" s="199"/>
      <c r="L408" s="153"/>
      <c r="M408" s="224"/>
      <c r="N408" s="224"/>
      <c r="O408" s="518"/>
      <c r="P408" s="519"/>
      <c r="Q408" s="730"/>
      <c r="R408" s="146"/>
      <c r="S408" s="199"/>
      <c r="U408" s="153"/>
      <c r="V408" s="224"/>
      <c r="W408" s="224"/>
      <c r="X408" s="518"/>
      <c r="Y408" s="519"/>
      <c r="Z408" s="730"/>
    </row>
    <row r="409" spans="1:54" s="1171" customFormat="1" ht="11.9" customHeight="1" x14ac:dyDescent="0.35">
      <c r="A409" s="213">
        <v>3051</v>
      </c>
      <c r="B409" s="1175"/>
      <c r="C409" s="1176" t="s">
        <v>305</v>
      </c>
      <c r="D409" s="1177"/>
      <c r="E409" s="1192"/>
      <c r="F409" s="938"/>
      <c r="G409" s="1172"/>
      <c r="H409" s="1270">
        <v>0</v>
      </c>
      <c r="J409" s="213">
        <v>3051</v>
      </c>
      <c r="L409" s="1176" t="s">
        <v>305</v>
      </c>
      <c r="M409" s="1177"/>
      <c r="N409" s="1192"/>
      <c r="O409" s="938"/>
      <c r="P409" s="1172"/>
      <c r="Q409" s="1270">
        <v>0</v>
      </c>
      <c r="S409" s="213">
        <v>3051</v>
      </c>
      <c r="T409" s="1175"/>
      <c r="U409" s="1176" t="s">
        <v>305</v>
      </c>
      <c r="V409" s="1177"/>
      <c r="W409" s="1192"/>
      <c r="X409" s="938"/>
      <c r="Y409" s="1172"/>
      <c r="Z409" s="1270">
        <v>0</v>
      </c>
    </row>
    <row r="410" spans="1:54" ht="11.9" customHeight="1" x14ac:dyDescent="0.35">
      <c r="A410" s="199"/>
      <c r="C410" s="153"/>
      <c r="D410" s="224"/>
      <c r="E410" s="224"/>
      <c r="F410" s="518"/>
      <c r="G410" s="519"/>
      <c r="H410" s="730"/>
      <c r="I410" s="146"/>
      <c r="J410" s="199"/>
      <c r="L410" s="153"/>
      <c r="M410" s="224"/>
      <c r="N410" s="224"/>
      <c r="O410" s="518"/>
      <c r="P410" s="519"/>
      <c r="Q410" s="730"/>
      <c r="R410" s="146"/>
      <c r="S410" s="199"/>
      <c r="U410" s="153"/>
      <c r="V410" s="224"/>
      <c r="W410" s="224"/>
      <c r="X410" s="518"/>
      <c r="Y410" s="519"/>
      <c r="Z410" s="730"/>
    </row>
    <row r="411" spans="1:54" s="775" customFormat="1" ht="12" customHeight="1" x14ac:dyDescent="0.35">
      <c r="A411" s="773">
        <v>3100</v>
      </c>
      <c r="B411" s="774" t="s">
        <v>304</v>
      </c>
      <c r="F411" s="776" t="s">
        <v>939</v>
      </c>
      <c r="G411" s="777"/>
      <c r="H411" s="1269">
        <f>+H417+H416+H415</f>
        <v>0</v>
      </c>
      <c r="I411" s="171"/>
      <c r="J411" s="773">
        <v>3100</v>
      </c>
      <c r="K411" s="774" t="s">
        <v>304</v>
      </c>
      <c r="O411" s="776" t="s">
        <v>939</v>
      </c>
      <c r="P411" s="777"/>
      <c r="Q411" s="1269">
        <f>+Q417+Q415</f>
        <v>0</v>
      </c>
      <c r="R411" s="168"/>
      <c r="S411" s="773">
        <v>3100</v>
      </c>
      <c r="T411" s="774" t="s">
        <v>304</v>
      </c>
      <c r="X411" s="776" t="s">
        <v>939</v>
      </c>
      <c r="Y411" s="777"/>
      <c r="Z411" s="1269">
        <f>+Z417+Z415</f>
        <v>0</v>
      </c>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AU411" s="168"/>
      <c r="AV411" s="168"/>
      <c r="AW411" s="217"/>
      <c r="AX411" s="217"/>
      <c r="AY411" s="217"/>
      <c r="AZ411" s="217"/>
      <c r="BA411" s="217"/>
      <c r="BB411" s="217"/>
    </row>
    <row r="412" spans="1:54" s="209" customFormat="1" ht="11.9" customHeight="1" x14ac:dyDescent="0.35">
      <c r="A412" s="220"/>
      <c r="B412" s="272"/>
      <c r="C412" s="229"/>
      <c r="D412" s="189"/>
      <c r="E412" s="189"/>
      <c r="F412" s="664"/>
      <c r="G412" s="520"/>
      <c r="H412" s="730"/>
      <c r="I412" s="146"/>
      <c r="J412" s="220"/>
      <c r="K412" s="272"/>
      <c r="L412" s="229"/>
      <c r="M412" s="189"/>
      <c r="N412" s="189"/>
      <c r="O412" s="664"/>
      <c r="P412" s="520"/>
      <c r="Q412" s="730"/>
      <c r="R412" s="146"/>
      <c r="S412" s="220"/>
      <c r="T412" s="272"/>
      <c r="U412" s="229"/>
      <c r="V412" s="189"/>
      <c r="W412" s="189"/>
      <c r="X412" s="664"/>
      <c r="Y412" s="520"/>
      <c r="Z412" s="730"/>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row>
    <row r="413" spans="1:54" ht="11.9" customHeight="1" x14ac:dyDescent="0.35">
      <c r="A413" s="187">
        <v>3101</v>
      </c>
      <c r="B413" s="264"/>
      <c r="C413" s="215" t="s">
        <v>590</v>
      </c>
      <c r="D413" s="223"/>
      <c r="E413" s="223"/>
      <c r="F413" s="512" t="s">
        <v>939</v>
      </c>
      <c r="G413" s="513" t="s">
        <v>939</v>
      </c>
      <c r="H413" s="1270">
        <v>0</v>
      </c>
      <c r="I413" s="146"/>
      <c r="J413" s="187">
        <v>3101</v>
      </c>
      <c r="K413" s="264"/>
      <c r="L413" s="215" t="s">
        <v>590</v>
      </c>
      <c r="M413" s="223"/>
      <c r="N413" s="223"/>
      <c r="O413" s="512" t="s">
        <v>939</v>
      </c>
      <c r="P413" s="513" t="s">
        <v>939</v>
      </c>
      <c r="Q413" s="1270">
        <v>0</v>
      </c>
      <c r="R413" s="146"/>
      <c r="S413" s="187">
        <v>3101</v>
      </c>
      <c r="T413" s="264"/>
      <c r="U413" s="215" t="s">
        <v>590</v>
      </c>
      <c r="V413" s="223"/>
      <c r="W413" s="223"/>
      <c r="X413" s="512" t="s">
        <v>939</v>
      </c>
      <c r="Y413" s="513" t="s">
        <v>939</v>
      </c>
      <c r="Z413" s="1270">
        <v>0</v>
      </c>
    </row>
    <row r="414" spans="1:54" ht="11.9" customHeight="1" x14ac:dyDescent="0.35">
      <c r="A414" s="187">
        <v>3102</v>
      </c>
      <c r="B414" s="264"/>
      <c r="C414" s="215" t="s">
        <v>591</v>
      </c>
      <c r="D414" s="195"/>
      <c r="E414" s="195"/>
      <c r="F414" s="512" t="s">
        <v>939</v>
      </c>
      <c r="G414" s="513" t="s">
        <v>840</v>
      </c>
      <c r="H414" s="1270">
        <v>0</v>
      </c>
      <c r="I414" s="146"/>
      <c r="J414" s="187">
        <v>3102</v>
      </c>
      <c r="K414" s="264"/>
      <c r="L414" s="215" t="s">
        <v>591</v>
      </c>
      <c r="M414" s="195"/>
      <c r="N414" s="195"/>
      <c r="O414" s="512" t="s">
        <v>939</v>
      </c>
      <c r="P414" s="513" t="s">
        <v>840</v>
      </c>
      <c r="Q414" s="1270">
        <v>0</v>
      </c>
      <c r="R414" s="146"/>
      <c r="S414" s="187">
        <v>3102</v>
      </c>
      <c r="T414" s="264"/>
      <c r="U414" s="215" t="s">
        <v>591</v>
      </c>
      <c r="V414" s="195"/>
      <c r="W414" s="195"/>
      <c r="X414" s="512" t="s">
        <v>939</v>
      </c>
      <c r="Y414" s="513" t="s">
        <v>840</v>
      </c>
      <c r="Z414" s="1270">
        <v>0</v>
      </c>
    </row>
    <row r="415" spans="1:54" ht="11.9" customHeight="1" x14ac:dyDescent="0.35">
      <c r="A415" s="187">
        <v>3104</v>
      </c>
      <c r="B415" s="264"/>
      <c r="C415" s="215" t="s">
        <v>870</v>
      </c>
      <c r="D415" s="196"/>
      <c r="E415" s="196"/>
      <c r="F415" s="512"/>
      <c r="G415" s="513"/>
      <c r="H415" s="1270">
        <v>0</v>
      </c>
      <c r="I415" s="146"/>
      <c r="J415" s="187">
        <v>3104</v>
      </c>
      <c r="K415" s="264"/>
      <c r="L415" s="215" t="s">
        <v>870</v>
      </c>
      <c r="M415" s="196"/>
      <c r="N415" s="196"/>
      <c r="O415" s="512"/>
      <c r="P415" s="513"/>
      <c r="Q415" s="1270">
        <v>0</v>
      </c>
      <c r="R415" s="146"/>
      <c r="S415" s="187">
        <v>3104</v>
      </c>
      <c r="T415" s="264"/>
      <c r="U415" s="215" t="s">
        <v>870</v>
      </c>
      <c r="V415" s="196"/>
      <c r="W415" s="196"/>
      <c r="X415" s="512"/>
      <c r="Y415" s="513"/>
      <c r="Z415" s="1270">
        <v>0</v>
      </c>
    </row>
    <row r="416" spans="1:54" ht="11.9" customHeight="1" x14ac:dyDescent="0.35">
      <c r="A416" s="187">
        <v>3105</v>
      </c>
      <c r="B416" s="264"/>
      <c r="C416" s="215" t="s">
        <v>824</v>
      </c>
      <c r="D416" s="196"/>
      <c r="E416" s="196"/>
      <c r="F416" s="512"/>
      <c r="G416" s="513"/>
      <c r="H416" s="1279">
        <f>'Budget Checklist'!G63</f>
        <v>0</v>
      </c>
      <c r="I416" s="146"/>
      <c r="J416" s="187"/>
      <c r="K416" s="264"/>
      <c r="L416" s="215"/>
      <c r="M416" s="196"/>
      <c r="N416" s="196"/>
      <c r="O416" s="512"/>
      <c r="P416" s="513"/>
      <c r="Q416" s="1318"/>
      <c r="R416" s="146"/>
      <c r="S416" s="187"/>
      <c r="T416" s="264"/>
      <c r="U416" s="215"/>
      <c r="V416" s="196"/>
      <c r="W416" s="196"/>
      <c r="X416" s="512"/>
      <c r="Y416" s="513"/>
      <c r="Z416" s="1318"/>
    </row>
    <row r="417" spans="1:54" s="169" customFormat="1" ht="11.9" customHeight="1" x14ac:dyDescent="0.35">
      <c r="A417" s="187">
        <v>3106</v>
      </c>
      <c r="B417" s="262"/>
      <c r="C417" s="178" t="s">
        <v>571</v>
      </c>
      <c r="D417" s="179"/>
      <c r="E417" s="179"/>
      <c r="F417" s="523"/>
      <c r="G417" s="513"/>
      <c r="H417" s="1270">
        <v>0</v>
      </c>
      <c r="I417" s="191"/>
      <c r="J417" s="187">
        <v>3106</v>
      </c>
      <c r="K417" s="262"/>
      <c r="L417" s="178" t="s">
        <v>571</v>
      </c>
      <c r="M417" s="179"/>
      <c r="N417" s="179"/>
      <c r="O417" s="523"/>
      <c r="P417" s="513"/>
      <c r="Q417" s="1270">
        <v>0</v>
      </c>
      <c r="R417" s="191"/>
      <c r="S417" s="187">
        <v>3106</v>
      </c>
      <c r="T417" s="262"/>
      <c r="U417" s="178" t="s">
        <v>571</v>
      </c>
      <c r="V417" s="179"/>
      <c r="W417" s="179"/>
      <c r="X417" s="523"/>
      <c r="Y417" s="513"/>
      <c r="Z417" s="1270">
        <v>0</v>
      </c>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212"/>
      <c r="AX417" s="212"/>
      <c r="AY417" s="212"/>
      <c r="AZ417" s="212"/>
      <c r="BA417" s="212"/>
      <c r="BB417" s="212"/>
    </row>
    <row r="418" spans="1:54" s="401" customFormat="1" ht="11.9" customHeight="1" x14ac:dyDescent="0.35">
      <c r="A418" s="402"/>
      <c r="B418" s="403"/>
      <c r="C418" s="404"/>
      <c r="D418" s="405"/>
      <c r="E418" s="405"/>
      <c r="F418" s="524"/>
      <c r="G418" s="525"/>
      <c r="H418" s="546"/>
      <c r="I418" s="146"/>
      <c r="J418" s="406"/>
      <c r="K418" s="407"/>
      <c r="N418" s="405"/>
      <c r="O418" s="524"/>
      <c r="P418" s="525"/>
      <c r="Q418" s="546"/>
      <c r="R418" s="146"/>
      <c r="T418" s="403"/>
      <c r="W418" s="405"/>
      <c r="X418" s="524"/>
      <c r="Y418" s="525"/>
      <c r="Z418" s="5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209"/>
      <c r="AX418" s="209"/>
      <c r="AY418" s="209"/>
      <c r="AZ418" s="209"/>
      <c r="BA418" s="209"/>
      <c r="BB418" s="209"/>
    </row>
    <row r="419" spans="1:54" ht="11.9" customHeight="1" x14ac:dyDescent="0.35">
      <c r="A419" s="225"/>
      <c r="C419" s="153"/>
      <c r="D419" s="224"/>
      <c r="E419" s="224"/>
      <c r="F419" s="526"/>
      <c r="G419" s="527"/>
      <c r="H419" s="547"/>
      <c r="I419" s="146"/>
      <c r="J419" s="158"/>
      <c r="K419" s="277"/>
      <c r="N419" s="224"/>
      <c r="O419" s="526"/>
      <c r="P419" s="527"/>
      <c r="Q419" s="547"/>
      <c r="R419" s="146"/>
      <c r="W419" s="224"/>
      <c r="X419" s="526"/>
      <c r="Y419" s="527"/>
      <c r="Z419" s="547"/>
    </row>
    <row r="420" spans="1:54" s="209" customFormat="1" ht="11.9" customHeight="1" thickBot="1" x14ac:dyDescent="0.4">
      <c r="A420" s="226"/>
      <c r="B420" s="272"/>
      <c r="F420" s="528"/>
      <c r="G420" s="529"/>
      <c r="H420" s="548"/>
      <c r="I420" s="146"/>
      <c r="J420" s="146"/>
      <c r="K420" s="273"/>
      <c r="O420" s="528"/>
      <c r="P420" s="529"/>
      <c r="Q420" s="548"/>
      <c r="R420" s="146"/>
      <c r="T420" s="272"/>
      <c r="X420" s="528"/>
      <c r="Y420" s="529"/>
      <c r="Z420" s="548"/>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row>
    <row r="421" spans="1:54" s="269" customFormat="1" ht="21.75" customHeight="1" thickBot="1" x14ac:dyDescent="0.4">
      <c r="A421" s="1031"/>
      <c r="D421" s="1032"/>
      <c r="E421" s="1033" t="s">
        <v>613</v>
      </c>
      <c r="F421" s="1034"/>
      <c r="G421" s="1035"/>
      <c r="H421" s="1036"/>
      <c r="I421" s="278"/>
      <c r="J421" s="278"/>
      <c r="K421" s="278"/>
      <c r="M421" s="1032"/>
      <c r="N421" s="1033" t="s">
        <v>617</v>
      </c>
      <c r="O421" s="1034"/>
      <c r="P421" s="1035"/>
      <c r="Q421" s="1036"/>
      <c r="R421" s="1037"/>
      <c r="V421" s="1032"/>
      <c r="W421" s="1033" t="s">
        <v>428</v>
      </c>
      <c r="X421" s="1034"/>
      <c r="Y421" s="1035"/>
      <c r="Z421" s="1036"/>
      <c r="AA421" s="1037"/>
      <c r="AB421" s="1037"/>
      <c r="AC421" s="1037"/>
      <c r="AD421" s="1037"/>
      <c r="AE421" s="1037"/>
      <c r="AF421" s="1037"/>
      <c r="AG421" s="1037"/>
      <c r="AH421" s="1037"/>
      <c r="AI421" s="1037"/>
      <c r="AJ421" s="1037"/>
      <c r="AK421" s="1037"/>
      <c r="AL421" s="1037"/>
      <c r="AM421" s="1037"/>
      <c r="AN421" s="1037"/>
      <c r="AO421" s="1037"/>
      <c r="AP421" s="1037"/>
      <c r="AQ421" s="1037"/>
      <c r="AR421" s="1037"/>
      <c r="AS421" s="1037"/>
      <c r="AT421" s="1037"/>
      <c r="AU421" s="1037"/>
      <c r="AV421" s="1037"/>
    </row>
    <row r="422" spans="1:54" s="209" customFormat="1" ht="30.75" customHeight="1" x14ac:dyDescent="0.65">
      <c r="A422" s="226"/>
      <c r="B422" s="272"/>
      <c r="D422" s="757" t="s">
        <v>251</v>
      </c>
      <c r="F422" s="528"/>
      <c r="G422" s="529"/>
      <c r="H422" s="1030"/>
      <c r="I422" s="146"/>
      <c r="J422" s="146"/>
      <c r="K422" s="272"/>
      <c r="M422" s="757" t="s">
        <v>251</v>
      </c>
      <c r="O422" s="528"/>
      <c r="P422" s="529"/>
      <c r="Q422" s="1030"/>
      <c r="R422" s="146"/>
      <c r="T422" s="272"/>
      <c r="V422" s="757" t="s">
        <v>251</v>
      </c>
      <c r="X422" s="528"/>
      <c r="Y422" s="529"/>
      <c r="Z422" s="1030"/>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row>
    <row r="423" spans="1:54" s="184" customFormat="1" ht="11.9" customHeight="1" x14ac:dyDescent="0.25">
      <c r="A423" s="745"/>
      <c r="B423" s="758" t="s">
        <v>525</v>
      </c>
      <c r="C423" s="182"/>
      <c r="D423" s="1029" t="s">
        <v>671</v>
      </c>
      <c r="E423" s="1310" t="s">
        <v>243</v>
      </c>
      <c r="F423" s="1309" t="s">
        <v>244</v>
      </c>
      <c r="G423" s="1020" t="s">
        <v>672</v>
      </c>
      <c r="H423" s="759">
        <f>SUM(H424:H431)</f>
        <v>0</v>
      </c>
      <c r="I423" s="792"/>
      <c r="J423" s="745"/>
      <c r="K423" s="758" t="s">
        <v>525</v>
      </c>
      <c r="L423" s="182"/>
      <c r="M423" s="1029" t="s">
        <v>671</v>
      </c>
      <c r="N423" s="1310" t="s">
        <v>243</v>
      </c>
      <c r="O423" s="1309" t="s">
        <v>244</v>
      </c>
      <c r="P423" s="1020" t="s">
        <v>672</v>
      </c>
      <c r="Q423" s="759">
        <f>SUM(Q424:Q431)</f>
        <v>0</v>
      </c>
      <c r="R423" s="792"/>
      <c r="S423" s="745"/>
      <c r="T423" s="758" t="s">
        <v>525</v>
      </c>
      <c r="U423" s="182"/>
      <c r="V423" s="1029" t="s">
        <v>671</v>
      </c>
      <c r="W423" s="1310" t="s">
        <v>243</v>
      </c>
      <c r="X423" s="1309" t="s">
        <v>244</v>
      </c>
      <c r="Y423" s="1020" t="s">
        <v>672</v>
      </c>
      <c r="Z423" s="759">
        <f>SUM(Z424:Z431)</f>
        <v>0</v>
      </c>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792"/>
      <c r="AX423" s="792"/>
      <c r="AY423" s="792"/>
      <c r="AZ423" s="792"/>
      <c r="BA423" s="792"/>
      <c r="BB423" s="792"/>
    </row>
    <row r="424" spans="1:54" s="169" customFormat="1" ht="11.9" customHeight="1" x14ac:dyDescent="0.3">
      <c r="A424" s="745"/>
      <c r="B424" s="756" t="s">
        <v>529</v>
      </c>
      <c r="C424" s="185"/>
      <c r="D424" s="184"/>
      <c r="E424" s="746"/>
      <c r="F424" s="747"/>
      <c r="G424" s="1022"/>
      <c r="H424" s="760">
        <f>E424*F424</f>
        <v>0</v>
      </c>
      <c r="I424" s="191"/>
      <c r="J424" s="745"/>
      <c r="K424" s="756" t="s">
        <v>529</v>
      </c>
      <c r="L424" s="185"/>
      <c r="M424" s="184"/>
      <c r="N424" s="746"/>
      <c r="O424" s="747"/>
      <c r="P424" s="1022"/>
      <c r="Q424" s="760">
        <f>N424*O424</f>
        <v>0</v>
      </c>
      <c r="R424" s="191"/>
      <c r="S424" s="745"/>
      <c r="T424" s="756" t="s">
        <v>529</v>
      </c>
      <c r="U424" s="185"/>
      <c r="V424" s="184"/>
      <c r="W424" s="746"/>
      <c r="X424" s="747"/>
      <c r="Y424" s="1022"/>
      <c r="Z424" s="760">
        <f>W424*X424</f>
        <v>0</v>
      </c>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212"/>
      <c r="AX424" s="212"/>
      <c r="AY424" s="212"/>
      <c r="AZ424" s="212"/>
      <c r="BA424" s="212"/>
      <c r="BB424" s="212"/>
    </row>
    <row r="425" spans="1:54" s="169" customFormat="1" ht="11.9" customHeight="1" x14ac:dyDescent="0.3">
      <c r="A425" s="213"/>
      <c r="B425" s="756" t="s">
        <v>530</v>
      </c>
      <c r="C425" s="185"/>
      <c r="D425" s="184"/>
      <c r="E425" s="735"/>
      <c r="F425" s="736"/>
      <c r="G425" s="1023"/>
      <c r="H425" s="760">
        <f t="shared" ref="H425:H431" si="28">E425*F425</f>
        <v>0</v>
      </c>
      <c r="I425" s="191"/>
      <c r="J425" s="213"/>
      <c r="K425" s="756" t="s">
        <v>530</v>
      </c>
      <c r="L425" s="185"/>
      <c r="M425" s="184"/>
      <c r="N425" s="735"/>
      <c r="O425" s="736"/>
      <c r="P425" s="1023"/>
      <c r="Q425" s="760">
        <f t="shared" ref="Q425:Q431" si="29">N425*O425</f>
        <v>0</v>
      </c>
      <c r="R425" s="191"/>
      <c r="S425" s="213"/>
      <c r="T425" s="756" t="s">
        <v>530</v>
      </c>
      <c r="U425" s="185"/>
      <c r="V425" s="184"/>
      <c r="W425" s="735"/>
      <c r="X425" s="736"/>
      <c r="Y425" s="1023"/>
      <c r="Z425" s="760">
        <f t="shared" ref="Z425:Z431" si="30">W425*X425</f>
        <v>0</v>
      </c>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212"/>
      <c r="AX425" s="212"/>
      <c r="AY425" s="212"/>
      <c r="AZ425" s="212"/>
      <c r="BA425" s="212"/>
      <c r="BB425" s="212"/>
    </row>
    <row r="426" spans="1:54" s="169" customFormat="1" ht="11.9" customHeight="1" x14ac:dyDescent="0.3">
      <c r="A426" s="213"/>
      <c r="B426" s="756" t="s">
        <v>531</v>
      </c>
      <c r="C426" s="185"/>
      <c r="D426" s="184"/>
      <c r="E426" s="735"/>
      <c r="F426" s="736"/>
      <c r="G426" s="1023"/>
      <c r="H426" s="760">
        <f t="shared" si="28"/>
        <v>0</v>
      </c>
      <c r="I426" s="191"/>
      <c r="J426" s="213"/>
      <c r="K426" s="756" t="s">
        <v>531</v>
      </c>
      <c r="L426" s="185"/>
      <c r="M426" s="184"/>
      <c r="N426" s="735"/>
      <c r="O426" s="736"/>
      <c r="P426" s="1023"/>
      <c r="Q426" s="760">
        <f t="shared" si="29"/>
        <v>0</v>
      </c>
      <c r="R426" s="191"/>
      <c r="S426" s="213"/>
      <c r="T426" s="756" t="s">
        <v>531</v>
      </c>
      <c r="U426" s="185"/>
      <c r="V426" s="184"/>
      <c r="W426" s="735"/>
      <c r="X426" s="736"/>
      <c r="Y426" s="1023"/>
      <c r="Z426" s="760">
        <f t="shared" si="30"/>
        <v>0</v>
      </c>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212"/>
      <c r="AX426" s="212"/>
      <c r="AY426" s="212"/>
      <c r="AZ426" s="212"/>
      <c r="BA426" s="212"/>
      <c r="BB426" s="212"/>
    </row>
    <row r="427" spans="1:54" s="169" customFormat="1" ht="11.9" customHeight="1" x14ac:dyDescent="0.3">
      <c r="A427" s="213"/>
      <c r="B427" s="756" t="s">
        <v>532</v>
      </c>
      <c r="C427" s="185"/>
      <c r="D427" s="184"/>
      <c r="E427" s="735"/>
      <c r="F427" s="736"/>
      <c r="G427" s="1023"/>
      <c r="H427" s="760">
        <f t="shared" si="28"/>
        <v>0</v>
      </c>
      <c r="I427" s="191"/>
      <c r="J427" s="213"/>
      <c r="K427" s="756" t="s">
        <v>532</v>
      </c>
      <c r="L427" s="185"/>
      <c r="M427" s="184"/>
      <c r="N427" s="735"/>
      <c r="O427" s="736"/>
      <c r="P427" s="1023"/>
      <c r="Q427" s="760">
        <f t="shared" si="29"/>
        <v>0</v>
      </c>
      <c r="R427" s="191"/>
      <c r="S427" s="213"/>
      <c r="T427" s="756" t="s">
        <v>532</v>
      </c>
      <c r="U427" s="185"/>
      <c r="V427" s="184"/>
      <c r="W427" s="735"/>
      <c r="X427" s="736"/>
      <c r="Y427" s="1023"/>
      <c r="Z427" s="760">
        <f t="shared" si="30"/>
        <v>0</v>
      </c>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212"/>
      <c r="AX427" s="212"/>
      <c r="AY427" s="212"/>
      <c r="AZ427" s="212"/>
      <c r="BA427" s="212"/>
      <c r="BB427" s="212"/>
    </row>
    <row r="428" spans="1:54" s="169" customFormat="1" ht="11.9" customHeight="1" x14ac:dyDescent="0.3">
      <c r="A428" s="213"/>
      <c r="B428" s="756" t="s">
        <v>533</v>
      </c>
      <c r="C428" s="185"/>
      <c r="D428" s="184"/>
      <c r="E428" s="735"/>
      <c r="F428" s="736"/>
      <c r="G428" s="1023"/>
      <c r="H428" s="760">
        <f t="shared" si="28"/>
        <v>0</v>
      </c>
      <c r="I428" s="191"/>
      <c r="J428" s="213"/>
      <c r="K428" s="756" t="s">
        <v>533</v>
      </c>
      <c r="L428" s="185"/>
      <c r="M428" s="184"/>
      <c r="N428" s="735"/>
      <c r="O428" s="736"/>
      <c r="P428" s="1023"/>
      <c r="Q428" s="760">
        <f t="shared" si="29"/>
        <v>0</v>
      </c>
      <c r="R428" s="191"/>
      <c r="S428" s="213"/>
      <c r="T428" s="756" t="s">
        <v>533</v>
      </c>
      <c r="U428" s="185"/>
      <c r="V428" s="184"/>
      <c r="W428" s="735"/>
      <c r="X428" s="736"/>
      <c r="Y428" s="1023"/>
      <c r="Z428" s="760">
        <f t="shared" si="30"/>
        <v>0</v>
      </c>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212"/>
      <c r="AX428" s="212"/>
      <c r="AY428" s="212"/>
      <c r="AZ428" s="212"/>
      <c r="BA428" s="212"/>
      <c r="BB428" s="212"/>
    </row>
    <row r="429" spans="1:54" s="169" customFormat="1" ht="11.9" customHeight="1" x14ac:dyDescent="0.3">
      <c r="A429" s="213"/>
      <c r="B429" s="756" t="s">
        <v>534</v>
      </c>
      <c r="C429" s="185"/>
      <c r="D429" s="184"/>
      <c r="E429" s="735"/>
      <c r="F429" s="736"/>
      <c r="G429" s="1023"/>
      <c r="H429" s="760">
        <f t="shared" si="28"/>
        <v>0</v>
      </c>
      <c r="I429" s="191"/>
      <c r="J429" s="213"/>
      <c r="K429" s="756" t="s">
        <v>534</v>
      </c>
      <c r="L429" s="185"/>
      <c r="M429" s="184"/>
      <c r="N429" s="735"/>
      <c r="O429" s="736"/>
      <c r="P429" s="1023"/>
      <c r="Q429" s="760">
        <f t="shared" si="29"/>
        <v>0</v>
      </c>
      <c r="R429" s="191"/>
      <c r="S429" s="213"/>
      <c r="T429" s="756" t="s">
        <v>534</v>
      </c>
      <c r="U429" s="185"/>
      <c r="V429" s="184"/>
      <c r="W429" s="735"/>
      <c r="X429" s="736"/>
      <c r="Y429" s="1023"/>
      <c r="Z429" s="760">
        <f t="shared" si="30"/>
        <v>0</v>
      </c>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212"/>
      <c r="AX429" s="212"/>
      <c r="AY429" s="212"/>
      <c r="AZ429" s="212"/>
      <c r="BA429" s="212"/>
      <c r="BB429" s="212"/>
    </row>
    <row r="430" spans="1:54" s="169" customFormat="1" ht="11.9" customHeight="1" x14ac:dyDescent="0.3">
      <c r="A430" s="213"/>
      <c r="B430" s="756" t="s">
        <v>535</v>
      </c>
      <c r="C430" s="185"/>
      <c r="D430" s="184"/>
      <c r="E430" s="735"/>
      <c r="F430" s="736"/>
      <c r="G430" s="1023"/>
      <c r="H430" s="760">
        <f t="shared" si="28"/>
        <v>0</v>
      </c>
      <c r="I430" s="191"/>
      <c r="J430" s="213"/>
      <c r="K430" s="756" t="s">
        <v>535</v>
      </c>
      <c r="L430" s="185"/>
      <c r="M430" s="184"/>
      <c r="N430" s="735"/>
      <c r="O430" s="736"/>
      <c r="P430" s="1023"/>
      <c r="Q430" s="760">
        <f t="shared" si="29"/>
        <v>0</v>
      </c>
      <c r="R430" s="191"/>
      <c r="S430" s="213"/>
      <c r="T430" s="756" t="s">
        <v>535</v>
      </c>
      <c r="U430" s="185"/>
      <c r="V430" s="184"/>
      <c r="W430" s="735"/>
      <c r="X430" s="736"/>
      <c r="Y430" s="1023"/>
      <c r="Z430" s="760">
        <f t="shared" si="30"/>
        <v>0</v>
      </c>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212"/>
      <c r="AX430" s="212"/>
      <c r="AY430" s="212"/>
      <c r="AZ430" s="212"/>
      <c r="BA430" s="212"/>
      <c r="BB430" s="212"/>
    </row>
    <row r="431" spans="1:54" s="169" customFormat="1" ht="11.9" customHeight="1" x14ac:dyDescent="0.3">
      <c r="A431" s="213"/>
      <c r="B431" s="293"/>
      <c r="C431" s="182"/>
      <c r="D431" s="184"/>
      <c r="E431" s="735"/>
      <c r="F431" s="736"/>
      <c r="G431" s="1023"/>
      <c r="H431" s="760">
        <f t="shared" si="28"/>
        <v>0</v>
      </c>
      <c r="I431" s="191"/>
      <c r="J431" s="213"/>
      <c r="K431" s="293"/>
      <c r="L431" s="182"/>
      <c r="M431" s="184"/>
      <c r="N431" s="735"/>
      <c r="O431" s="736"/>
      <c r="P431" s="1023"/>
      <c r="Q431" s="760">
        <f t="shared" si="29"/>
        <v>0</v>
      </c>
      <c r="R431" s="191"/>
      <c r="S431" s="213"/>
      <c r="T431" s="293"/>
      <c r="U431" s="182"/>
      <c r="V431" s="184"/>
      <c r="W431" s="735"/>
      <c r="X431" s="736"/>
      <c r="Y431" s="1023"/>
      <c r="Z431" s="760">
        <f t="shared" si="30"/>
        <v>0</v>
      </c>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212"/>
      <c r="AX431" s="212"/>
      <c r="AY431" s="212"/>
      <c r="AZ431" s="212"/>
      <c r="BA431" s="212"/>
      <c r="BB431" s="212"/>
    </row>
    <row r="432" spans="1:54" s="209" customFormat="1" ht="11.9" customHeight="1" x14ac:dyDescent="0.35">
      <c r="A432" s="226"/>
      <c r="B432" s="270"/>
      <c r="F432" s="530"/>
      <c r="G432" s="1024"/>
      <c r="H432" s="549"/>
      <c r="I432" s="146"/>
      <c r="K432" s="270"/>
      <c r="O432" s="530"/>
      <c r="P432" s="1024"/>
      <c r="Q432" s="549"/>
      <c r="R432" s="146"/>
      <c r="T432" s="270"/>
      <c r="X432" s="530"/>
      <c r="Y432" s="1024"/>
      <c r="Z432" s="549"/>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row>
    <row r="433" spans="1:54" s="184" customFormat="1" ht="11.9" customHeight="1" x14ac:dyDescent="0.25">
      <c r="A433" s="745"/>
      <c r="B433" s="758" t="s">
        <v>526</v>
      </c>
      <c r="C433" s="182"/>
      <c r="D433" s="1029" t="s">
        <v>671</v>
      </c>
      <c r="E433" s="750"/>
      <c r="F433" s="754"/>
      <c r="G433" s="1020" t="s">
        <v>672</v>
      </c>
      <c r="H433" s="759">
        <f>SUM(H434:H441)</f>
        <v>0</v>
      </c>
      <c r="I433" s="792"/>
      <c r="J433" s="745"/>
      <c r="K433" s="758" t="s">
        <v>526</v>
      </c>
      <c r="L433" s="182"/>
      <c r="M433" s="1029" t="s">
        <v>671</v>
      </c>
      <c r="N433" s="750"/>
      <c r="O433" s="754"/>
      <c r="P433" s="1020" t="s">
        <v>672</v>
      </c>
      <c r="Q433" s="759">
        <f>SUM(Q434:Q441)</f>
        <v>0</v>
      </c>
      <c r="R433" s="792"/>
      <c r="S433" s="745"/>
      <c r="T433" s="758" t="s">
        <v>526</v>
      </c>
      <c r="U433" s="182"/>
      <c r="V433" s="1029" t="s">
        <v>671</v>
      </c>
      <c r="W433" s="750"/>
      <c r="X433" s="754"/>
      <c r="Y433" s="1020" t="s">
        <v>672</v>
      </c>
      <c r="Z433" s="759">
        <f>SUM(Z434:Z441)</f>
        <v>0</v>
      </c>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792"/>
      <c r="AX433" s="792"/>
      <c r="AY433" s="792"/>
      <c r="AZ433" s="792"/>
      <c r="BA433" s="792"/>
      <c r="BB433" s="792"/>
    </row>
    <row r="434" spans="1:54" s="169" customFormat="1" ht="11.9" customHeight="1" x14ac:dyDescent="0.3">
      <c r="A434" s="745"/>
      <c r="B434" s="756" t="s">
        <v>529</v>
      </c>
      <c r="C434" s="185"/>
      <c r="D434" s="184"/>
      <c r="E434" s="746"/>
      <c r="F434" s="747"/>
      <c r="G434" s="1023"/>
      <c r="H434" s="760">
        <f>E434*F434</f>
        <v>0</v>
      </c>
      <c r="I434" s="191"/>
      <c r="J434" s="745"/>
      <c r="K434" s="756" t="s">
        <v>529</v>
      </c>
      <c r="L434" s="185"/>
      <c r="M434" s="184"/>
      <c r="N434" s="746"/>
      <c r="O434" s="747"/>
      <c r="P434" s="1023"/>
      <c r="Q434" s="760">
        <f>N434*O434</f>
        <v>0</v>
      </c>
      <c r="R434" s="191"/>
      <c r="S434" s="745"/>
      <c r="T434" s="756" t="s">
        <v>529</v>
      </c>
      <c r="U434" s="185"/>
      <c r="V434" s="184"/>
      <c r="W434" s="746"/>
      <c r="X434" s="747"/>
      <c r="Y434" s="1023"/>
      <c r="Z434" s="760">
        <f>W434*X434</f>
        <v>0</v>
      </c>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212"/>
      <c r="AX434" s="212"/>
      <c r="AY434" s="212"/>
      <c r="AZ434" s="212"/>
      <c r="BA434" s="212"/>
      <c r="BB434" s="212"/>
    </row>
    <row r="435" spans="1:54" s="169" customFormat="1" ht="11.9" customHeight="1" x14ac:dyDescent="0.3">
      <c r="A435" s="213"/>
      <c r="B435" s="756" t="s">
        <v>530</v>
      </c>
      <c r="C435" s="185"/>
      <c r="D435" s="184"/>
      <c r="E435" s="735"/>
      <c r="F435" s="736"/>
      <c r="G435" s="1023"/>
      <c r="H435" s="760">
        <f t="shared" ref="H435:H441" si="31">E435*F435</f>
        <v>0</v>
      </c>
      <c r="I435" s="191"/>
      <c r="J435" s="213"/>
      <c r="K435" s="756" t="s">
        <v>530</v>
      </c>
      <c r="L435" s="185"/>
      <c r="M435" s="184"/>
      <c r="N435" s="735"/>
      <c r="O435" s="736"/>
      <c r="P435" s="1023"/>
      <c r="Q435" s="760">
        <f t="shared" ref="Q435:Q441" si="32">N435*O435</f>
        <v>0</v>
      </c>
      <c r="R435" s="191"/>
      <c r="S435" s="213"/>
      <c r="T435" s="756" t="s">
        <v>530</v>
      </c>
      <c r="U435" s="185"/>
      <c r="V435" s="184"/>
      <c r="W435" s="735"/>
      <c r="X435" s="736"/>
      <c r="Y435" s="1023"/>
      <c r="Z435" s="760">
        <f t="shared" ref="Z435:Z441" si="33">W435*X435</f>
        <v>0</v>
      </c>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212"/>
      <c r="AX435" s="212"/>
      <c r="AY435" s="212"/>
      <c r="AZ435" s="212"/>
      <c r="BA435" s="212"/>
      <c r="BB435" s="212"/>
    </row>
    <row r="436" spans="1:54" s="169" customFormat="1" ht="11.9" customHeight="1" x14ac:dyDescent="0.3">
      <c r="A436" s="213"/>
      <c r="B436" s="756" t="s">
        <v>531</v>
      </c>
      <c r="C436" s="185"/>
      <c r="D436" s="184"/>
      <c r="E436" s="735"/>
      <c r="F436" s="736"/>
      <c r="G436" s="1023"/>
      <c r="H436" s="760">
        <f t="shared" si="31"/>
        <v>0</v>
      </c>
      <c r="I436" s="191"/>
      <c r="J436" s="213"/>
      <c r="K436" s="756" t="s">
        <v>531</v>
      </c>
      <c r="L436" s="185"/>
      <c r="M436" s="184"/>
      <c r="N436" s="735"/>
      <c r="O436" s="736"/>
      <c r="P436" s="1023"/>
      <c r="Q436" s="760">
        <f t="shared" si="32"/>
        <v>0</v>
      </c>
      <c r="R436" s="191"/>
      <c r="S436" s="213"/>
      <c r="T436" s="756" t="s">
        <v>531</v>
      </c>
      <c r="U436" s="185"/>
      <c r="V436" s="184"/>
      <c r="W436" s="735"/>
      <c r="X436" s="736"/>
      <c r="Y436" s="1023"/>
      <c r="Z436" s="760">
        <f t="shared" si="33"/>
        <v>0</v>
      </c>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212"/>
      <c r="AX436" s="212"/>
      <c r="AY436" s="212"/>
      <c r="AZ436" s="212"/>
      <c r="BA436" s="212"/>
      <c r="BB436" s="212"/>
    </row>
    <row r="437" spans="1:54" s="169" customFormat="1" ht="11.9" customHeight="1" x14ac:dyDescent="0.3">
      <c r="A437" s="213"/>
      <c r="B437" s="756" t="s">
        <v>532</v>
      </c>
      <c r="C437" s="185"/>
      <c r="D437" s="184"/>
      <c r="E437" s="735"/>
      <c r="F437" s="736"/>
      <c r="G437" s="1023"/>
      <c r="H437" s="760">
        <f t="shared" si="31"/>
        <v>0</v>
      </c>
      <c r="I437" s="191"/>
      <c r="J437" s="213"/>
      <c r="K437" s="756" t="s">
        <v>532</v>
      </c>
      <c r="L437" s="185"/>
      <c r="M437" s="184"/>
      <c r="N437" s="735"/>
      <c r="O437" s="736"/>
      <c r="P437" s="1023"/>
      <c r="Q437" s="760">
        <f t="shared" si="32"/>
        <v>0</v>
      </c>
      <c r="R437" s="191"/>
      <c r="S437" s="213"/>
      <c r="T437" s="756" t="s">
        <v>532</v>
      </c>
      <c r="U437" s="185"/>
      <c r="V437" s="184"/>
      <c r="W437" s="735"/>
      <c r="X437" s="736"/>
      <c r="Y437" s="1023"/>
      <c r="Z437" s="760">
        <f t="shared" si="33"/>
        <v>0</v>
      </c>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212"/>
      <c r="AX437" s="212"/>
      <c r="AY437" s="212"/>
      <c r="AZ437" s="212"/>
      <c r="BA437" s="212"/>
      <c r="BB437" s="212"/>
    </row>
    <row r="438" spans="1:54" s="169" customFormat="1" ht="11.9" customHeight="1" x14ac:dyDescent="0.3">
      <c r="A438" s="213"/>
      <c r="B438" s="756" t="s">
        <v>533</v>
      </c>
      <c r="C438" s="185"/>
      <c r="D438" s="184"/>
      <c r="E438" s="735"/>
      <c r="F438" s="736"/>
      <c r="G438" s="1023"/>
      <c r="H438" s="760">
        <f t="shared" si="31"/>
        <v>0</v>
      </c>
      <c r="I438" s="191"/>
      <c r="J438" s="213"/>
      <c r="K438" s="756" t="s">
        <v>533</v>
      </c>
      <c r="L438" s="185"/>
      <c r="M438" s="184"/>
      <c r="N438" s="735"/>
      <c r="O438" s="736"/>
      <c r="P438" s="1023"/>
      <c r="Q438" s="760">
        <f t="shared" si="32"/>
        <v>0</v>
      </c>
      <c r="R438" s="191"/>
      <c r="S438" s="213"/>
      <c r="T438" s="756" t="s">
        <v>533</v>
      </c>
      <c r="U438" s="185"/>
      <c r="V438" s="184"/>
      <c r="W438" s="735"/>
      <c r="X438" s="736"/>
      <c r="Y438" s="1023"/>
      <c r="Z438" s="760">
        <f t="shared" si="33"/>
        <v>0</v>
      </c>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212"/>
      <c r="AX438" s="212"/>
      <c r="AY438" s="212"/>
      <c r="AZ438" s="212"/>
      <c r="BA438" s="212"/>
      <c r="BB438" s="212"/>
    </row>
    <row r="439" spans="1:54" s="169" customFormat="1" ht="11.9" customHeight="1" x14ac:dyDescent="0.3">
      <c r="A439" s="213"/>
      <c r="B439" s="756" t="s">
        <v>534</v>
      </c>
      <c r="C439" s="185"/>
      <c r="D439" s="184"/>
      <c r="E439" s="735"/>
      <c r="F439" s="736"/>
      <c r="G439" s="1023"/>
      <c r="H439" s="760">
        <f t="shared" si="31"/>
        <v>0</v>
      </c>
      <c r="I439" s="191"/>
      <c r="J439" s="213"/>
      <c r="K439" s="756" t="s">
        <v>534</v>
      </c>
      <c r="L439" s="185"/>
      <c r="M439" s="184"/>
      <c r="N439" s="735"/>
      <c r="O439" s="736"/>
      <c r="P439" s="1023"/>
      <c r="Q439" s="760">
        <f t="shared" si="32"/>
        <v>0</v>
      </c>
      <c r="R439" s="191"/>
      <c r="S439" s="213"/>
      <c r="T439" s="756" t="s">
        <v>534</v>
      </c>
      <c r="U439" s="185"/>
      <c r="V439" s="184"/>
      <c r="W439" s="735"/>
      <c r="X439" s="736"/>
      <c r="Y439" s="1023"/>
      <c r="Z439" s="760">
        <f t="shared" si="33"/>
        <v>0</v>
      </c>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212"/>
      <c r="AX439" s="212"/>
      <c r="AY439" s="212"/>
      <c r="AZ439" s="212"/>
      <c r="BA439" s="212"/>
      <c r="BB439" s="212"/>
    </row>
    <row r="440" spans="1:54" s="169" customFormat="1" ht="11.9" customHeight="1" x14ac:dyDescent="0.3">
      <c r="A440" s="213"/>
      <c r="B440" s="756" t="s">
        <v>535</v>
      </c>
      <c r="C440" s="185"/>
      <c r="D440" s="184"/>
      <c r="E440" s="735"/>
      <c r="F440" s="736"/>
      <c r="G440" s="1023"/>
      <c r="H440" s="760">
        <f t="shared" si="31"/>
        <v>0</v>
      </c>
      <c r="I440" s="191"/>
      <c r="J440" s="213"/>
      <c r="K440" s="756" t="s">
        <v>535</v>
      </c>
      <c r="L440" s="185"/>
      <c r="M440" s="184"/>
      <c r="N440" s="735"/>
      <c r="O440" s="736"/>
      <c r="P440" s="1023"/>
      <c r="Q440" s="760">
        <f t="shared" si="32"/>
        <v>0</v>
      </c>
      <c r="R440" s="191"/>
      <c r="S440" s="213"/>
      <c r="T440" s="756" t="s">
        <v>535</v>
      </c>
      <c r="U440" s="185"/>
      <c r="V440" s="184"/>
      <c r="W440" s="735"/>
      <c r="X440" s="736"/>
      <c r="Y440" s="1023"/>
      <c r="Z440" s="760">
        <f t="shared" si="33"/>
        <v>0</v>
      </c>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212"/>
      <c r="AX440" s="212"/>
      <c r="AY440" s="212"/>
      <c r="AZ440" s="212"/>
      <c r="BA440" s="212"/>
      <c r="BB440" s="212"/>
    </row>
    <row r="441" spans="1:54" s="169" customFormat="1" ht="11.9" customHeight="1" x14ac:dyDescent="0.3">
      <c r="A441" s="213"/>
      <c r="B441" s="293"/>
      <c r="C441" s="182"/>
      <c r="D441" s="184"/>
      <c r="E441" s="735"/>
      <c r="F441" s="736"/>
      <c r="G441" s="1023"/>
      <c r="H441" s="760">
        <f t="shared" si="31"/>
        <v>0</v>
      </c>
      <c r="I441" s="191"/>
      <c r="J441" s="213"/>
      <c r="K441" s="293"/>
      <c r="L441" s="182"/>
      <c r="M441" s="184"/>
      <c r="N441" s="735"/>
      <c r="O441" s="736"/>
      <c r="P441" s="1023"/>
      <c r="Q441" s="760">
        <f t="shared" si="32"/>
        <v>0</v>
      </c>
      <c r="R441" s="191"/>
      <c r="S441" s="213"/>
      <c r="T441" s="293"/>
      <c r="U441" s="182"/>
      <c r="V441" s="184"/>
      <c r="W441" s="735"/>
      <c r="X441" s="736"/>
      <c r="Y441" s="1023"/>
      <c r="Z441" s="760">
        <f t="shared" si="33"/>
        <v>0</v>
      </c>
      <c r="AA441" s="191"/>
      <c r="AB441" s="191"/>
      <c r="AC441" s="191"/>
      <c r="AD441" s="191"/>
      <c r="AE441" s="191"/>
      <c r="AF441" s="191"/>
      <c r="AG441" s="191"/>
      <c r="AH441" s="191"/>
      <c r="AI441" s="191"/>
      <c r="AJ441" s="191"/>
      <c r="AK441" s="191"/>
      <c r="AL441" s="191"/>
      <c r="AM441" s="191"/>
      <c r="AN441" s="191"/>
      <c r="AO441" s="191"/>
      <c r="AP441" s="191"/>
      <c r="AQ441" s="191"/>
      <c r="AR441" s="191"/>
      <c r="AS441" s="191"/>
      <c r="AT441" s="191"/>
      <c r="AU441" s="191"/>
      <c r="AV441" s="191"/>
      <c r="AW441" s="212"/>
      <c r="AX441" s="212"/>
      <c r="AY441" s="212"/>
      <c r="AZ441" s="212"/>
      <c r="BA441" s="212"/>
      <c r="BB441" s="212"/>
    </row>
    <row r="442" spans="1:54" s="212" customFormat="1" ht="11.9" customHeight="1" x14ac:dyDescent="0.3">
      <c r="A442" s="745"/>
      <c r="B442" s="761"/>
      <c r="C442" s="215"/>
      <c r="D442" s="214"/>
      <c r="E442" s="209"/>
      <c r="F442" s="530"/>
      <c r="G442" s="1024"/>
      <c r="H442" s="549"/>
      <c r="I442" s="191"/>
      <c r="J442" s="745"/>
      <c r="K442" s="761"/>
      <c r="L442" s="215"/>
      <c r="M442" s="214"/>
      <c r="N442" s="209"/>
      <c r="O442" s="530"/>
      <c r="P442" s="1024"/>
      <c r="Q442" s="549"/>
      <c r="R442" s="191"/>
      <c r="S442" s="745"/>
      <c r="T442" s="761"/>
      <c r="U442" s="215"/>
      <c r="V442" s="214"/>
      <c r="W442" s="209"/>
      <c r="X442" s="530"/>
      <c r="Y442" s="1024"/>
      <c r="Z442" s="549"/>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row>
    <row r="443" spans="1:54" s="184" customFormat="1" ht="11.9" customHeight="1" x14ac:dyDescent="0.25">
      <c r="A443" s="745"/>
      <c r="B443" s="758" t="s">
        <v>527</v>
      </c>
      <c r="C443" s="182"/>
      <c r="D443" s="1029" t="s">
        <v>671</v>
      </c>
      <c r="E443" s="750"/>
      <c r="F443" s="754"/>
      <c r="G443" s="1020" t="s">
        <v>672</v>
      </c>
      <c r="H443" s="759">
        <f>SUM(H444:H451)</f>
        <v>0</v>
      </c>
      <c r="I443" s="792"/>
      <c r="J443" s="745"/>
      <c r="K443" s="758" t="s">
        <v>527</v>
      </c>
      <c r="L443" s="182"/>
      <c r="M443" s="1029" t="s">
        <v>671</v>
      </c>
      <c r="N443" s="750"/>
      <c r="O443" s="754"/>
      <c r="P443" s="1020" t="s">
        <v>672</v>
      </c>
      <c r="Q443" s="759">
        <f>SUM(Q444:Q451)</f>
        <v>0</v>
      </c>
      <c r="R443" s="792"/>
      <c r="S443" s="745"/>
      <c r="T443" s="758" t="s">
        <v>527</v>
      </c>
      <c r="U443" s="182"/>
      <c r="V443" s="1029" t="s">
        <v>671</v>
      </c>
      <c r="W443" s="750"/>
      <c r="X443" s="754"/>
      <c r="Y443" s="1020" t="s">
        <v>672</v>
      </c>
      <c r="Z443" s="759">
        <f>SUM(Z444:Z451)</f>
        <v>0</v>
      </c>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792"/>
      <c r="AX443" s="792"/>
      <c r="AY443" s="792"/>
      <c r="AZ443" s="792"/>
      <c r="BA443" s="792"/>
      <c r="BB443" s="792"/>
    </row>
    <row r="444" spans="1:54" s="169" customFormat="1" ht="11.9" customHeight="1" x14ac:dyDescent="0.3">
      <c r="A444" s="745"/>
      <c r="B444" s="756" t="s">
        <v>529</v>
      </c>
      <c r="C444" s="185"/>
      <c r="D444" s="184"/>
      <c r="E444" s="746"/>
      <c r="F444" s="747"/>
      <c r="G444" s="1023"/>
      <c r="H444" s="760">
        <f>E444*F444</f>
        <v>0</v>
      </c>
      <c r="I444" s="191"/>
      <c r="J444" s="745"/>
      <c r="K444" s="756" t="s">
        <v>529</v>
      </c>
      <c r="L444" s="185"/>
      <c r="M444" s="184"/>
      <c r="N444" s="746"/>
      <c r="O444" s="747"/>
      <c r="P444" s="1023"/>
      <c r="Q444" s="760">
        <f>N444*O444</f>
        <v>0</v>
      </c>
      <c r="R444" s="191"/>
      <c r="S444" s="745"/>
      <c r="T444" s="756" t="s">
        <v>529</v>
      </c>
      <c r="U444" s="185"/>
      <c r="V444" s="184"/>
      <c r="W444" s="746"/>
      <c r="X444" s="747"/>
      <c r="Y444" s="1023"/>
      <c r="Z444" s="760">
        <f>W444*X444</f>
        <v>0</v>
      </c>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212"/>
      <c r="AX444" s="212"/>
      <c r="AY444" s="212"/>
      <c r="AZ444" s="212"/>
      <c r="BA444" s="212"/>
      <c r="BB444" s="212"/>
    </row>
    <row r="445" spans="1:54" s="169" customFormat="1" ht="11.9" customHeight="1" x14ac:dyDescent="0.3">
      <c r="A445" s="213"/>
      <c r="B445" s="756" t="s">
        <v>530</v>
      </c>
      <c r="C445" s="185"/>
      <c r="D445" s="184"/>
      <c r="E445" s="735"/>
      <c r="F445" s="736"/>
      <c r="G445" s="1023"/>
      <c r="H445" s="760">
        <f t="shared" ref="H445:H451" si="34">E445*F445</f>
        <v>0</v>
      </c>
      <c r="I445" s="191"/>
      <c r="J445" s="213"/>
      <c r="K445" s="756" t="s">
        <v>530</v>
      </c>
      <c r="L445" s="185"/>
      <c r="M445" s="184"/>
      <c r="N445" s="735"/>
      <c r="O445" s="736"/>
      <c r="P445" s="1023"/>
      <c r="Q445" s="760">
        <f t="shared" ref="Q445:Q451" si="35">N445*O445</f>
        <v>0</v>
      </c>
      <c r="R445" s="191"/>
      <c r="S445" s="213"/>
      <c r="T445" s="756" t="s">
        <v>530</v>
      </c>
      <c r="U445" s="185"/>
      <c r="V445" s="184"/>
      <c r="W445" s="735"/>
      <c r="X445" s="736"/>
      <c r="Y445" s="1023"/>
      <c r="Z445" s="760">
        <f t="shared" ref="Z445:Z451" si="36">W445*X445</f>
        <v>0</v>
      </c>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212"/>
      <c r="AX445" s="212"/>
      <c r="AY445" s="212"/>
      <c r="AZ445" s="212"/>
      <c r="BA445" s="212"/>
      <c r="BB445" s="212"/>
    </row>
    <row r="446" spans="1:54" s="169" customFormat="1" ht="11.9" customHeight="1" x14ac:dyDescent="0.3">
      <c r="A446" s="213"/>
      <c r="B446" s="756" t="s">
        <v>531</v>
      </c>
      <c r="C446" s="185"/>
      <c r="D446" s="184"/>
      <c r="E446" s="735"/>
      <c r="F446" s="736"/>
      <c r="G446" s="1023"/>
      <c r="H446" s="760">
        <f t="shared" si="34"/>
        <v>0</v>
      </c>
      <c r="I446" s="191"/>
      <c r="J446" s="213"/>
      <c r="K446" s="756" t="s">
        <v>531</v>
      </c>
      <c r="L446" s="185"/>
      <c r="M446" s="184"/>
      <c r="N446" s="735"/>
      <c r="O446" s="736"/>
      <c r="P446" s="1023"/>
      <c r="Q446" s="760">
        <f t="shared" si="35"/>
        <v>0</v>
      </c>
      <c r="R446" s="191"/>
      <c r="S446" s="213"/>
      <c r="T446" s="756" t="s">
        <v>531</v>
      </c>
      <c r="U446" s="185"/>
      <c r="V446" s="184"/>
      <c r="W446" s="735"/>
      <c r="X446" s="736"/>
      <c r="Y446" s="1023"/>
      <c r="Z446" s="760">
        <f t="shared" si="36"/>
        <v>0</v>
      </c>
      <c r="AA446" s="191"/>
      <c r="AB446" s="191"/>
      <c r="AC446" s="191"/>
      <c r="AD446" s="191"/>
      <c r="AE446" s="191"/>
      <c r="AF446" s="191"/>
      <c r="AG446" s="191"/>
      <c r="AH446" s="191"/>
      <c r="AI446" s="191"/>
      <c r="AJ446" s="191"/>
      <c r="AK446" s="191"/>
      <c r="AL446" s="191"/>
      <c r="AM446" s="191"/>
      <c r="AN446" s="191"/>
      <c r="AO446" s="191"/>
      <c r="AP446" s="191"/>
      <c r="AQ446" s="191"/>
      <c r="AR446" s="191"/>
      <c r="AS446" s="191"/>
      <c r="AT446" s="191"/>
      <c r="AU446" s="191"/>
      <c r="AV446" s="191"/>
      <c r="AW446" s="212"/>
      <c r="AX446" s="212"/>
      <c r="AY446" s="212"/>
      <c r="AZ446" s="212"/>
      <c r="BA446" s="212"/>
      <c r="BB446" s="212"/>
    </row>
    <row r="447" spans="1:54" s="169" customFormat="1" ht="11.9" customHeight="1" x14ac:dyDescent="0.3">
      <c r="A447" s="213"/>
      <c r="B447" s="756" t="s">
        <v>532</v>
      </c>
      <c r="C447" s="185"/>
      <c r="D447" s="184"/>
      <c r="E447" s="735"/>
      <c r="F447" s="736"/>
      <c r="G447" s="1023"/>
      <c r="H447" s="760">
        <f t="shared" si="34"/>
        <v>0</v>
      </c>
      <c r="I447" s="191"/>
      <c r="J447" s="213"/>
      <c r="K447" s="756" t="s">
        <v>532</v>
      </c>
      <c r="L447" s="185"/>
      <c r="M447" s="184"/>
      <c r="N447" s="735"/>
      <c r="O447" s="736"/>
      <c r="P447" s="1023"/>
      <c r="Q447" s="760">
        <f t="shared" si="35"/>
        <v>0</v>
      </c>
      <c r="R447" s="191"/>
      <c r="S447" s="213"/>
      <c r="T447" s="756" t="s">
        <v>532</v>
      </c>
      <c r="U447" s="185"/>
      <c r="V447" s="184"/>
      <c r="W447" s="735"/>
      <c r="X447" s="736"/>
      <c r="Y447" s="1023"/>
      <c r="Z447" s="760">
        <f t="shared" si="36"/>
        <v>0</v>
      </c>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212"/>
      <c r="AX447" s="212"/>
      <c r="AY447" s="212"/>
      <c r="AZ447" s="212"/>
      <c r="BA447" s="212"/>
      <c r="BB447" s="212"/>
    </row>
    <row r="448" spans="1:54" s="169" customFormat="1" ht="11.9" customHeight="1" x14ac:dyDescent="0.3">
      <c r="A448" s="213"/>
      <c r="B448" s="756" t="s">
        <v>533</v>
      </c>
      <c r="C448" s="185"/>
      <c r="D448" s="184"/>
      <c r="E448" s="735"/>
      <c r="F448" s="736"/>
      <c r="G448" s="1023"/>
      <c r="H448" s="760">
        <f t="shared" si="34"/>
        <v>0</v>
      </c>
      <c r="I448" s="191"/>
      <c r="J448" s="213"/>
      <c r="K448" s="756" t="s">
        <v>533</v>
      </c>
      <c r="L448" s="185"/>
      <c r="M448" s="184"/>
      <c r="N448" s="735"/>
      <c r="O448" s="736"/>
      <c r="P448" s="1023"/>
      <c r="Q448" s="760">
        <f t="shared" si="35"/>
        <v>0</v>
      </c>
      <c r="R448" s="191"/>
      <c r="S448" s="213"/>
      <c r="T448" s="756" t="s">
        <v>533</v>
      </c>
      <c r="U448" s="185"/>
      <c r="V448" s="184"/>
      <c r="W448" s="735"/>
      <c r="X448" s="736"/>
      <c r="Y448" s="1023"/>
      <c r="Z448" s="760">
        <f t="shared" si="36"/>
        <v>0</v>
      </c>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212"/>
      <c r="AX448" s="212"/>
      <c r="AY448" s="212"/>
      <c r="AZ448" s="212"/>
      <c r="BA448" s="212"/>
      <c r="BB448" s="212"/>
    </row>
    <row r="449" spans="1:54" s="169" customFormat="1" ht="11.9" customHeight="1" x14ac:dyDescent="0.3">
      <c r="A449" s="213"/>
      <c r="B449" s="756" t="s">
        <v>534</v>
      </c>
      <c r="C449" s="185"/>
      <c r="D449" s="184"/>
      <c r="E449" s="735"/>
      <c r="F449" s="736"/>
      <c r="G449" s="1023"/>
      <c r="H449" s="760">
        <f t="shared" si="34"/>
        <v>0</v>
      </c>
      <c r="I449" s="191"/>
      <c r="J449" s="213"/>
      <c r="K449" s="756" t="s">
        <v>534</v>
      </c>
      <c r="L449" s="185"/>
      <c r="M449" s="184"/>
      <c r="N449" s="735"/>
      <c r="O449" s="736"/>
      <c r="P449" s="1023"/>
      <c r="Q449" s="760">
        <f t="shared" si="35"/>
        <v>0</v>
      </c>
      <c r="R449" s="191"/>
      <c r="S449" s="213"/>
      <c r="T449" s="756" t="s">
        <v>534</v>
      </c>
      <c r="U449" s="185"/>
      <c r="V449" s="184"/>
      <c r="W449" s="735"/>
      <c r="X449" s="736"/>
      <c r="Y449" s="1023"/>
      <c r="Z449" s="760">
        <f t="shared" si="36"/>
        <v>0</v>
      </c>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212"/>
      <c r="AX449" s="212"/>
      <c r="AY449" s="212"/>
      <c r="AZ449" s="212"/>
      <c r="BA449" s="212"/>
      <c r="BB449" s="212"/>
    </row>
    <row r="450" spans="1:54" s="169" customFormat="1" ht="11.9" customHeight="1" x14ac:dyDescent="0.3">
      <c r="A450" s="213"/>
      <c r="B450" s="756" t="s">
        <v>535</v>
      </c>
      <c r="C450" s="185"/>
      <c r="D450" s="184"/>
      <c r="E450" s="735"/>
      <c r="F450" s="736"/>
      <c r="G450" s="1023"/>
      <c r="H450" s="760">
        <f t="shared" si="34"/>
        <v>0</v>
      </c>
      <c r="I450" s="191"/>
      <c r="J450" s="213"/>
      <c r="K450" s="756" t="s">
        <v>535</v>
      </c>
      <c r="L450" s="185"/>
      <c r="M450" s="184"/>
      <c r="N450" s="735"/>
      <c r="O450" s="736"/>
      <c r="P450" s="1023"/>
      <c r="Q450" s="760">
        <f t="shared" si="35"/>
        <v>0</v>
      </c>
      <c r="R450" s="191"/>
      <c r="S450" s="213"/>
      <c r="T450" s="756" t="s">
        <v>535</v>
      </c>
      <c r="U450" s="185"/>
      <c r="V450" s="184"/>
      <c r="W450" s="735"/>
      <c r="X450" s="736"/>
      <c r="Y450" s="1023"/>
      <c r="Z450" s="760">
        <f t="shared" si="36"/>
        <v>0</v>
      </c>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212"/>
      <c r="AX450" s="212"/>
      <c r="AY450" s="212"/>
      <c r="AZ450" s="212"/>
      <c r="BA450" s="212"/>
      <c r="BB450" s="212"/>
    </row>
    <row r="451" spans="1:54" s="169" customFormat="1" ht="11.9" customHeight="1" x14ac:dyDescent="0.3">
      <c r="A451" s="213"/>
      <c r="B451" s="293"/>
      <c r="C451" s="182"/>
      <c r="D451" s="184"/>
      <c r="E451" s="735"/>
      <c r="F451" s="736"/>
      <c r="G451" s="1023"/>
      <c r="H451" s="760">
        <f t="shared" si="34"/>
        <v>0</v>
      </c>
      <c r="I451" s="191"/>
      <c r="J451" s="213"/>
      <c r="K451" s="293"/>
      <c r="L451" s="182"/>
      <c r="M451" s="184"/>
      <c r="N451" s="735"/>
      <c r="O451" s="736"/>
      <c r="P451" s="1023"/>
      <c r="Q451" s="760">
        <f t="shared" si="35"/>
        <v>0</v>
      </c>
      <c r="R451" s="191"/>
      <c r="S451" s="213"/>
      <c r="T451" s="293"/>
      <c r="U451" s="182"/>
      <c r="V451" s="184"/>
      <c r="W451" s="735"/>
      <c r="X451" s="736"/>
      <c r="Y451" s="1023"/>
      <c r="Z451" s="760">
        <f t="shared" si="36"/>
        <v>0</v>
      </c>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212"/>
      <c r="AX451" s="212"/>
      <c r="AY451" s="212"/>
      <c r="AZ451" s="212"/>
      <c r="BA451" s="212"/>
      <c r="BB451" s="212"/>
    </row>
    <row r="452" spans="1:54" s="209" customFormat="1" ht="11.9" customHeight="1" x14ac:dyDescent="0.35">
      <c r="A452" s="226"/>
      <c r="B452" s="270"/>
      <c r="F452" s="530"/>
      <c r="G452" s="1024"/>
      <c r="H452" s="549"/>
      <c r="I452" s="146"/>
      <c r="K452" s="270"/>
      <c r="O452" s="530"/>
      <c r="P452" s="1024"/>
      <c r="Q452" s="549"/>
      <c r="R452" s="146"/>
      <c r="T452" s="270"/>
      <c r="X452" s="530"/>
      <c r="Y452" s="1024"/>
      <c r="Z452" s="549"/>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row>
    <row r="453" spans="1:54" s="184" customFormat="1" ht="11.9" customHeight="1" x14ac:dyDescent="0.25">
      <c r="A453" s="745"/>
      <c r="B453" s="758" t="s">
        <v>528</v>
      </c>
      <c r="C453" s="182"/>
      <c r="D453" s="1029" t="s">
        <v>671</v>
      </c>
      <c r="E453" s="750"/>
      <c r="F453" s="754"/>
      <c r="G453" s="1020" t="s">
        <v>672</v>
      </c>
      <c r="H453" s="759">
        <f>SUM(H454:H461)</f>
        <v>0</v>
      </c>
      <c r="I453" s="792"/>
      <c r="J453" s="745"/>
      <c r="K453" s="758" t="s">
        <v>528</v>
      </c>
      <c r="L453" s="182"/>
      <c r="M453" s="1029" t="s">
        <v>671</v>
      </c>
      <c r="N453" s="750"/>
      <c r="O453" s="754"/>
      <c r="P453" s="1020" t="s">
        <v>672</v>
      </c>
      <c r="Q453" s="759">
        <f>SUM(Q454:Q461)</f>
        <v>0</v>
      </c>
      <c r="R453" s="792"/>
      <c r="S453" s="745"/>
      <c r="T453" s="758" t="s">
        <v>528</v>
      </c>
      <c r="U453" s="182"/>
      <c r="V453" s="1029" t="s">
        <v>671</v>
      </c>
      <c r="W453" s="750"/>
      <c r="X453" s="754"/>
      <c r="Y453" s="1020" t="s">
        <v>672</v>
      </c>
      <c r="Z453" s="759">
        <f>SUM(Z454:Z461)</f>
        <v>0</v>
      </c>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792"/>
      <c r="AX453" s="792"/>
      <c r="AY453" s="792"/>
      <c r="AZ453" s="792"/>
      <c r="BA453" s="792"/>
      <c r="BB453" s="792"/>
    </row>
    <row r="454" spans="1:54" s="169" customFormat="1" ht="11.9" customHeight="1" x14ac:dyDescent="0.3">
      <c r="A454" s="745"/>
      <c r="B454" s="756" t="s">
        <v>529</v>
      </c>
      <c r="C454" s="185"/>
      <c r="D454" s="184"/>
      <c r="E454" s="746"/>
      <c r="F454" s="747"/>
      <c r="G454" s="1023"/>
      <c r="H454" s="760">
        <f>E454*F454</f>
        <v>0</v>
      </c>
      <c r="I454" s="191"/>
      <c r="J454" s="745"/>
      <c r="K454" s="756" t="s">
        <v>529</v>
      </c>
      <c r="L454" s="185"/>
      <c r="M454" s="184"/>
      <c r="N454" s="746"/>
      <c r="O454" s="747"/>
      <c r="P454" s="1023"/>
      <c r="Q454" s="760">
        <f>N454*O454</f>
        <v>0</v>
      </c>
      <c r="R454" s="191"/>
      <c r="S454" s="745"/>
      <c r="T454" s="756" t="s">
        <v>529</v>
      </c>
      <c r="U454" s="185"/>
      <c r="V454" s="184"/>
      <c r="W454" s="746"/>
      <c r="X454" s="747"/>
      <c r="Y454" s="1023"/>
      <c r="Z454" s="760">
        <f>W454*X454</f>
        <v>0</v>
      </c>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212"/>
      <c r="AX454" s="212"/>
      <c r="AY454" s="212"/>
      <c r="AZ454" s="212"/>
      <c r="BA454" s="212"/>
      <c r="BB454" s="212"/>
    </row>
    <row r="455" spans="1:54" s="169" customFormat="1" ht="11.9" customHeight="1" x14ac:dyDescent="0.3">
      <c r="A455" s="213"/>
      <c r="B455" s="756" t="s">
        <v>530</v>
      </c>
      <c r="C455" s="185"/>
      <c r="D455" s="184"/>
      <c r="E455" s="735"/>
      <c r="F455" s="736"/>
      <c r="G455" s="1023"/>
      <c r="H455" s="760">
        <f t="shared" ref="H455:H461" si="37">E455*F455</f>
        <v>0</v>
      </c>
      <c r="I455" s="191"/>
      <c r="J455" s="213"/>
      <c r="K455" s="756" t="s">
        <v>530</v>
      </c>
      <c r="L455" s="185"/>
      <c r="M455" s="184"/>
      <c r="N455" s="735"/>
      <c r="O455" s="736"/>
      <c r="P455" s="1023"/>
      <c r="Q455" s="760">
        <f t="shared" ref="Q455:Q461" si="38">N455*O455</f>
        <v>0</v>
      </c>
      <c r="R455" s="191"/>
      <c r="S455" s="213"/>
      <c r="T455" s="756" t="s">
        <v>530</v>
      </c>
      <c r="U455" s="185"/>
      <c r="V455" s="184"/>
      <c r="W455" s="735"/>
      <c r="X455" s="736"/>
      <c r="Y455" s="1023"/>
      <c r="Z455" s="760">
        <f t="shared" ref="Z455:Z461" si="39">W455*X455</f>
        <v>0</v>
      </c>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212"/>
      <c r="AX455" s="212"/>
      <c r="AY455" s="212"/>
      <c r="AZ455" s="212"/>
      <c r="BA455" s="212"/>
      <c r="BB455" s="212"/>
    </row>
    <row r="456" spans="1:54" s="169" customFormat="1" ht="11.9" customHeight="1" x14ac:dyDescent="0.3">
      <c r="A456" s="213"/>
      <c r="B456" s="756" t="s">
        <v>531</v>
      </c>
      <c r="C456" s="185"/>
      <c r="D456" s="184"/>
      <c r="E456" s="735"/>
      <c r="F456" s="736"/>
      <c r="G456" s="1023"/>
      <c r="H456" s="760">
        <f t="shared" si="37"/>
        <v>0</v>
      </c>
      <c r="I456" s="191"/>
      <c r="J456" s="213"/>
      <c r="K456" s="756" t="s">
        <v>531</v>
      </c>
      <c r="L456" s="185"/>
      <c r="M456" s="184"/>
      <c r="N456" s="735"/>
      <c r="O456" s="736"/>
      <c r="P456" s="1023"/>
      <c r="Q456" s="760">
        <f t="shared" si="38"/>
        <v>0</v>
      </c>
      <c r="R456" s="191"/>
      <c r="S456" s="213"/>
      <c r="T456" s="756" t="s">
        <v>531</v>
      </c>
      <c r="U456" s="185"/>
      <c r="V456" s="184"/>
      <c r="W456" s="735"/>
      <c r="X456" s="736"/>
      <c r="Y456" s="1023"/>
      <c r="Z456" s="760">
        <f t="shared" si="39"/>
        <v>0</v>
      </c>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212"/>
      <c r="AX456" s="212"/>
      <c r="AY456" s="212"/>
      <c r="AZ456" s="212"/>
      <c r="BA456" s="212"/>
      <c r="BB456" s="212"/>
    </row>
    <row r="457" spans="1:54" s="169" customFormat="1" ht="11.9" customHeight="1" x14ac:dyDescent="0.3">
      <c r="A457" s="213"/>
      <c r="B457" s="756" t="s">
        <v>532</v>
      </c>
      <c r="C457" s="185"/>
      <c r="D457" s="184"/>
      <c r="E457" s="735"/>
      <c r="F457" s="736"/>
      <c r="G457" s="1023"/>
      <c r="H457" s="760">
        <f t="shared" si="37"/>
        <v>0</v>
      </c>
      <c r="I457" s="191"/>
      <c r="J457" s="213"/>
      <c r="K457" s="756" t="s">
        <v>532</v>
      </c>
      <c r="L457" s="185"/>
      <c r="M457" s="184"/>
      <c r="N457" s="735"/>
      <c r="O457" s="736"/>
      <c r="P457" s="1023"/>
      <c r="Q457" s="760">
        <f t="shared" si="38"/>
        <v>0</v>
      </c>
      <c r="R457" s="191"/>
      <c r="S457" s="213"/>
      <c r="T457" s="756" t="s">
        <v>532</v>
      </c>
      <c r="U457" s="185"/>
      <c r="V457" s="184"/>
      <c r="W457" s="735"/>
      <c r="X457" s="736"/>
      <c r="Y457" s="1023"/>
      <c r="Z457" s="760">
        <f t="shared" si="39"/>
        <v>0</v>
      </c>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212"/>
      <c r="AX457" s="212"/>
      <c r="AY457" s="212"/>
      <c r="AZ457" s="212"/>
      <c r="BA457" s="212"/>
      <c r="BB457" s="212"/>
    </row>
    <row r="458" spans="1:54" s="169" customFormat="1" ht="11.9" customHeight="1" x14ac:dyDescent="0.3">
      <c r="A458" s="213"/>
      <c r="B458" s="756" t="s">
        <v>533</v>
      </c>
      <c r="C458" s="185"/>
      <c r="D458" s="184"/>
      <c r="E458" s="735"/>
      <c r="F458" s="736"/>
      <c r="G458" s="1023"/>
      <c r="H458" s="760">
        <f t="shared" si="37"/>
        <v>0</v>
      </c>
      <c r="I458" s="191"/>
      <c r="J458" s="213"/>
      <c r="K458" s="756" t="s">
        <v>533</v>
      </c>
      <c r="L458" s="185"/>
      <c r="M458" s="184"/>
      <c r="N458" s="735"/>
      <c r="O458" s="736"/>
      <c r="P458" s="1023"/>
      <c r="Q458" s="760">
        <f t="shared" si="38"/>
        <v>0</v>
      </c>
      <c r="R458" s="191"/>
      <c r="S458" s="213"/>
      <c r="T458" s="756" t="s">
        <v>533</v>
      </c>
      <c r="U458" s="185"/>
      <c r="V458" s="184"/>
      <c r="W458" s="735"/>
      <c r="X458" s="736"/>
      <c r="Y458" s="1023"/>
      <c r="Z458" s="760">
        <f t="shared" si="39"/>
        <v>0</v>
      </c>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212"/>
      <c r="AX458" s="212"/>
      <c r="AY458" s="212"/>
      <c r="AZ458" s="212"/>
      <c r="BA458" s="212"/>
      <c r="BB458" s="212"/>
    </row>
    <row r="459" spans="1:54" s="169" customFormat="1" ht="11.9" customHeight="1" x14ac:dyDescent="0.3">
      <c r="A459" s="213"/>
      <c r="B459" s="756" t="s">
        <v>534</v>
      </c>
      <c r="C459" s="185"/>
      <c r="D459" s="184"/>
      <c r="E459" s="735"/>
      <c r="F459" s="736"/>
      <c r="G459" s="1023"/>
      <c r="H459" s="760">
        <f t="shared" si="37"/>
        <v>0</v>
      </c>
      <c r="I459" s="191"/>
      <c r="J459" s="213"/>
      <c r="K459" s="756" t="s">
        <v>534</v>
      </c>
      <c r="L459" s="185"/>
      <c r="M459" s="184"/>
      <c r="N459" s="735"/>
      <c r="O459" s="736"/>
      <c r="P459" s="1023"/>
      <c r="Q459" s="760">
        <f t="shared" si="38"/>
        <v>0</v>
      </c>
      <c r="R459" s="191"/>
      <c r="S459" s="213"/>
      <c r="T459" s="756" t="s">
        <v>534</v>
      </c>
      <c r="U459" s="185"/>
      <c r="V459" s="184"/>
      <c r="W459" s="735"/>
      <c r="X459" s="736"/>
      <c r="Y459" s="1023"/>
      <c r="Z459" s="760">
        <f t="shared" si="39"/>
        <v>0</v>
      </c>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212"/>
      <c r="AX459" s="212"/>
      <c r="AY459" s="212"/>
      <c r="AZ459" s="212"/>
      <c r="BA459" s="212"/>
      <c r="BB459" s="212"/>
    </row>
    <row r="460" spans="1:54" s="169" customFormat="1" ht="11.9" customHeight="1" x14ac:dyDescent="0.3">
      <c r="A460" s="213"/>
      <c r="B460" s="756" t="s">
        <v>535</v>
      </c>
      <c r="C460" s="185"/>
      <c r="D460" s="184"/>
      <c r="E460" s="735"/>
      <c r="F460" s="736"/>
      <c r="G460" s="1023"/>
      <c r="H460" s="760">
        <f t="shared" si="37"/>
        <v>0</v>
      </c>
      <c r="I460" s="191"/>
      <c r="J460" s="213"/>
      <c r="K460" s="756" t="s">
        <v>535</v>
      </c>
      <c r="L460" s="185"/>
      <c r="M460" s="184"/>
      <c r="N460" s="735"/>
      <c r="O460" s="736"/>
      <c r="P460" s="1023"/>
      <c r="Q460" s="760">
        <f t="shared" si="38"/>
        <v>0</v>
      </c>
      <c r="R460" s="191"/>
      <c r="S460" s="213"/>
      <c r="T460" s="756" t="s">
        <v>535</v>
      </c>
      <c r="U460" s="185"/>
      <c r="V460" s="184"/>
      <c r="W460" s="735"/>
      <c r="X460" s="736"/>
      <c r="Y460" s="1023"/>
      <c r="Z460" s="760">
        <f t="shared" si="39"/>
        <v>0</v>
      </c>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212"/>
      <c r="AX460" s="212"/>
      <c r="AY460" s="212"/>
      <c r="AZ460" s="212"/>
      <c r="BA460" s="212"/>
      <c r="BB460" s="212"/>
    </row>
    <row r="461" spans="1:54" s="169" customFormat="1" ht="11.9" customHeight="1" x14ac:dyDescent="0.3">
      <c r="A461" s="213"/>
      <c r="B461" s="293"/>
      <c r="C461" s="182"/>
      <c r="D461" s="184"/>
      <c r="E461" s="735"/>
      <c r="F461" s="736"/>
      <c r="G461" s="1023"/>
      <c r="H461" s="760">
        <f t="shared" si="37"/>
        <v>0</v>
      </c>
      <c r="I461" s="191"/>
      <c r="J461" s="213"/>
      <c r="K461" s="293"/>
      <c r="L461" s="182"/>
      <c r="M461" s="184"/>
      <c r="N461" s="735"/>
      <c r="O461" s="736"/>
      <c r="P461" s="1023"/>
      <c r="Q461" s="760">
        <f t="shared" si="38"/>
        <v>0</v>
      </c>
      <c r="R461" s="191"/>
      <c r="S461" s="213"/>
      <c r="T461" s="293"/>
      <c r="U461" s="182"/>
      <c r="V461" s="184"/>
      <c r="W461" s="735"/>
      <c r="X461" s="736"/>
      <c r="Y461" s="1023"/>
      <c r="Z461" s="760">
        <f t="shared" si="39"/>
        <v>0</v>
      </c>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212"/>
      <c r="AX461" s="212"/>
      <c r="AY461" s="212"/>
      <c r="AZ461" s="212"/>
      <c r="BA461" s="212"/>
      <c r="BB461" s="212"/>
    </row>
    <row r="462" spans="1:54" s="169" customFormat="1" ht="11.9" customHeight="1" x14ac:dyDescent="0.3">
      <c r="A462" s="745"/>
      <c r="B462" s="293"/>
      <c r="C462" s="182"/>
      <c r="D462" s="177"/>
      <c r="E462" s="209"/>
      <c r="F462" s="530"/>
      <c r="G462" s="1024"/>
      <c r="H462" s="549"/>
      <c r="I462" s="191"/>
      <c r="J462" s="745"/>
      <c r="K462" s="293"/>
      <c r="L462" s="182"/>
      <c r="M462" s="177"/>
      <c r="N462" s="209"/>
      <c r="O462" s="530"/>
      <c r="P462" s="1024"/>
      <c r="Q462" s="549"/>
      <c r="R462" s="191"/>
      <c r="S462" s="745"/>
      <c r="T462" s="293"/>
      <c r="U462" s="182"/>
      <c r="V462" s="177"/>
      <c r="W462" s="209"/>
      <c r="X462" s="530"/>
      <c r="Y462" s="1024"/>
      <c r="Z462" s="549"/>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212"/>
      <c r="AX462" s="212"/>
      <c r="AY462" s="212"/>
      <c r="AZ462" s="212"/>
      <c r="BA462" s="212"/>
      <c r="BB462" s="212"/>
    </row>
    <row r="463" spans="1:54" s="184" customFormat="1" ht="11.9" customHeight="1" x14ac:dyDescent="0.25">
      <c r="A463" s="745"/>
      <c r="B463" s="758" t="s">
        <v>95</v>
      </c>
      <c r="C463" s="752"/>
      <c r="D463" s="1029" t="s">
        <v>670</v>
      </c>
      <c r="E463" s="750"/>
      <c r="F463" s="754"/>
      <c r="G463" s="1020" t="s">
        <v>672</v>
      </c>
      <c r="H463" s="759">
        <f>SUM(H464:H471)</f>
        <v>0</v>
      </c>
      <c r="I463" s="792"/>
      <c r="J463" s="745"/>
      <c r="K463" s="758" t="s">
        <v>95</v>
      </c>
      <c r="L463" s="752"/>
      <c r="M463" s="1029" t="s">
        <v>670</v>
      </c>
      <c r="N463" s="750"/>
      <c r="O463" s="754"/>
      <c r="P463" s="1020" t="s">
        <v>672</v>
      </c>
      <c r="Q463" s="759">
        <f>SUM(Q464:Q471)</f>
        <v>0</v>
      </c>
      <c r="R463" s="792"/>
      <c r="S463" s="745"/>
      <c r="T463" s="758" t="s">
        <v>95</v>
      </c>
      <c r="U463" s="752"/>
      <c r="V463" s="1029" t="s">
        <v>670</v>
      </c>
      <c r="W463" s="750"/>
      <c r="X463" s="754"/>
      <c r="Y463" s="1020" t="s">
        <v>672</v>
      </c>
      <c r="Z463" s="759">
        <f>SUM(Z464:Z471)</f>
        <v>0</v>
      </c>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792"/>
      <c r="AX463" s="792"/>
      <c r="AY463" s="792"/>
      <c r="AZ463" s="792"/>
      <c r="BA463" s="792"/>
      <c r="BB463" s="792"/>
    </row>
    <row r="464" spans="1:54" s="169" customFormat="1" ht="11.9" customHeight="1" x14ac:dyDescent="0.3">
      <c r="A464" s="745"/>
      <c r="B464" s="756" t="s">
        <v>529</v>
      </c>
      <c r="C464" s="185"/>
      <c r="D464" s="184"/>
      <c r="E464" s="746"/>
      <c r="F464" s="747"/>
      <c r="G464" s="1025" t="str">
        <f>IF(G424="","",G424)</f>
        <v/>
      </c>
      <c r="H464" s="760">
        <f t="shared" ref="H464:H471" si="40">+H454+H444+H434+H424</f>
        <v>0</v>
      </c>
      <c r="I464" s="191"/>
      <c r="J464" s="745"/>
      <c r="K464" s="756" t="s">
        <v>529</v>
      </c>
      <c r="L464" s="185"/>
      <c r="M464" s="184"/>
      <c r="N464" s="746"/>
      <c r="O464" s="747"/>
      <c r="P464" s="1025" t="str">
        <f>IF(P424="","",P424)</f>
        <v/>
      </c>
      <c r="Q464" s="760">
        <f t="shared" ref="Q464:Q471" si="41">+Q454+Q444+Q434+Q424</f>
        <v>0</v>
      </c>
      <c r="R464" s="191"/>
      <c r="S464" s="745"/>
      <c r="T464" s="756" t="s">
        <v>529</v>
      </c>
      <c r="U464" s="185"/>
      <c r="V464" s="184"/>
      <c r="W464" s="746"/>
      <c r="X464" s="747"/>
      <c r="Y464" s="1025" t="str">
        <f>IF(Y424="","",Y424)</f>
        <v/>
      </c>
      <c r="Z464" s="760">
        <f>W464*X464</f>
        <v>0</v>
      </c>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212"/>
      <c r="AX464" s="212"/>
      <c r="AY464" s="212"/>
      <c r="AZ464" s="212"/>
      <c r="BA464" s="212"/>
      <c r="BB464" s="212"/>
    </row>
    <row r="465" spans="1:65" s="169" customFormat="1" ht="11.9" customHeight="1" x14ac:dyDescent="0.3">
      <c r="A465" s="213"/>
      <c r="B465" s="756" t="s">
        <v>530</v>
      </c>
      <c r="C465" s="185"/>
      <c r="D465" s="184"/>
      <c r="E465" s="735"/>
      <c r="F465" s="736"/>
      <c r="G465" s="1025" t="str">
        <f t="shared" ref="G465:G471" si="42">IF(G425="","",G425)</f>
        <v/>
      </c>
      <c r="H465" s="760">
        <f t="shared" si="40"/>
        <v>0</v>
      </c>
      <c r="I465" s="191"/>
      <c r="J465" s="213"/>
      <c r="K465" s="756" t="s">
        <v>530</v>
      </c>
      <c r="L465" s="185"/>
      <c r="M465" s="184"/>
      <c r="N465" s="735"/>
      <c r="O465" s="736"/>
      <c r="P465" s="1025" t="str">
        <f t="shared" ref="P465:P471" si="43">IF(P425="","",P425)</f>
        <v/>
      </c>
      <c r="Q465" s="760">
        <f t="shared" si="41"/>
        <v>0</v>
      </c>
      <c r="R465" s="191"/>
      <c r="S465" s="213"/>
      <c r="T465" s="756" t="s">
        <v>530</v>
      </c>
      <c r="U465" s="185"/>
      <c r="V465" s="184"/>
      <c r="W465" s="735"/>
      <c r="X465" s="736"/>
      <c r="Y465" s="1025" t="str">
        <f t="shared" ref="Y465:Y471" si="44">IF(Y425="","",Y425)</f>
        <v/>
      </c>
      <c r="Z465" s="760">
        <f t="shared" ref="Z465:Z471" si="45">W465*X465</f>
        <v>0</v>
      </c>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212"/>
      <c r="AX465" s="212"/>
      <c r="AY465" s="212"/>
      <c r="AZ465" s="212"/>
      <c r="BA465" s="212"/>
      <c r="BB465" s="212"/>
    </row>
    <row r="466" spans="1:65" s="169" customFormat="1" ht="11.9" customHeight="1" x14ac:dyDescent="0.3">
      <c r="A466" s="213"/>
      <c r="B466" s="756" t="s">
        <v>531</v>
      </c>
      <c r="C466" s="185"/>
      <c r="D466" s="184"/>
      <c r="E466" s="735"/>
      <c r="F466" s="736"/>
      <c r="G466" s="1025" t="str">
        <f t="shared" si="42"/>
        <v/>
      </c>
      <c r="H466" s="760">
        <f t="shared" si="40"/>
        <v>0</v>
      </c>
      <c r="I466" s="191"/>
      <c r="J466" s="213"/>
      <c r="K466" s="756" t="s">
        <v>531</v>
      </c>
      <c r="L466" s="185"/>
      <c r="M466" s="184"/>
      <c r="N466" s="735"/>
      <c r="O466" s="736"/>
      <c r="P466" s="1025" t="str">
        <f t="shared" si="43"/>
        <v/>
      </c>
      <c r="Q466" s="760">
        <f t="shared" si="41"/>
        <v>0</v>
      </c>
      <c r="R466" s="191"/>
      <c r="S466" s="213"/>
      <c r="T466" s="756" t="s">
        <v>531</v>
      </c>
      <c r="U466" s="185"/>
      <c r="V466" s="184"/>
      <c r="W466" s="735"/>
      <c r="X466" s="736"/>
      <c r="Y466" s="1025" t="str">
        <f t="shared" si="44"/>
        <v/>
      </c>
      <c r="Z466" s="760">
        <f t="shared" si="45"/>
        <v>0</v>
      </c>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212"/>
      <c r="AX466" s="212"/>
      <c r="AY466" s="212"/>
      <c r="AZ466" s="212"/>
      <c r="BA466" s="212"/>
      <c r="BB466" s="212"/>
    </row>
    <row r="467" spans="1:65" s="169" customFormat="1" ht="11.9" customHeight="1" x14ac:dyDescent="0.3">
      <c r="A467" s="213"/>
      <c r="B467" s="756" t="s">
        <v>532</v>
      </c>
      <c r="C467" s="185"/>
      <c r="D467" s="184"/>
      <c r="E467" s="735"/>
      <c r="F467" s="736"/>
      <c r="G467" s="1025" t="str">
        <f t="shared" si="42"/>
        <v/>
      </c>
      <c r="H467" s="760">
        <f t="shared" si="40"/>
        <v>0</v>
      </c>
      <c r="I467" s="191"/>
      <c r="J467" s="213"/>
      <c r="K467" s="756" t="s">
        <v>532</v>
      </c>
      <c r="L467" s="185"/>
      <c r="M467" s="184"/>
      <c r="N467" s="735"/>
      <c r="O467" s="736"/>
      <c r="P467" s="1025" t="str">
        <f t="shared" si="43"/>
        <v/>
      </c>
      <c r="Q467" s="760">
        <f t="shared" si="41"/>
        <v>0</v>
      </c>
      <c r="R467" s="191"/>
      <c r="S467" s="213"/>
      <c r="T467" s="756" t="s">
        <v>532</v>
      </c>
      <c r="U467" s="185"/>
      <c r="V467" s="184"/>
      <c r="W467" s="735"/>
      <c r="X467" s="736"/>
      <c r="Y467" s="1025" t="str">
        <f t="shared" si="44"/>
        <v/>
      </c>
      <c r="Z467" s="760">
        <f t="shared" si="45"/>
        <v>0</v>
      </c>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212"/>
      <c r="AX467" s="212"/>
      <c r="AY467" s="212"/>
      <c r="AZ467" s="212"/>
      <c r="BA467" s="212"/>
      <c r="BB467" s="212"/>
    </row>
    <row r="468" spans="1:65" s="169" customFormat="1" ht="11.9" customHeight="1" x14ac:dyDescent="0.3">
      <c r="A468" s="213"/>
      <c r="B468" s="756" t="s">
        <v>533</v>
      </c>
      <c r="C468" s="185"/>
      <c r="D468" s="184"/>
      <c r="E468" s="735"/>
      <c r="F468" s="736"/>
      <c r="G468" s="1025" t="str">
        <f t="shared" si="42"/>
        <v/>
      </c>
      <c r="H468" s="760">
        <f t="shared" si="40"/>
        <v>0</v>
      </c>
      <c r="I468" s="191"/>
      <c r="J468" s="213"/>
      <c r="K468" s="756" t="s">
        <v>533</v>
      </c>
      <c r="L468" s="185"/>
      <c r="M468" s="184"/>
      <c r="N468" s="735"/>
      <c r="O468" s="736"/>
      <c r="P468" s="1025" t="str">
        <f t="shared" si="43"/>
        <v/>
      </c>
      <c r="Q468" s="760">
        <f t="shared" si="41"/>
        <v>0</v>
      </c>
      <c r="R468" s="191"/>
      <c r="S468" s="213"/>
      <c r="T468" s="756" t="s">
        <v>533</v>
      </c>
      <c r="U468" s="185"/>
      <c r="V468" s="184"/>
      <c r="W468" s="735"/>
      <c r="X468" s="736"/>
      <c r="Y468" s="1025" t="str">
        <f t="shared" si="44"/>
        <v/>
      </c>
      <c r="Z468" s="760">
        <f t="shared" si="45"/>
        <v>0</v>
      </c>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212"/>
      <c r="AX468" s="212"/>
      <c r="AY468" s="212"/>
      <c r="AZ468" s="212"/>
      <c r="BA468" s="212"/>
      <c r="BB468" s="212"/>
    </row>
    <row r="469" spans="1:65" s="169" customFormat="1" ht="11.9" customHeight="1" x14ac:dyDescent="0.3">
      <c r="A469" s="213"/>
      <c r="B469" s="756" t="s">
        <v>534</v>
      </c>
      <c r="C469" s="185"/>
      <c r="D469" s="184"/>
      <c r="E469" s="735"/>
      <c r="F469" s="736"/>
      <c r="G469" s="1025" t="str">
        <f t="shared" si="42"/>
        <v/>
      </c>
      <c r="H469" s="760">
        <f t="shared" si="40"/>
        <v>0</v>
      </c>
      <c r="I469" s="191"/>
      <c r="J469" s="213"/>
      <c r="K469" s="756" t="s">
        <v>534</v>
      </c>
      <c r="L469" s="185"/>
      <c r="M469" s="184"/>
      <c r="N469" s="735"/>
      <c r="O469" s="736"/>
      <c r="P469" s="1025" t="str">
        <f t="shared" si="43"/>
        <v/>
      </c>
      <c r="Q469" s="760">
        <f t="shared" si="41"/>
        <v>0</v>
      </c>
      <c r="R469" s="191"/>
      <c r="S469" s="213"/>
      <c r="T469" s="756" t="s">
        <v>534</v>
      </c>
      <c r="U469" s="185"/>
      <c r="V469" s="184"/>
      <c r="W469" s="735"/>
      <c r="X469" s="736"/>
      <c r="Y469" s="1025" t="str">
        <f t="shared" si="44"/>
        <v/>
      </c>
      <c r="Z469" s="760">
        <f t="shared" si="45"/>
        <v>0</v>
      </c>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212"/>
      <c r="AX469" s="212"/>
      <c r="AY469" s="212"/>
      <c r="AZ469" s="212"/>
      <c r="BA469" s="212"/>
      <c r="BB469" s="212"/>
    </row>
    <row r="470" spans="1:65" s="169" customFormat="1" ht="11.9" customHeight="1" x14ac:dyDescent="0.3">
      <c r="A470" s="213"/>
      <c r="B470" s="756" t="s">
        <v>535</v>
      </c>
      <c r="C470" s="185"/>
      <c r="D470" s="184"/>
      <c r="E470" s="735"/>
      <c r="F470" s="736"/>
      <c r="G470" s="1025" t="str">
        <f t="shared" si="42"/>
        <v/>
      </c>
      <c r="H470" s="760">
        <f t="shared" si="40"/>
        <v>0</v>
      </c>
      <c r="I470" s="191"/>
      <c r="J470" s="213"/>
      <c r="K470" s="756" t="s">
        <v>535</v>
      </c>
      <c r="L470" s="185"/>
      <c r="M470" s="184"/>
      <c r="N470" s="735"/>
      <c r="O470" s="736"/>
      <c r="P470" s="1025" t="str">
        <f t="shared" si="43"/>
        <v/>
      </c>
      <c r="Q470" s="760">
        <f t="shared" si="41"/>
        <v>0</v>
      </c>
      <c r="R470" s="191"/>
      <c r="S470" s="213"/>
      <c r="T470" s="756" t="s">
        <v>535</v>
      </c>
      <c r="U470" s="185"/>
      <c r="V470" s="184"/>
      <c r="W470" s="735"/>
      <c r="X470" s="736"/>
      <c r="Y470" s="1025" t="str">
        <f t="shared" si="44"/>
        <v/>
      </c>
      <c r="Z470" s="760">
        <f t="shared" si="45"/>
        <v>0</v>
      </c>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212"/>
      <c r="AX470" s="212"/>
      <c r="AY470" s="212"/>
      <c r="AZ470" s="212"/>
      <c r="BA470" s="212"/>
      <c r="BB470" s="212"/>
    </row>
    <row r="471" spans="1:65" s="169" customFormat="1" ht="11.9" customHeight="1" x14ac:dyDescent="0.3">
      <c r="A471" s="213"/>
      <c r="B471" s="293"/>
      <c r="C471" s="182"/>
      <c r="D471" s="184"/>
      <c r="E471" s="735"/>
      <c r="F471" s="736"/>
      <c r="G471" s="1025" t="str">
        <f t="shared" si="42"/>
        <v/>
      </c>
      <c r="H471" s="760">
        <f t="shared" si="40"/>
        <v>0</v>
      </c>
      <c r="I471" s="191"/>
      <c r="J471" s="213"/>
      <c r="K471" s="293"/>
      <c r="L471" s="182"/>
      <c r="M471" s="184"/>
      <c r="N471" s="735"/>
      <c r="O471" s="736"/>
      <c r="P471" s="1025" t="str">
        <f t="shared" si="43"/>
        <v/>
      </c>
      <c r="Q471" s="760">
        <f t="shared" si="41"/>
        <v>0</v>
      </c>
      <c r="R471" s="191"/>
      <c r="S471" s="213"/>
      <c r="T471" s="293"/>
      <c r="U471" s="182"/>
      <c r="V471" s="184"/>
      <c r="W471" s="735"/>
      <c r="X471" s="736"/>
      <c r="Y471" s="1025" t="str">
        <f t="shared" si="44"/>
        <v/>
      </c>
      <c r="Z471" s="760">
        <f t="shared" si="45"/>
        <v>0</v>
      </c>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212"/>
      <c r="AX471" s="212"/>
      <c r="AY471" s="212"/>
      <c r="AZ471" s="212"/>
      <c r="BA471" s="212"/>
      <c r="BB471" s="212"/>
    </row>
    <row r="472" spans="1:65" s="209" customFormat="1" ht="11.9" customHeight="1" x14ac:dyDescent="0.35">
      <c r="A472" s="227"/>
      <c r="B472" s="263"/>
      <c r="F472" s="530"/>
      <c r="G472" s="1024"/>
      <c r="H472" s="549"/>
      <c r="I472" s="146"/>
      <c r="K472" s="272"/>
      <c r="O472" s="530"/>
      <c r="P472" s="1024"/>
      <c r="Q472" s="549"/>
      <c r="R472" s="146"/>
      <c r="T472" s="272"/>
      <c r="X472" s="530"/>
      <c r="Y472" s="1024"/>
      <c r="Z472" s="549"/>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BC472" s="147"/>
      <c r="BD472" s="147"/>
      <c r="BE472" s="147"/>
      <c r="BF472" s="147"/>
      <c r="BG472" s="147"/>
      <c r="BH472" s="147"/>
      <c r="BI472" s="147"/>
      <c r="BJ472" s="147"/>
      <c r="BK472" s="147"/>
      <c r="BL472" s="147"/>
      <c r="BM472" s="147"/>
    </row>
    <row r="473" spans="1:65" s="209" customFormat="1" ht="11.9" customHeight="1" x14ac:dyDescent="0.35">
      <c r="A473" s="226"/>
      <c r="B473" s="263"/>
      <c r="G473" s="1026"/>
      <c r="H473" s="284"/>
      <c r="I473" s="146"/>
      <c r="K473" s="272"/>
      <c r="P473" s="1026"/>
      <c r="Q473" s="284"/>
      <c r="R473" s="146"/>
      <c r="T473" s="272"/>
      <c r="Y473" s="1026"/>
      <c r="Z473" s="284"/>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BC473" s="147"/>
      <c r="BD473" s="147"/>
      <c r="BE473" s="147"/>
      <c r="BF473" s="147"/>
      <c r="BG473" s="147"/>
      <c r="BH473" s="147"/>
      <c r="BI473" s="147"/>
      <c r="BJ473" s="147"/>
      <c r="BK473" s="147"/>
      <c r="BL473" s="147"/>
      <c r="BM473" s="147"/>
    </row>
    <row r="474" spans="1:65" s="209" customFormat="1" ht="11.9" customHeight="1" x14ac:dyDescent="0.35">
      <c r="A474" s="226"/>
      <c r="B474" s="272"/>
      <c r="G474" s="1026"/>
      <c r="H474" s="284"/>
      <c r="I474" s="146"/>
      <c r="K474" s="272"/>
      <c r="P474" s="1026"/>
      <c r="Q474" s="284"/>
      <c r="R474" s="146"/>
      <c r="T474" s="272"/>
      <c r="Y474" s="1026"/>
      <c r="Z474" s="284"/>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BC474" s="147"/>
      <c r="BD474" s="147"/>
      <c r="BE474" s="147"/>
      <c r="BF474" s="147"/>
      <c r="BG474" s="147"/>
      <c r="BH474" s="147"/>
      <c r="BI474" s="147"/>
      <c r="BJ474" s="147"/>
      <c r="BK474" s="147"/>
      <c r="BL474" s="147"/>
      <c r="BM474" s="147"/>
    </row>
    <row r="475" spans="1:65" ht="11.9" customHeight="1" x14ac:dyDescent="0.35">
      <c r="G475" s="1027"/>
      <c r="I475" s="146"/>
      <c r="P475" s="1027"/>
      <c r="R475" s="146"/>
      <c r="Y475" s="1027"/>
    </row>
    <row r="476" spans="1:65" ht="11.9" customHeight="1" x14ac:dyDescent="0.35">
      <c r="G476" s="1027"/>
      <c r="I476" s="146"/>
      <c r="P476" s="1027"/>
      <c r="R476" s="146"/>
      <c r="Y476" s="1027"/>
    </row>
    <row r="477" spans="1:65" ht="11.9" customHeight="1" x14ac:dyDescent="0.35">
      <c r="G477" s="1027"/>
      <c r="I477" s="146"/>
      <c r="P477" s="1027"/>
      <c r="R477" s="146"/>
      <c r="Y477" s="1027"/>
    </row>
    <row r="478" spans="1:65" ht="11.9" customHeight="1" x14ac:dyDescent="0.35">
      <c r="G478" s="1027"/>
      <c r="I478" s="146"/>
      <c r="P478" s="1027"/>
      <c r="R478" s="146"/>
      <c r="Y478" s="1027"/>
    </row>
    <row r="479" spans="1:65" ht="11.9" customHeight="1" x14ac:dyDescent="0.35">
      <c r="G479" s="1027"/>
      <c r="I479" s="146"/>
      <c r="P479" s="1027"/>
      <c r="R479" s="146"/>
      <c r="Y479" s="1027"/>
    </row>
    <row r="480" spans="1:65" ht="11.9" customHeight="1" x14ac:dyDescent="0.35">
      <c r="G480" s="1027"/>
      <c r="I480" s="146"/>
      <c r="P480" s="1027"/>
      <c r="R480" s="146"/>
      <c r="Y480" s="1027"/>
    </row>
    <row r="481" spans="4:25" ht="11.9" customHeight="1" x14ac:dyDescent="0.35">
      <c r="G481" s="1027"/>
      <c r="I481" s="146"/>
      <c r="P481" s="1027"/>
      <c r="R481" s="146"/>
      <c r="Y481" s="1027"/>
    </row>
    <row r="482" spans="4:25" ht="11.9" customHeight="1" x14ac:dyDescent="0.35">
      <c r="G482" s="1027"/>
      <c r="I482" s="146"/>
      <c r="P482" s="1027"/>
      <c r="R482" s="146"/>
      <c r="Y482" s="1027"/>
    </row>
    <row r="483" spans="4:25" ht="11.9" customHeight="1" x14ac:dyDescent="0.35">
      <c r="G483" s="1027"/>
      <c r="I483" s="146"/>
      <c r="P483" s="1027"/>
      <c r="R483" s="146"/>
      <c r="Y483" s="1027"/>
    </row>
    <row r="484" spans="4:25" ht="11.9" customHeight="1" x14ac:dyDescent="0.35">
      <c r="G484" s="1027"/>
      <c r="I484" s="146"/>
      <c r="P484" s="1027"/>
      <c r="R484" s="146"/>
      <c r="Y484" s="1027"/>
    </row>
    <row r="485" spans="4:25" ht="11.9" customHeight="1" x14ac:dyDescent="0.35">
      <c r="G485" s="1027"/>
      <c r="I485" s="146"/>
      <c r="P485" s="1027"/>
      <c r="R485" s="146"/>
      <c r="Y485" s="1027"/>
    </row>
    <row r="486" spans="4:25" ht="11.9" customHeight="1" x14ac:dyDescent="0.35">
      <c r="G486" s="1027"/>
      <c r="I486" s="146"/>
      <c r="P486" s="1027"/>
      <c r="R486" s="146"/>
      <c r="Y486" s="1027"/>
    </row>
    <row r="487" spans="4:25" ht="11.9" customHeight="1" x14ac:dyDescent="0.35">
      <c r="G487" s="1027"/>
      <c r="I487" s="146"/>
      <c r="P487" s="1027"/>
      <c r="R487" s="146"/>
      <c r="Y487" s="1027"/>
    </row>
    <row r="488" spans="4:25" ht="11.9" customHeight="1" x14ac:dyDescent="0.35">
      <c r="G488" s="1027"/>
      <c r="I488" s="146"/>
      <c r="P488" s="1027"/>
      <c r="R488" s="146"/>
      <c r="Y488" s="1027"/>
    </row>
    <row r="489" spans="4:25" ht="11.9" customHeight="1" x14ac:dyDescent="0.35">
      <c r="G489" s="1027"/>
      <c r="I489" s="146"/>
      <c r="P489" s="1027"/>
      <c r="R489" s="146"/>
      <c r="Y489" s="1027"/>
    </row>
    <row r="490" spans="4:25" ht="11.9" customHeight="1" x14ac:dyDescent="0.35">
      <c r="G490" s="1021"/>
      <c r="I490" s="146"/>
      <c r="P490" s="1027"/>
      <c r="R490" s="146"/>
      <c r="Y490" s="1027"/>
    </row>
    <row r="491" spans="4:25" ht="11.9" hidden="1" customHeight="1" x14ac:dyDescent="0.35">
      <c r="G491" s="1021"/>
      <c r="I491" s="146"/>
      <c r="P491" s="1027"/>
      <c r="R491" s="146"/>
      <c r="Y491" s="1027"/>
    </row>
    <row r="492" spans="4:25" ht="11.9" hidden="1" customHeight="1" x14ac:dyDescent="0.35">
      <c r="D492" s="166" t="s">
        <v>750</v>
      </c>
      <c r="G492" s="1021"/>
      <c r="I492" s="146"/>
      <c r="P492" s="1027"/>
      <c r="R492" s="146"/>
      <c r="Y492" s="1027"/>
    </row>
    <row r="493" spans="4:25" ht="11.9" hidden="1" customHeight="1" x14ac:dyDescent="0.35">
      <c r="D493" s="166" t="s">
        <v>751</v>
      </c>
      <c r="G493" s="1021"/>
      <c r="I493" s="146"/>
      <c r="P493" s="1027"/>
      <c r="R493" s="146"/>
      <c r="Y493" s="1027"/>
    </row>
    <row r="494" spans="4:25" ht="11.9" hidden="1" customHeight="1" x14ac:dyDescent="0.35">
      <c r="D494" s="166" t="s">
        <v>752</v>
      </c>
      <c r="G494" s="1021"/>
      <c r="I494" s="146"/>
      <c r="P494" s="1027"/>
      <c r="R494" s="146"/>
      <c r="Y494" s="1027"/>
    </row>
    <row r="495" spans="4:25" ht="11.9" hidden="1" customHeight="1" x14ac:dyDescent="0.35">
      <c r="D495" s="166" t="s">
        <v>753</v>
      </c>
      <c r="G495" s="1021"/>
      <c r="I495" s="146"/>
      <c r="P495" s="1027"/>
      <c r="R495" s="146"/>
      <c r="Y495" s="1027"/>
    </row>
    <row r="496" spans="4:25" ht="11.9" hidden="1" customHeight="1" x14ac:dyDescent="0.35">
      <c r="D496" s="166" t="s">
        <v>754</v>
      </c>
      <c r="G496" s="1021"/>
      <c r="I496" s="146"/>
      <c r="P496" s="1027"/>
      <c r="R496" s="146"/>
      <c r="Y496" s="1027"/>
    </row>
    <row r="497" spans="4:25" ht="11.9" hidden="1" customHeight="1" x14ac:dyDescent="0.35">
      <c r="D497" s="166" t="s">
        <v>755</v>
      </c>
      <c r="G497" s="1021"/>
      <c r="I497" s="146"/>
      <c r="P497" s="1027"/>
      <c r="R497" s="146"/>
      <c r="Y497" s="1027"/>
    </row>
    <row r="498" spans="4:25" ht="11.9" hidden="1" customHeight="1" x14ac:dyDescent="0.35">
      <c r="D498" s="166" t="s">
        <v>756</v>
      </c>
      <c r="G498" s="1021"/>
      <c r="I498" s="146"/>
      <c r="P498" s="1027"/>
      <c r="R498" s="146"/>
      <c r="Y498" s="1027"/>
    </row>
    <row r="499" spans="4:25" ht="11.9" hidden="1" customHeight="1" x14ac:dyDescent="0.35">
      <c r="G499" s="1021"/>
      <c r="I499" s="146"/>
      <c r="P499" s="1027"/>
      <c r="R499" s="146"/>
      <c r="Y499" s="1027"/>
    </row>
    <row r="500" spans="4:25" ht="11.9" customHeight="1" x14ac:dyDescent="0.35">
      <c r="G500" s="1021"/>
      <c r="I500" s="146"/>
      <c r="P500" s="1027"/>
      <c r="R500" s="146"/>
      <c r="Y500" s="1027"/>
    </row>
    <row r="501" spans="4:25" ht="11.9" customHeight="1" x14ac:dyDescent="0.35">
      <c r="G501" s="1021"/>
      <c r="I501" s="146"/>
      <c r="P501" s="1027"/>
      <c r="R501" s="146"/>
      <c r="Y501" s="1027"/>
    </row>
    <row r="502" spans="4:25" ht="11.9" customHeight="1" x14ac:dyDescent="0.35">
      <c r="G502" s="1021"/>
      <c r="I502" s="146"/>
      <c r="P502" s="1027"/>
      <c r="R502" s="146"/>
      <c r="Y502" s="1027"/>
    </row>
    <row r="503" spans="4:25" ht="11.9" customHeight="1" x14ac:dyDescent="0.35">
      <c r="G503" s="1021"/>
      <c r="I503" s="146"/>
      <c r="P503" s="1027"/>
      <c r="R503" s="146"/>
      <c r="Y503" s="1027"/>
    </row>
    <row r="504" spans="4:25" ht="11.9" customHeight="1" x14ac:dyDescent="0.35">
      <c r="G504" s="1021"/>
      <c r="I504" s="146"/>
      <c r="P504" s="1027"/>
      <c r="R504" s="146"/>
      <c r="Y504" s="1027"/>
    </row>
    <row r="505" spans="4:25" ht="11.9" customHeight="1" x14ac:dyDescent="0.35">
      <c r="G505" s="1021"/>
      <c r="I505" s="146"/>
      <c r="P505" s="1027"/>
      <c r="R505" s="146"/>
      <c r="Y505" s="1027"/>
    </row>
    <row r="506" spans="4:25" ht="11.9" customHeight="1" x14ac:dyDescent="0.35">
      <c r="G506" s="1021"/>
      <c r="I506" s="146"/>
      <c r="P506" s="1027"/>
      <c r="R506" s="146"/>
      <c r="Y506" s="1027"/>
    </row>
    <row r="507" spans="4:25" ht="11.9" customHeight="1" x14ac:dyDescent="0.35">
      <c r="G507" s="1021"/>
      <c r="I507" s="146"/>
      <c r="P507" s="1027"/>
      <c r="R507" s="146"/>
      <c r="Y507" s="1027"/>
    </row>
    <row r="508" spans="4:25" ht="11.9" customHeight="1" x14ac:dyDescent="0.35">
      <c r="G508" s="1021"/>
      <c r="I508" s="146"/>
      <c r="P508" s="1027"/>
      <c r="R508" s="146"/>
      <c r="Y508" s="1027"/>
    </row>
    <row r="509" spans="4:25" ht="11.9" customHeight="1" x14ac:dyDescent="0.35">
      <c r="G509" s="1021"/>
      <c r="I509" s="146"/>
      <c r="P509" s="1027"/>
      <c r="R509" s="146"/>
      <c r="Y509" s="1027"/>
    </row>
    <row r="510" spans="4:25" ht="11.9" customHeight="1" x14ac:dyDescent="0.35">
      <c r="G510" s="1021"/>
      <c r="I510" s="146"/>
      <c r="P510" s="1027"/>
      <c r="R510" s="146"/>
      <c r="Y510" s="1027"/>
    </row>
    <row r="511" spans="4:25" ht="11.9" customHeight="1" x14ac:dyDescent="0.35">
      <c r="G511" s="1021"/>
      <c r="I511" s="146"/>
      <c r="P511" s="1027"/>
      <c r="R511" s="146"/>
      <c r="Y511" s="1027"/>
    </row>
    <row r="512" spans="4:25" ht="11.9" customHeight="1" x14ac:dyDescent="0.35">
      <c r="G512" s="1021"/>
      <c r="I512" s="146"/>
      <c r="P512" s="1027"/>
      <c r="R512" s="146"/>
      <c r="Y512" s="1027"/>
    </row>
    <row r="513" spans="7:25" ht="11.9" customHeight="1" x14ac:dyDescent="0.35">
      <c r="G513" s="1021"/>
      <c r="I513" s="146"/>
      <c r="P513" s="1027"/>
      <c r="R513" s="146"/>
      <c r="Y513" s="1027"/>
    </row>
    <row r="514" spans="7:25" ht="11.9" customHeight="1" x14ac:dyDescent="0.35">
      <c r="G514" s="1021"/>
      <c r="I514" s="146"/>
      <c r="P514" s="1027"/>
      <c r="R514" s="146"/>
      <c r="Y514" s="1027"/>
    </row>
    <row r="515" spans="7:25" ht="11.9" customHeight="1" x14ac:dyDescent="0.35">
      <c r="G515" s="1021"/>
      <c r="I515" s="146"/>
      <c r="P515" s="1027"/>
      <c r="R515" s="146"/>
      <c r="Y515" s="1027"/>
    </row>
    <row r="516" spans="7:25" ht="11.9" customHeight="1" x14ac:dyDescent="0.35">
      <c r="G516" s="1021"/>
      <c r="I516" s="146"/>
      <c r="P516" s="1027"/>
      <c r="R516" s="146"/>
      <c r="Y516" s="1027"/>
    </row>
    <row r="517" spans="7:25" ht="11.9" customHeight="1" x14ac:dyDescent="0.35">
      <c r="G517" s="1021"/>
      <c r="I517" s="146"/>
      <c r="P517" s="1027"/>
      <c r="R517" s="146"/>
      <c r="Y517" s="1027"/>
    </row>
    <row r="518" spans="7:25" ht="11.9" customHeight="1" x14ac:dyDescent="0.35">
      <c r="G518" s="1021"/>
      <c r="I518" s="146"/>
      <c r="P518" s="1027"/>
      <c r="R518" s="146"/>
      <c r="Y518" s="1027"/>
    </row>
    <row r="519" spans="7:25" ht="11.9" customHeight="1" x14ac:dyDescent="0.35">
      <c r="G519" s="1021"/>
      <c r="I519" s="146"/>
      <c r="P519" s="1027"/>
      <c r="R519" s="146"/>
      <c r="Y519" s="1027"/>
    </row>
    <row r="520" spans="7:25" ht="11.9" customHeight="1" x14ac:dyDescent="0.35">
      <c r="G520" s="1021"/>
      <c r="I520" s="146"/>
      <c r="P520" s="1027"/>
      <c r="R520" s="146"/>
      <c r="Y520" s="1027"/>
    </row>
    <row r="521" spans="7:25" ht="11.9" customHeight="1" x14ac:dyDescent="0.35">
      <c r="G521" s="1021"/>
      <c r="I521" s="146"/>
      <c r="P521" s="1027"/>
      <c r="R521" s="146"/>
      <c r="Y521" s="1027"/>
    </row>
    <row r="522" spans="7:25" ht="11.9" customHeight="1" x14ac:dyDescent="0.35">
      <c r="G522" s="1021"/>
      <c r="I522" s="146"/>
      <c r="P522" s="1027"/>
      <c r="R522" s="146"/>
      <c r="Y522" s="1027"/>
    </row>
    <row r="523" spans="7:25" ht="11.9" customHeight="1" x14ac:dyDescent="0.35">
      <c r="G523" s="1021"/>
      <c r="I523" s="146"/>
      <c r="P523" s="1027"/>
      <c r="R523" s="146"/>
      <c r="Y523" s="1027"/>
    </row>
    <row r="524" spans="7:25" ht="11.9" customHeight="1" x14ac:dyDescent="0.35">
      <c r="G524" s="1021"/>
      <c r="I524" s="146"/>
      <c r="P524" s="1027"/>
      <c r="R524" s="146"/>
      <c r="Y524" s="1027"/>
    </row>
    <row r="525" spans="7:25" ht="11.9" customHeight="1" x14ac:dyDescent="0.35">
      <c r="G525" s="1021"/>
      <c r="I525" s="146"/>
      <c r="P525" s="1027"/>
      <c r="R525" s="146"/>
      <c r="Y525" s="1027"/>
    </row>
    <row r="526" spans="7:25" ht="11.9" customHeight="1" x14ac:dyDescent="0.35">
      <c r="G526" s="1021"/>
      <c r="I526" s="146"/>
      <c r="O526" s="526"/>
      <c r="P526" s="1028"/>
      <c r="Q526" s="550"/>
      <c r="R526" s="146"/>
      <c r="Y526" s="1027"/>
    </row>
    <row r="527" spans="7:25" ht="11.9" customHeight="1" x14ac:dyDescent="0.35">
      <c r="G527" s="1021"/>
      <c r="I527" s="146"/>
      <c r="O527" s="526"/>
      <c r="P527" s="1028"/>
      <c r="Q527" s="550"/>
      <c r="R527" s="146"/>
      <c r="Y527" s="1027"/>
    </row>
    <row r="528" spans="7:25" ht="11.9" customHeight="1" x14ac:dyDescent="0.35">
      <c r="G528" s="1021"/>
      <c r="I528" s="146"/>
      <c r="O528" s="526"/>
      <c r="P528" s="1028"/>
      <c r="Q528" s="550"/>
      <c r="R528" s="146"/>
      <c r="Y528" s="1027"/>
    </row>
    <row r="529" spans="7:25" ht="11.9" customHeight="1" x14ac:dyDescent="0.35">
      <c r="G529" s="1021"/>
      <c r="I529" s="146"/>
      <c r="O529" s="526"/>
      <c r="P529" s="1028"/>
      <c r="Q529" s="550"/>
      <c r="R529" s="146"/>
      <c r="Y529" s="1027"/>
    </row>
    <row r="530" spans="7:25" ht="11.9" customHeight="1" x14ac:dyDescent="0.35">
      <c r="G530" s="1021"/>
      <c r="I530" s="146"/>
      <c r="O530" s="526"/>
      <c r="P530" s="1028"/>
      <c r="Q530" s="550"/>
      <c r="R530" s="146"/>
      <c r="Y530" s="1027"/>
    </row>
    <row r="531" spans="7:25" ht="11.9" customHeight="1" x14ac:dyDescent="0.35">
      <c r="G531" s="1021"/>
      <c r="I531" s="146"/>
      <c r="O531" s="526"/>
      <c r="P531" s="1028"/>
      <c r="Q531" s="550"/>
      <c r="R531" s="146"/>
      <c r="Y531" s="1027"/>
    </row>
    <row r="532" spans="7:25" ht="11.9" customHeight="1" x14ac:dyDescent="0.35">
      <c r="G532" s="1021"/>
      <c r="I532" s="146"/>
      <c r="O532" s="526"/>
      <c r="P532" s="1028"/>
      <c r="Q532" s="550"/>
      <c r="R532" s="146"/>
      <c r="Y532" s="1027"/>
    </row>
    <row r="533" spans="7:25" ht="11.9" customHeight="1" x14ac:dyDescent="0.35">
      <c r="G533" s="1021"/>
      <c r="I533" s="146"/>
      <c r="O533" s="526"/>
      <c r="P533" s="1028"/>
      <c r="Q533" s="550"/>
      <c r="R533" s="146"/>
      <c r="Y533" s="1027"/>
    </row>
    <row r="534" spans="7:25" ht="11.9" customHeight="1" x14ac:dyDescent="0.35">
      <c r="G534" s="1021"/>
      <c r="I534" s="146"/>
      <c r="O534" s="526"/>
      <c r="P534" s="1028"/>
      <c r="Q534" s="550"/>
      <c r="R534" s="146"/>
      <c r="Y534" s="1027"/>
    </row>
    <row r="535" spans="7:25" ht="11.9" customHeight="1" x14ac:dyDescent="0.35">
      <c r="G535" s="1021"/>
      <c r="I535" s="146"/>
      <c r="O535" s="526"/>
      <c r="P535" s="1028"/>
      <c r="Q535" s="550"/>
      <c r="R535" s="146"/>
      <c r="Y535" s="1027"/>
    </row>
    <row r="536" spans="7:25" ht="11.9" customHeight="1" x14ac:dyDescent="0.35">
      <c r="G536" s="1021"/>
      <c r="I536" s="146"/>
      <c r="O536" s="526"/>
      <c r="P536" s="1028"/>
      <c r="Q536" s="550"/>
      <c r="R536" s="146"/>
      <c r="Y536" s="1027"/>
    </row>
    <row r="537" spans="7:25" ht="11.9" customHeight="1" x14ac:dyDescent="0.35">
      <c r="G537" s="1021"/>
      <c r="I537" s="146"/>
      <c r="O537" s="526"/>
      <c r="P537" s="1028"/>
      <c r="Q537" s="550"/>
      <c r="R537" s="146"/>
      <c r="Y537" s="1027"/>
    </row>
    <row r="538" spans="7:25" ht="11.9" customHeight="1" x14ac:dyDescent="0.35">
      <c r="G538" s="1021"/>
      <c r="I538" s="146"/>
      <c r="O538" s="526"/>
      <c r="P538" s="1028"/>
      <c r="Q538" s="550"/>
      <c r="R538" s="146"/>
      <c r="Y538" s="1027"/>
    </row>
    <row r="539" spans="7:25" ht="11.9" customHeight="1" x14ac:dyDescent="0.35">
      <c r="G539" s="1021"/>
      <c r="I539" s="146"/>
      <c r="O539" s="526"/>
      <c r="P539" s="1028"/>
      <c r="Q539" s="550"/>
      <c r="R539" s="146"/>
      <c r="Y539" s="1027"/>
    </row>
    <row r="540" spans="7:25" ht="11.9" customHeight="1" x14ac:dyDescent="0.35">
      <c r="G540" s="1021"/>
      <c r="I540" s="146"/>
      <c r="O540" s="526"/>
      <c r="P540" s="1028"/>
      <c r="Q540" s="550"/>
      <c r="R540" s="146"/>
      <c r="Y540" s="1027"/>
    </row>
    <row r="541" spans="7:25" ht="11.9" customHeight="1" x14ac:dyDescent="0.35">
      <c r="G541" s="1021"/>
      <c r="I541" s="146"/>
      <c r="O541" s="526"/>
      <c r="P541" s="1028"/>
      <c r="Q541" s="550"/>
      <c r="R541" s="146"/>
      <c r="Y541" s="1027"/>
    </row>
    <row r="542" spans="7:25" ht="11.9" customHeight="1" x14ac:dyDescent="0.35">
      <c r="G542" s="1021"/>
      <c r="I542" s="146"/>
      <c r="O542" s="526"/>
      <c r="P542" s="1028"/>
      <c r="Q542" s="550"/>
      <c r="R542" s="146"/>
      <c r="Y542" s="1027"/>
    </row>
    <row r="543" spans="7:25" ht="11.9" customHeight="1" x14ac:dyDescent="0.35">
      <c r="G543" s="1021"/>
      <c r="I543" s="146"/>
      <c r="O543" s="526"/>
      <c r="P543" s="1028"/>
      <c r="Q543" s="550"/>
      <c r="R543" s="146"/>
      <c r="Y543" s="1027"/>
    </row>
    <row r="544" spans="7:25" ht="11.9" customHeight="1" x14ac:dyDescent="0.35">
      <c r="G544" s="1021"/>
      <c r="I544" s="146"/>
      <c r="O544" s="526"/>
      <c r="P544" s="1028"/>
      <c r="Q544" s="550"/>
      <c r="R544" s="146"/>
      <c r="Y544" s="1027"/>
    </row>
    <row r="545" spans="7:25" ht="11.9" customHeight="1" x14ac:dyDescent="0.35">
      <c r="G545" s="1021"/>
      <c r="I545" s="146"/>
      <c r="O545" s="526"/>
      <c r="P545" s="1028"/>
      <c r="Q545" s="550"/>
      <c r="R545" s="146"/>
      <c r="Y545" s="1027"/>
    </row>
    <row r="546" spans="7:25" ht="11.9" customHeight="1" x14ac:dyDescent="0.35">
      <c r="G546" s="1021"/>
      <c r="I546" s="146"/>
      <c r="O546" s="526"/>
      <c r="P546" s="1028"/>
      <c r="Q546" s="550"/>
      <c r="R546" s="146"/>
      <c r="Y546" s="1027"/>
    </row>
    <row r="547" spans="7:25" ht="11.9" customHeight="1" x14ac:dyDescent="0.35">
      <c r="G547" s="1021"/>
      <c r="I547" s="146"/>
      <c r="O547" s="526"/>
      <c r="P547" s="1028"/>
      <c r="Q547" s="531"/>
      <c r="R547" s="146"/>
      <c r="Y547" s="1027"/>
    </row>
    <row r="548" spans="7:25" ht="11.9" customHeight="1" x14ac:dyDescent="0.35">
      <c r="G548" s="1021"/>
      <c r="I548" s="146"/>
      <c r="O548" s="526"/>
      <c r="P548" s="1028"/>
      <c r="Q548" s="531"/>
      <c r="R548" s="146"/>
      <c r="Y548" s="1027"/>
    </row>
    <row r="549" spans="7:25" ht="11.9" customHeight="1" x14ac:dyDescent="0.35">
      <c r="G549" s="1021"/>
      <c r="I549" s="146"/>
      <c r="O549" s="526"/>
      <c r="P549" s="1028"/>
      <c r="Q549" s="531"/>
      <c r="R549" s="146"/>
      <c r="Y549" s="1027"/>
    </row>
    <row r="550" spans="7:25" ht="11.9" customHeight="1" x14ac:dyDescent="0.35">
      <c r="G550" s="1021"/>
      <c r="I550" s="146"/>
      <c r="O550" s="526"/>
      <c r="P550" s="1028"/>
      <c r="Q550" s="531"/>
      <c r="R550" s="146"/>
      <c r="Y550" s="1027"/>
    </row>
    <row r="551" spans="7:25" ht="11.9" customHeight="1" x14ac:dyDescent="0.35">
      <c r="G551" s="1021"/>
      <c r="I551" s="146"/>
      <c r="O551" s="526"/>
      <c r="P551" s="1028"/>
      <c r="Q551" s="531"/>
      <c r="R551" s="146"/>
      <c r="Y551" s="1027"/>
    </row>
    <row r="552" spans="7:25" ht="11.9" customHeight="1" x14ac:dyDescent="0.35">
      <c r="G552" s="1021"/>
      <c r="I552" s="146"/>
      <c r="O552" s="526"/>
      <c r="P552" s="1028"/>
      <c r="Q552" s="531"/>
      <c r="R552" s="146"/>
      <c r="Y552" s="1027"/>
    </row>
    <row r="553" spans="7:25" ht="11.9" customHeight="1" x14ac:dyDescent="0.35">
      <c r="G553" s="1021"/>
      <c r="I553" s="146"/>
      <c r="O553" s="526"/>
      <c r="P553" s="1028"/>
      <c r="Q553" s="531"/>
      <c r="R553" s="146"/>
      <c r="Y553" s="1027"/>
    </row>
    <row r="554" spans="7:25" ht="11.9" customHeight="1" x14ac:dyDescent="0.35">
      <c r="G554" s="1021"/>
      <c r="I554" s="146"/>
      <c r="O554" s="526"/>
      <c r="P554" s="1028"/>
      <c r="Q554" s="531"/>
      <c r="R554" s="146"/>
      <c r="Y554" s="1027"/>
    </row>
    <row r="555" spans="7:25" ht="11.9" customHeight="1" x14ac:dyDescent="0.35">
      <c r="G555" s="1021"/>
      <c r="I555" s="146"/>
      <c r="O555" s="526"/>
      <c r="P555" s="1028"/>
      <c r="Q555" s="531"/>
      <c r="R555" s="146"/>
      <c r="Y555" s="1027"/>
    </row>
    <row r="556" spans="7:25" ht="11.9" customHeight="1" x14ac:dyDescent="0.35">
      <c r="G556" s="1021"/>
      <c r="I556" s="146"/>
      <c r="O556" s="526"/>
      <c r="P556" s="1028"/>
      <c r="Q556" s="531"/>
      <c r="R556" s="146"/>
      <c r="Y556" s="1027"/>
    </row>
    <row r="557" spans="7:25" ht="11.9" customHeight="1" x14ac:dyDescent="0.35">
      <c r="G557" s="1021"/>
      <c r="I557" s="146"/>
      <c r="O557" s="526"/>
      <c r="P557" s="1028"/>
      <c r="Q557" s="531"/>
      <c r="R557" s="146"/>
      <c r="Y557" s="1027"/>
    </row>
    <row r="558" spans="7:25" ht="11.9" customHeight="1" x14ac:dyDescent="0.35">
      <c r="G558" s="1021"/>
      <c r="I558" s="146"/>
      <c r="O558" s="526"/>
      <c r="P558" s="1028"/>
      <c r="Q558" s="531"/>
      <c r="R558" s="146"/>
      <c r="Y558" s="1027"/>
    </row>
    <row r="559" spans="7:25" ht="11.9" customHeight="1" x14ac:dyDescent="0.35">
      <c r="G559" s="1021"/>
      <c r="I559" s="146"/>
      <c r="O559" s="526"/>
      <c r="P559" s="1028"/>
      <c r="Q559" s="531"/>
      <c r="R559" s="146"/>
      <c r="Y559" s="1027"/>
    </row>
    <row r="560" spans="7:25" ht="11.9" customHeight="1" x14ac:dyDescent="0.35">
      <c r="G560" s="1021"/>
      <c r="I560" s="146"/>
      <c r="O560" s="526"/>
      <c r="P560" s="1028"/>
      <c r="Q560" s="531"/>
      <c r="R560" s="146"/>
      <c r="Y560" s="1027"/>
    </row>
    <row r="561" spans="7:25" ht="11.9" customHeight="1" x14ac:dyDescent="0.35">
      <c r="G561" s="1021"/>
      <c r="I561" s="146"/>
      <c r="O561" s="526"/>
      <c r="P561" s="1028"/>
      <c r="Q561" s="531"/>
      <c r="R561" s="146"/>
      <c r="Y561" s="1027"/>
    </row>
    <row r="562" spans="7:25" ht="11.9" customHeight="1" x14ac:dyDescent="0.35">
      <c r="G562" s="1021"/>
      <c r="I562" s="146"/>
      <c r="O562" s="526"/>
      <c r="P562" s="1028"/>
      <c r="Q562" s="531"/>
      <c r="R562" s="146"/>
      <c r="Y562" s="1027"/>
    </row>
    <row r="563" spans="7:25" ht="11.9" customHeight="1" x14ac:dyDescent="0.35">
      <c r="G563" s="1021"/>
      <c r="I563" s="146"/>
      <c r="O563" s="526"/>
      <c r="P563" s="1028"/>
      <c r="Q563" s="531"/>
      <c r="R563" s="146"/>
      <c r="Y563" s="1027"/>
    </row>
    <row r="564" spans="7:25" ht="11.9" customHeight="1" x14ac:dyDescent="0.35">
      <c r="G564" s="1021"/>
      <c r="I564" s="146"/>
      <c r="O564" s="526"/>
      <c r="P564" s="1028"/>
      <c r="Q564" s="531"/>
      <c r="R564" s="146"/>
      <c r="Y564" s="1027"/>
    </row>
    <row r="565" spans="7:25" ht="11.9" customHeight="1" x14ac:dyDescent="0.35">
      <c r="G565" s="1021"/>
      <c r="I565" s="146"/>
      <c r="O565" s="526"/>
      <c r="P565" s="1028"/>
      <c r="Q565" s="531"/>
      <c r="R565" s="146"/>
      <c r="Y565" s="1027"/>
    </row>
    <row r="566" spans="7:25" ht="11.9" customHeight="1" x14ac:dyDescent="0.35">
      <c r="G566" s="1021"/>
      <c r="I566" s="146"/>
      <c r="O566" s="526"/>
      <c r="P566" s="1028"/>
      <c r="Q566" s="531"/>
      <c r="R566" s="146"/>
      <c r="Y566" s="1027"/>
    </row>
    <row r="567" spans="7:25" ht="11.9" customHeight="1" x14ac:dyDescent="0.35">
      <c r="G567" s="1021"/>
      <c r="I567" s="146"/>
      <c r="O567" s="526"/>
      <c r="P567" s="1028"/>
      <c r="Q567" s="531"/>
      <c r="R567" s="146"/>
      <c r="Y567" s="1027"/>
    </row>
    <row r="568" spans="7:25" ht="11.9" customHeight="1" x14ac:dyDescent="0.35">
      <c r="G568" s="1021"/>
      <c r="I568" s="146"/>
      <c r="O568" s="526"/>
      <c r="P568" s="1028"/>
      <c r="Q568" s="531"/>
      <c r="R568" s="146"/>
      <c r="Y568" s="1027"/>
    </row>
    <row r="569" spans="7:25" ht="11.9" customHeight="1" x14ac:dyDescent="0.35">
      <c r="G569" s="1021"/>
      <c r="I569" s="146"/>
      <c r="O569" s="526"/>
      <c r="P569" s="1028"/>
      <c r="Q569" s="531"/>
      <c r="R569" s="146"/>
      <c r="Y569" s="1027"/>
    </row>
    <row r="570" spans="7:25" ht="11.9" customHeight="1" x14ac:dyDescent="0.35">
      <c r="G570" s="1021"/>
      <c r="I570" s="146"/>
      <c r="O570" s="526"/>
      <c r="P570" s="1028"/>
      <c r="Q570" s="531"/>
      <c r="R570" s="146"/>
      <c r="Y570" s="1027"/>
    </row>
    <row r="571" spans="7:25" ht="11.9" customHeight="1" x14ac:dyDescent="0.35">
      <c r="G571" s="1021"/>
      <c r="I571" s="146"/>
      <c r="O571" s="526"/>
      <c r="P571" s="1028"/>
      <c r="Q571" s="531"/>
      <c r="R571" s="146"/>
      <c r="Y571" s="1027"/>
    </row>
    <row r="572" spans="7:25" ht="11.9" customHeight="1" x14ac:dyDescent="0.35">
      <c r="G572" s="1021"/>
      <c r="I572" s="146"/>
      <c r="O572" s="526"/>
      <c r="P572" s="1028"/>
      <c r="Q572" s="531"/>
      <c r="R572" s="146"/>
      <c r="Y572" s="1027"/>
    </row>
    <row r="573" spans="7:25" ht="11.9" customHeight="1" x14ac:dyDescent="0.35">
      <c r="G573" s="1021"/>
      <c r="I573" s="146"/>
      <c r="O573" s="526"/>
      <c r="P573" s="1028"/>
      <c r="Q573" s="531"/>
      <c r="R573" s="146"/>
    </row>
    <row r="574" spans="7:25" ht="11.9" customHeight="1" x14ac:dyDescent="0.35">
      <c r="G574" s="1021"/>
      <c r="I574" s="146"/>
      <c r="O574" s="526"/>
      <c r="P574" s="1028"/>
      <c r="Q574" s="531"/>
      <c r="R574" s="146"/>
    </row>
    <row r="575" spans="7:25" ht="11.9" customHeight="1" x14ac:dyDescent="0.35">
      <c r="G575" s="1021"/>
      <c r="I575" s="146"/>
      <c r="O575" s="526"/>
      <c r="P575" s="1028"/>
      <c r="Q575" s="531"/>
      <c r="R575" s="146"/>
    </row>
    <row r="576" spans="7:25" ht="11.9" customHeight="1" x14ac:dyDescent="0.35">
      <c r="G576" s="1021"/>
      <c r="I576" s="146"/>
      <c r="O576" s="526"/>
      <c r="P576" s="1028"/>
      <c r="Q576" s="531"/>
      <c r="R576" s="146"/>
    </row>
    <row r="577" spans="7:18" ht="11.9" customHeight="1" x14ac:dyDescent="0.35">
      <c r="G577" s="1021"/>
      <c r="I577" s="146"/>
      <c r="P577" s="1027"/>
      <c r="R577" s="146"/>
    </row>
    <row r="578" spans="7:18" ht="11.9" customHeight="1" x14ac:dyDescent="0.35">
      <c r="G578" s="1021"/>
      <c r="I578" s="146"/>
      <c r="P578" s="1027"/>
      <c r="R578" s="146"/>
    </row>
    <row r="579" spans="7:18" ht="11.9" customHeight="1" x14ac:dyDescent="0.35">
      <c r="G579" s="1021"/>
      <c r="I579" s="146"/>
      <c r="P579" s="1027"/>
      <c r="R579" s="146"/>
    </row>
    <row r="580" spans="7:18" ht="11.9" customHeight="1" x14ac:dyDescent="0.35">
      <c r="G580" s="1021"/>
      <c r="I580" s="146"/>
      <c r="P580" s="1027"/>
      <c r="R580" s="146"/>
    </row>
    <row r="581" spans="7:18" ht="11.9" customHeight="1" x14ac:dyDescent="0.35">
      <c r="G581" s="1021"/>
      <c r="I581" s="146"/>
      <c r="P581" s="1027"/>
      <c r="R581" s="146"/>
    </row>
    <row r="582" spans="7:18" ht="11.9" customHeight="1" x14ac:dyDescent="0.35">
      <c r="G582" s="1021"/>
      <c r="I582" s="146"/>
      <c r="P582" s="1027"/>
      <c r="R582" s="146"/>
    </row>
    <row r="583" spans="7:18" ht="11.9" customHeight="1" x14ac:dyDescent="0.35">
      <c r="G583" s="1021"/>
      <c r="I583" s="146"/>
      <c r="P583" s="1027"/>
      <c r="R583" s="146"/>
    </row>
    <row r="584" spans="7:18" ht="11.9" customHeight="1" x14ac:dyDescent="0.35">
      <c r="G584" s="1021"/>
      <c r="I584" s="146"/>
      <c r="P584" s="1027"/>
      <c r="R584" s="146"/>
    </row>
    <row r="585" spans="7:18" ht="11.9" customHeight="1" x14ac:dyDescent="0.35">
      <c r="G585" s="1021"/>
      <c r="I585" s="146"/>
      <c r="P585" s="1027"/>
      <c r="R585" s="146"/>
    </row>
    <row r="586" spans="7:18" ht="11.9" customHeight="1" x14ac:dyDescent="0.35">
      <c r="G586" s="1021"/>
      <c r="I586" s="146"/>
      <c r="P586" s="1027"/>
      <c r="R586" s="146"/>
    </row>
    <row r="587" spans="7:18" ht="11.9" customHeight="1" x14ac:dyDescent="0.35">
      <c r="G587" s="1021"/>
      <c r="I587" s="146"/>
      <c r="P587" s="1027"/>
      <c r="R587" s="146"/>
    </row>
    <row r="588" spans="7:18" ht="11.9" customHeight="1" x14ac:dyDescent="0.35">
      <c r="G588" s="1021"/>
      <c r="I588" s="146"/>
      <c r="P588" s="1027"/>
      <c r="R588" s="146"/>
    </row>
    <row r="589" spans="7:18" ht="11.9" customHeight="1" x14ac:dyDescent="0.35">
      <c r="G589" s="1021"/>
      <c r="I589" s="146"/>
      <c r="P589" s="1027"/>
      <c r="R589" s="146"/>
    </row>
    <row r="590" spans="7:18" ht="11.9" customHeight="1" x14ac:dyDescent="0.35">
      <c r="G590" s="1021"/>
      <c r="I590" s="146"/>
      <c r="P590" s="1027"/>
      <c r="R590" s="146"/>
    </row>
    <row r="591" spans="7:18" ht="11.9" customHeight="1" x14ac:dyDescent="0.35">
      <c r="G591" s="1021"/>
      <c r="I591" s="146"/>
      <c r="P591" s="1027"/>
      <c r="R591" s="146"/>
    </row>
    <row r="592" spans="7:18" ht="11.9" customHeight="1" x14ac:dyDescent="0.35">
      <c r="G592" s="1021"/>
      <c r="I592" s="146"/>
      <c r="P592" s="1027"/>
      <c r="R592" s="146"/>
    </row>
    <row r="593" spans="7:18" ht="11.9" customHeight="1" x14ac:dyDescent="0.35">
      <c r="G593" s="1021"/>
      <c r="I593" s="146"/>
      <c r="P593" s="1027"/>
      <c r="R593" s="146"/>
    </row>
    <row r="594" spans="7:18" ht="11.9" customHeight="1" x14ac:dyDescent="0.35">
      <c r="G594" s="1021"/>
      <c r="I594" s="146"/>
      <c r="P594" s="1027"/>
      <c r="R594" s="146"/>
    </row>
    <row r="595" spans="7:18" ht="11.9" customHeight="1" x14ac:dyDescent="0.35">
      <c r="G595" s="1021"/>
      <c r="I595" s="146"/>
      <c r="P595" s="1027"/>
      <c r="R595" s="146"/>
    </row>
    <row r="596" spans="7:18" ht="11.9" customHeight="1" x14ac:dyDescent="0.35">
      <c r="G596" s="1021"/>
      <c r="I596" s="146"/>
      <c r="P596" s="1027"/>
      <c r="R596" s="146"/>
    </row>
    <row r="597" spans="7:18" ht="11.9" customHeight="1" x14ac:dyDescent="0.35">
      <c r="G597" s="1021"/>
      <c r="I597" s="146"/>
      <c r="P597" s="1027"/>
      <c r="R597" s="146"/>
    </row>
    <row r="598" spans="7:18" ht="11.9" customHeight="1" x14ac:dyDescent="0.35">
      <c r="G598" s="1021"/>
      <c r="I598" s="146"/>
      <c r="P598" s="1027"/>
      <c r="R598" s="146"/>
    </row>
    <row r="599" spans="7:18" ht="11.9" customHeight="1" x14ac:dyDescent="0.35">
      <c r="G599" s="1021"/>
      <c r="I599" s="146"/>
      <c r="P599" s="1027"/>
    </row>
    <row r="600" spans="7:18" ht="11.9" customHeight="1" x14ac:dyDescent="0.35">
      <c r="G600" s="1021"/>
      <c r="I600" s="146"/>
      <c r="P600" s="1027"/>
    </row>
    <row r="601" spans="7:18" ht="11.9" customHeight="1" x14ac:dyDescent="0.35">
      <c r="G601" s="1021"/>
      <c r="I601" s="146"/>
      <c r="P601" s="1027"/>
    </row>
    <row r="602" spans="7:18" ht="11.9" customHeight="1" x14ac:dyDescent="0.35">
      <c r="G602" s="1021"/>
      <c r="I602" s="146"/>
      <c r="P602" s="1027"/>
    </row>
    <row r="603" spans="7:18" ht="11.9" customHeight="1" x14ac:dyDescent="0.35">
      <c r="G603" s="1021"/>
      <c r="I603" s="146"/>
      <c r="P603" s="1027"/>
    </row>
    <row r="604" spans="7:18" ht="11.9" customHeight="1" x14ac:dyDescent="0.35">
      <c r="G604" s="1021"/>
      <c r="I604" s="146"/>
      <c r="P604" s="1027"/>
    </row>
    <row r="605" spans="7:18" ht="11.9" customHeight="1" x14ac:dyDescent="0.35">
      <c r="G605" s="1021"/>
      <c r="I605" s="146"/>
      <c r="P605" s="1027"/>
    </row>
    <row r="606" spans="7:18" ht="11.9" customHeight="1" x14ac:dyDescent="0.35">
      <c r="G606" s="1021"/>
      <c r="I606" s="146"/>
      <c r="P606" s="1027"/>
    </row>
    <row r="607" spans="7:18" ht="11.9" customHeight="1" x14ac:dyDescent="0.35">
      <c r="G607" s="1021"/>
      <c r="I607" s="146"/>
      <c r="P607" s="1027"/>
    </row>
    <row r="608" spans="7:18" ht="11.9" customHeight="1" x14ac:dyDescent="0.35">
      <c r="G608" s="1021"/>
      <c r="I608" s="146"/>
      <c r="P608" s="1027"/>
    </row>
    <row r="609" spans="7:16" ht="11.9" customHeight="1" x14ac:dyDescent="0.35">
      <c r="G609" s="1021"/>
      <c r="I609" s="146"/>
      <c r="P609" s="1027"/>
    </row>
    <row r="610" spans="7:16" ht="11.9" customHeight="1" x14ac:dyDescent="0.35">
      <c r="G610" s="1021"/>
      <c r="I610" s="146"/>
      <c r="P610" s="1027"/>
    </row>
    <row r="611" spans="7:16" ht="11.9" customHeight="1" x14ac:dyDescent="0.35">
      <c r="G611" s="1021" t="s">
        <v>669</v>
      </c>
      <c r="I611" s="146"/>
      <c r="P611" s="1027"/>
    </row>
    <row r="612" spans="7:16" ht="11.9" customHeight="1" x14ac:dyDescent="0.35">
      <c r="G612" s="1021">
        <v>38353</v>
      </c>
      <c r="P612" s="1027"/>
    </row>
    <row r="613" spans="7:16" ht="11.9" customHeight="1" x14ac:dyDescent="0.35">
      <c r="G613" s="1021">
        <v>38354</v>
      </c>
      <c r="P613" s="1027"/>
    </row>
    <row r="614" spans="7:16" ht="11.9" customHeight="1" x14ac:dyDescent="0.35">
      <c r="G614" s="1021">
        <v>38355</v>
      </c>
      <c r="P614" s="1027"/>
    </row>
    <row r="615" spans="7:16" ht="11.9" customHeight="1" x14ac:dyDescent="0.35">
      <c r="G615" s="1021">
        <v>38356</v>
      </c>
      <c r="P615" s="1027"/>
    </row>
    <row r="616" spans="7:16" ht="11.9" customHeight="1" x14ac:dyDescent="0.35">
      <c r="G616" s="1019">
        <v>38357</v>
      </c>
      <c r="P616" s="1027"/>
    </row>
    <row r="617" spans="7:16" ht="11.9" customHeight="1" x14ac:dyDescent="0.35">
      <c r="G617" s="1019">
        <v>38358</v>
      </c>
      <c r="P617" s="1027"/>
    </row>
    <row r="618" spans="7:16" ht="11.9" customHeight="1" x14ac:dyDescent="0.35">
      <c r="G618" s="1019">
        <v>38359</v>
      </c>
      <c r="P618" s="1027"/>
    </row>
    <row r="619" spans="7:16" ht="11.9" customHeight="1" x14ac:dyDescent="0.35">
      <c r="G619" s="1019">
        <v>38360</v>
      </c>
      <c r="P619" s="1027"/>
    </row>
    <row r="620" spans="7:16" ht="11.9" customHeight="1" x14ac:dyDescent="0.35">
      <c r="G620" s="1019">
        <v>38361</v>
      </c>
      <c r="P620" s="1027"/>
    </row>
    <row r="621" spans="7:16" ht="11.9" customHeight="1" x14ac:dyDescent="0.35">
      <c r="G621" s="1019">
        <v>38362</v>
      </c>
      <c r="P621" s="1027"/>
    </row>
    <row r="622" spans="7:16" ht="11.9" customHeight="1" x14ac:dyDescent="0.35">
      <c r="G622" s="1019">
        <v>38363</v>
      </c>
      <c r="P622" s="1027"/>
    </row>
    <row r="623" spans="7:16" ht="11.9" customHeight="1" x14ac:dyDescent="0.35">
      <c r="G623" s="1019">
        <v>38364</v>
      </c>
      <c r="P623" s="1027"/>
    </row>
    <row r="624" spans="7:16" ht="11.9" customHeight="1" x14ac:dyDescent="0.35">
      <c r="G624" s="1019">
        <v>38365</v>
      </c>
      <c r="P624" s="1027"/>
    </row>
    <row r="625" spans="7:16" ht="11.9" customHeight="1" x14ac:dyDescent="0.35">
      <c r="G625" s="1019">
        <v>38366</v>
      </c>
      <c r="P625" s="1027"/>
    </row>
    <row r="626" spans="7:16" ht="11.9" customHeight="1" x14ac:dyDescent="0.35">
      <c r="G626" s="1019">
        <v>38367</v>
      </c>
      <c r="P626" s="1027"/>
    </row>
    <row r="627" spans="7:16" ht="11.9" customHeight="1" x14ac:dyDescent="0.35">
      <c r="G627" s="1019">
        <v>38368</v>
      </c>
      <c r="P627" s="1027"/>
    </row>
    <row r="628" spans="7:16" ht="11.9" customHeight="1" x14ac:dyDescent="0.35">
      <c r="G628" s="1019">
        <v>38369</v>
      </c>
      <c r="P628" s="1027"/>
    </row>
    <row r="629" spans="7:16" ht="11.9" customHeight="1" x14ac:dyDescent="0.35">
      <c r="G629" s="1019">
        <v>38370</v>
      </c>
      <c r="P629" s="1027"/>
    </row>
    <row r="630" spans="7:16" ht="11.9" customHeight="1" x14ac:dyDescent="0.35">
      <c r="G630" s="1019">
        <v>38371</v>
      </c>
      <c r="P630" s="1027"/>
    </row>
    <row r="631" spans="7:16" ht="11.9" customHeight="1" x14ac:dyDescent="0.35">
      <c r="G631" s="1019">
        <v>38372</v>
      </c>
      <c r="P631" s="1027"/>
    </row>
    <row r="632" spans="7:16" ht="11.9" customHeight="1" x14ac:dyDescent="0.35">
      <c r="G632" s="1019">
        <v>38373</v>
      </c>
      <c r="P632" s="1027"/>
    </row>
    <row r="633" spans="7:16" ht="11.9" customHeight="1" x14ac:dyDescent="0.35">
      <c r="G633" s="1019">
        <v>38374</v>
      </c>
      <c r="P633" s="1027"/>
    </row>
    <row r="634" spans="7:16" ht="11.9" customHeight="1" x14ac:dyDescent="0.35">
      <c r="G634" s="1019">
        <v>38375</v>
      </c>
      <c r="P634" s="1027"/>
    </row>
    <row r="635" spans="7:16" ht="11.9" customHeight="1" x14ac:dyDescent="0.35">
      <c r="G635" s="1019">
        <v>38376</v>
      </c>
      <c r="P635" s="1027"/>
    </row>
    <row r="636" spans="7:16" ht="11.9" customHeight="1" x14ac:dyDescent="0.35">
      <c r="G636" s="1019">
        <v>38377</v>
      </c>
      <c r="P636" s="1027"/>
    </row>
    <row r="637" spans="7:16" ht="11.9" customHeight="1" x14ac:dyDescent="0.35">
      <c r="G637" s="1019">
        <v>38378</v>
      </c>
      <c r="P637" s="1027"/>
    </row>
    <row r="638" spans="7:16" ht="11.9" customHeight="1" x14ac:dyDescent="0.35">
      <c r="G638" s="1019">
        <v>38379</v>
      </c>
      <c r="P638" s="1027"/>
    </row>
    <row r="639" spans="7:16" ht="11.9" customHeight="1" x14ac:dyDescent="0.35">
      <c r="G639" s="1019">
        <v>38380</v>
      </c>
      <c r="P639" s="1027"/>
    </row>
    <row r="640" spans="7:16" ht="11.9" customHeight="1" x14ac:dyDescent="0.35">
      <c r="G640" s="1019">
        <v>38381</v>
      </c>
      <c r="P640" s="1027"/>
    </row>
    <row r="641" spans="7:16" ht="11.9" customHeight="1" x14ac:dyDescent="0.35">
      <c r="G641" s="1019">
        <v>38382</v>
      </c>
      <c r="P641" s="1027"/>
    </row>
    <row r="642" spans="7:16" ht="11.9" customHeight="1" x14ac:dyDescent="0.35">
      <c r="G642" s="1019">
        <v>38383</v>
      </c>
      <c r="P642" s="1027"/>
    </row>
    <row r="643" spans="7:16" ht="11.9" customHeight="1" x14ac:dyDescent="0.35">
      <c r="G643" s="1019">
        <v>38384</v>
      </c>
      <c r="P643" s="1027"/>
    </row>
    <row r="644" spans="7:16" ht="11.9" customHeight="1" x14ac:dyDescent="0.35">
      <c r="G644" s="1019">
        <v>38385</v>
      </c>
      <c r="P644" s="1027"/>
    </row>
    <row r="645" spans="7:16" ht="11.9" customHeight="1" x14ac:dyDescent="0.35">
      <c r="G645" s="1019">
        <v>38386</v>
      </c>
      <c r="P645" s="1027"/>
    </row>
    <row r="646" spans="7:16" ht="11.9" customHeight="1" x14ac:dyDescent="0.35">
      <c r="G646" s="1019">
        <v>38387</v>
      </c>
      <c r="P646" s="1027"/>
    </row>
    <row r="647" spans="7:16" ht="11.9" customHeight="1" x14ac:dyDescent="0.35">
      <c r="G647" s="1019">
        <v>38388</v>
      </c>
      <c r="P647" s="1027"/>
    </row>
    <row r="648" spans="7:16" ht="11.9" customHeight="1" x14ac:dyDescent="0.35">
      <c r="G648" s="1019">
        <v>38389</v>
      </c>
      <c r="P648" s="1027"/>
    </row>
    <row r="649" spans="7:16" ht="11.9" customHeight="1" x14ac:dyDescent="0.35">
      <c r="G649" s="1019">
        <v>38390</v>
      </c>
      <c r="P649" s="1027"/>
    </row>
    <row r="650" spans="7:16" ht="11.9" customHeight="1" x14ac:dyDescent="0.35">
      <c r="G650" s="1019">
        <v>38391</v>
      </c>
      <c r="P650" s="1027"/>
    </row>
    <row r="651" spans="7:16" ht="11.9" customHeight="1" x14ac:dyDescent="0.35">
      <c r="G651" s="1019">
        <v>38392</v>
      </c>
      <c r="P651" s="1027"/>
    </row>
    <row r="652" spans="7:16" ht="11.9" customHeight="1" x14ac:dyDescent="0.35">
      <c r="G652" s="1019">
        <v>38393</v>
      </c>
      <c r="P652" s="1027"/>
    </row>
    <row r="653" spans="7:16" ht="11.9" customHeight="1" x14ac:dyDescent="0.35">
      <c r="G653" s="1019">
        <v>38394</v>
      </c>
      <c r="P653" s="1027"/>
    </row>
    <row r="654" spans="7:16" ht="11.9" customHeight="1" x14ac:dyDescent="0.35">
      <c r="G654" s="1019">
        <v>38395</v>
      </c>
      <c r="P654" s="1027"/>
    </row>
    <row r="655" spans="7:16" ht="11.9" customHeight="1" x14ac:dyDescent="0.35">
      <c r="G655" s="1019">
        <v>38396</v>
      </c>
      <c r="P655" s="1027"/>
    </row>
    <row r="656" spans="7:16" ht="11.9" customHeight="1" x14ac:dyDescent="0.35">
      <c r="G656" s="1019">
        <v>38397</v>
      </c>
      <c r="P656" s="1027"/>
    </row>
    <row r="657" spans="7:16" ht="11.9" customHeight="1" x14ac:dyDescent="0.35">
      <c r="G657" s="1019">
        <v>38398</v>
      </c>
      <c r="P657" s="1027"/>
    </row>
    <row r="658" spans="7:16" ht="11.9" customHeight="1" x14ac:dyDescent="0.35">
      <c r="G658" s="1019">
        <v>38399</v>
      </c>
      <c r="P658" s="1027"/>
    </row>
    <row r="659" spans="7:16" ht="11.9" customHeight="1" x14ac:dyDescent="0.35">
      <c r="G659" s="1019">
        <v>38400</v>
      </c>
      <c r="P659" s="1027"/>
    </row>
    <row r="660" spans="7:16" ht="11.9" customHeight="1" x14ac:dyDescent="0.35">
      <c r="G660" s="1019">
        <v>38401</v>
      </c>
      <c r="P660" s="1027"/>
    </row>
    <row r="661" spans="7:16" ht="11.9" customHeight="1" x14ac:dyDescent="0.35">
      <c r="G661" s="1019">
        <v>38402</v>
      </c>
      <c r="P661" s="1027"/>
    </row>
    <row r="662" spans="7:16" ht="11.9" customHeight="1" x14ac:dyDescent="0.35">
      <c r="G662" s="1019">
        <v>38403</v>
      </c>
      <c r="P662" s="1027"/>
    </row>
    <row r="663" spans="7:16" ht="11.9" customHeight="1" x14ac:dyDescent="0.35">
      <c r="G663" s="1019">
        <v>38404</v>
      </c>
      <c r="P663" s="1027"/>
    </row>
    <row r="664" spans="7:16" ht="11.9" customHeight="1" x14ac:dyDescent="0.35">
      <c r="G664" s="1019">
        <v>38405</v>
      </c>
    </row>
    <row r="665" spans="7:16" ht="11.9" customHeight="1" x14ac:dyDescent="0.35">
      <c r="G665" s="1019">
        <v>38406</v>
      </c>
    </row>
    <row r="666" spans="7:16" ht="11.9" customHeight="1" x14ac:dyDescent="0.35">
      <c r="G666" s="1019">
        <v>38407</v>
      </c>
    </row>
    <row r="667" spans="7:16" ht="11.9" customHeight="1" x14ac:dyDescent="0.35">
      <c r="G667" s="1019">
        <v>38408</v>
      </c>
    </row>
    <row r="668" spans="7:16" ht="11.9" customHeight="1" x14ac:dyDescent="0.35">
      <c r="G668" s="1019">
        <v>38409</v>
      </c>
    </row>
    <row r="669" spans="7:16" ht="11.9" customHeight="1" x14ac:dyDescent="0.35">
      <c r="G669" s="1019">
        <v>38410</v>
      </c>
    </row>
    <row r="670" spans="7:16" ht="11.9" customHeight="1" x14ac:dyDescent="0.35">
      <c r="G670" s="1019">
        <v>38411</v>
      </c>
    </row>
    <row r="671" spans="7:16" ht="11.9" customHeight="1" x14ac:dyDescent="0.35">
      <c r="G671" s="1019">
        <v>38412</v>
      </c>
    </row>
    <row r="672" spans="7:16" ht="11.9" customHeight="1" x14ac:dyDescent="0.35">
      <c r="G672" s="1019">
        <v>38413</v>
      </c>
    </row>
    <row r="673" spans="7:7" ht="11.9" customHeight="1" x14ac:dyDescent="0.35">
      <c r="G673" s="1019">
        <v>38414</v>
      </c>
    </row>
    <row r="674" spans="7:7" ht="11.9" customHeight="1" x14ac:dyDescent="0.35">
      <c r="G674" s="1019">
        <v>38415</v>
      </c>
    </row>
    <row r="675" spans="7:7" ht="11.9" customHeight="1" x14ac:dyDescent="0.35">
      <c r="G675" s="1019">
        <v>38416</v>
      </c>
    </row>
    <row r="676" spans="7:7" ht="11.9" customHeight="1" x14ac:dyDescent="0.35">
      <c r="G676" s="1019">
        <v>38417</v>
      </c>
    </row>
    <row r="677" spans="7:7" ht="11.9" customHeight="1" x14ac:dyDescent="0.35">
      <c r="G677" s="1019">
        <v>38418</v>
      </c>
    </row>
    <row r="678" spans="7:7" ht="11.9" customHeight="1" x14ac:dyDescent="0.35">
      <c r="G678" s="1019">
        <v>38419</v>
      </c>
    </row>
    <row r="679" spans="7:7" ht="11.9" customHeight="1" x14ac:dyDescent="0.35">
      <c r="G679" s="1019">
        <v>38420</v>
      </c>
    </row>
    <row r="680" spans="7:7" ht="11.9" customHeight="1" x14ac:dyDescent="0.35">
      <c r="G680" s="1019">
        <v>38421</v>
      </c>
    </row>
    <row r="681" spans="7:7" ht="11.9" customHeight="1" x14ac:dyDescent="0.35">
      <c r="G681" s="1019">
        <v>38422</v>
      </c>
    </row>
    <row r="682" spans="7:7" ht="11.9" customHeight="1" x14ac:dyDescent="0.35">
      <c r="G682" s="1019">
        <v>38423</v>
      </c>
    </row>
    <row r="683" spans="7:7" ht="11.9" customHeight="1" x14ac:dyDescent="0.35">
      <c r="G683" s="1019">
        <v>38424</v>
      </c>
    </row>
    <row r="684" spans="7:7" ht="11.9" customHeight="1" x14ac:dyDescent="0.35">
      <c r="G684" s="1019">
        <v>38425</v>
      </c>
    </row>
    <row r="685" spans="7:7" ht="11.9" customHeight="1" x14ac:dyDescent="0.35">
      <c r="G685" s="1019">
        <v>38426</v>
      </c>
    </row>
    <row r="686" spans="7:7" ht="11.9" customHeight="1" x14ac:dyDescent="0.35">
      <c r="G686" s="1019">
        <v>38427</v>
      </c>
    </row>
    <row r="687" spans="7:7" ht="11.9" customHeight="1" x14ac:dyDescent="0.35">
      <c r="G687" s="1019">
        <v>38428</v>
      </c>
    </row>
    <row r="688" spans="7:7" ht="11.9" customHeight="1" x14ac:dyDescent="0.35">
      <c r="G688" s="1019">
        <v>38429</v>
      </c>
    </row>
    <row r="689" spans="7:7" ht="11.9" customHeight="1" x14ac:dyDescent="0.35">
      <c r="G689" s="1019">
        <v>38430</v>
      </c>
    </row>
    <row r="690" spans="7:7" ht="11.9" customHeight="1" x14ac:dyDescent="0.35">
      <c r="G690" s="1019">
        <v>38431</v>
      </c>
    </row>
    <row r="691" spans="7:7" ht="11.9" customHeight="1" x14ac:dyDescent="0.35">
      <c r="G691" s="1019">
        <v>38432</v>
      </c>
    </row>
    <row r="692" spans="7:7" ht="11.9" customHeight="1" x14ac:dyDescent="0.35">
      <c r="G692" s="1019">
        <v>38433</v>
      </c>
    </row>
    <row r="693" spans="7:7" ht="11.9" customHeight="1" x14ac:dyDescent="0.35">
      <c r="G693" s="1019">
        <v>38434</v>
      </c>
    </row>
    <row r="694" spans="7:7" ht="11.9" customHeight="1" x14ac:dyDescent="0.35">
      <c r="G694" s="1019">
        <v>38435</v>
      </c>
    </row>
    <row r="695" spans="7:7" ht="11.9" customHeight="1" x14ac:dyDescent="0.35">
      <c r="G695" s="1019">
        <v>38436</v>
      </c>
    </row>
    <row r="696" spans="7:7" ht="11.9" customHeight="1" x14ac:dyDescent="0.35">
      <c r="G696" s="1019">
        <v>38437</v>
      </c>
    </row>
    <row r="697" spans="7:7" ht="11.9" customHeight="1" x14ac:dyDescent="0.35">
      <c r="G697" s="1019">
        <v>38438</v>
      </c>
    </row>
    <row r="698" spans="7:7" ht="11.9" customHeight="1" x14ac:dyDescent="0.35">
      <c r="G698" s="1019">
        <v>38439</v>
      </c>
    </row>
    <row r="699" spans="7:7" ht="11.9" customHeight="1" x14ac:dyDescent="0.35">
      <c r="G699" s="1019">
        <v>38440</v>
      </c>
    </row>
    <row r="700" spans="7:7" ht="11.9" customHeight="1" x14ac:dyDescent="0.35">
      <c r="G700" s="1019">
        <v>38441</v>
      </c>
    </row>
    <row r="701" spans="7:7" ht="11.9" customHeight="1" x14ac:dyDescent="0.35">
      <c r="G701" s="1019">
        <v>38442</v>
      </c>
    </row>
    <row r="702" spans="7:7" ht="11.9" customHeight="1" x14ac:dyDescent="0.35">
      <c r="G702" s="1019">
        <v>38443</v>
      </c>
    </row>
    <row r="703" spans="7:7" ht="11.9" customHeight="1" x14ac:dyDescent="0.35">
      <c r="G703" s="1019">
        <v>38444</v>
      </c>
    </row>
    <row r="704" spans="7:7" ht="11.9" customHeight="1" x14ac:dyDescent="0.35">
      <c r="G704" s="1019">
        <v>38445</v>
      </c>
    </row>
    <row r="705" spans="7:7" ht="11.9" customHeight="1" x14ac:dyDescent="0.35">
      <c r="G705" s="1019">
        <v>38446</v>
      </c>
    </row>
    <row r="706" spans="7:7" ht="11.9" customHeight="1" x14ac:dyDescent="0.35">
      <c r="G706" s="1019">
        <v>38447</v>
      </c>
    </row>
    <row r="707" spans="7:7" ht="11.9" customHeight="1" x14ac:dyDescent="0.35">
      <c r="G707" s="1019">
        <v>38448</v>
      </c>
    </row>
    <row r="708" spans="7:7" ht="11.9" customHeight="1" x14ac:dyDescent="0.35">
      <c r="G708" s="1019">
        <v>38449</v>
      </c>
    </row>
    <row r="709" spans="7:7" ht="11.9" customHeight="1" x14ac:dyDescent="0.35">
      <c r="G709" s="1019">
        <v>38450</v>
      </c>
    </row>
    <row r="710" spans="7:7" ht="11.9" customHeight="1" x14ac:dyDescent="0.35">
      <c r="G710" s="1019">
        <v>38451</v>
      </c>
    </row>
    <row r="711" spans="7:7" ht="11.9" customHeight="1" x14ac:dyDescent="0.35">
      <c r="G711" s="1019">
        <v>38452</v>
      </c>
    </row>
    <row r="712" spans="7:7" ht="11.9" customHeight="1" x14ac:dyDescent="0.35">
      <c r="G712" s="1019">
        <v>38453</v>
      </c>
    </row>
    <row r="713" spans="7:7" ht="11.9" customHeight="1" x14ac:dyDescent="0.35">
      <c r="G713" s="1019">
        <v>38454</v>
      </c>
    </row>
    <row r="714" spans="7:7" ht="11.9" customHeight="1" x14ac:dyDescent="0.35">
      <c r="G714" s="1019">
        <v>38455</v>
      </c>
    </row>
    <row r="715" spans="7:7" ht="11.9" customHeight="1" x14ac:dyDescent="0.35">
      <c r="G715" s="1019">
        <v>38456</v>
      </c>
    </row>
    <row r="716" spans="7:7" ht="11.9" customHeight="1" x14ac:dyDescent="0.35">
      <c r="G716" s="1019">
        <v>38457</v>
      </c>
    </row>
    <row r="717" spans="7:7" ht="11.9" customHeight="1" x14ac:dyDescent="0.35">
      <c r="G717" s="1019">
        <v>38458</v>
      </c>
    </row>
    <row r="718" spans="7:7" ht="11.9" customHeight="1" x14ac:dyDescent="0.35">
      <c r="G718" s="1019">
        <v>38459</v>
      </c>
    </row>
    <row r="719" spans="7:7" ht="11.9" customHeight="1" x14ac:dyDescent="0.35">
      <c r="G719" s="1019">
        <v>38460</v>
      </c>
    </row>
    <row r="720" spans="7:7" ht="11.9" customHeight="1" x14ac:dyDescent="0.35">
      <c r="G720" s="1019">
        <v>38461</v>
      </c>
    </row>
    <row r="721" spans="7:7" ht="11.9" customHeight="1" x14ac:dyDescent="0.35">
      <c r="G721" s="1019">
        <v>38462</v>
      </c>
    </row>
    <row r="722" spans="7:7" ht="11.9" customHeight="1" x14ac:dyDescent="0.35">
      <c r="G722" s="1019">
        <v>38463</v>
      </c>
    </row>
    <row r="723" spans="7:7" ht="11.9" customHeight="1" x14ac:dyDescent="0.35">
      <c r="G723" s="1019">
        <v>38464</v>
      </c>
    </row>
    <row r="724" spans="7:7" ht="11.9" customHeight="1" x14ac:dyDescent="0.35">
      <c r="G724" s="1019">
        <v>38465</v>
      </c>
    </row>
    <row r="725" spans="7:7" ht="11.9" customHeight="1" x14ac:dyDescent="0.35">
      <c r="G725" s="1019">
        <v>38466</v>
      </c>
    </row>
    <row r="726" spans="7:7" ht="11.9" customHeight="1" x14ac:dyDescent="0.35">
      <c r="G726" s="1019">
        <v>38467</v>
      </c>
    </row>
    <row r="727" spans="7:7" ht="11.9" customHeight="1" x14ac:dyDescent="0.35">
      <c r="G727" s="1019">
        <v>38468</v>
      </c>
    </row>
    <row r="728" spans="7:7" ht="11.9" customHeight="1" x14ac:dyDescent="0.35">
      <c r="G728" s="1019">
        <v>38469</v>
      </c>
    </row>
    <row r="729" spans="7:7" ht="11.9" customHeight="1" x14ac:dyDescent="0.35">
      <c r="G729" s="1019">
        <v>38470</v>
      </c>
    </row>
    <row r="730" spans="7:7" ht="11.9" customHeight="1" x14ac:dyDescent="0.35">
      <c r="G730" s="1019">
        <v>38471</v>
      </c>
    </row>
    <row r="731" spans="7:7" ht="11.9" customHeight="1" x14ac:dyDescent="0.35">
      <c r="G731" s="1019">
        <v>38472</v>
      </c>
    </row>
    <row r="732" spans="7:7" ht="11.9" customHeight="1" x14ac:dyDescent="0.35">
      <c r="G732" s="1019">
        <v>38473</v>
      </c>
    </row>
    <row r="733" spans="7:7" ht="11.9" customHeight="1" x14ac:dyDescent="0.35">
      <c r="G733" s="1019">
        <v>38474</v>
      </c>
    </row>
    <row r="734" spans="7:7" ht="11.9" customHeight="1" x14ac:dyDescent="0.35">
      <c r="G734" s="1019">
        <v>38475</v>
      </c>
    </row>
    <row r="735" spans="7:7" ht="11.9" customHeight="1" x14ac:dyDescent="0.35">
      <c r="G735" s="1019">
        <v>38476</v>
      </c>
    </row>
    <row r="736" spans="7:7" ht="11.9" customHeight="1" x14ac:dyDescent="0.35">
      <c r="G736" s="1019">
        <v>38477</v>
      </c>
    </row>
    <row r="737" spans="7:7" ht="11.9" customHeight="1" x14ac:dyDescent="0.35">
      <c r="G737" s="1019">
        <v>38478</v>
      </c>
    </row>
    <row r="738" spans="7:7" ht="11.9" customHeight="1" x14ac:dyDescent="0.35">
      <c r="G738" s="1019">
        <v>38479</v>
      </c>
    </row>
    <row r="739" spans="7:7" ht="11.9" customHeight="1" x14ac:dyDescent="0.35">
      <c r="G739" s="1019">
        <v>38480</v>
      </c>
    </row>
    <row r="740" spans="7:7" ht="11.9" customHeight="1" x14ac:dyDescent="0.35">
      <c r="G740" s="1019">
        <v>38481</v>
      </c>
    </row>
    <row r="741" spans="7:7" ht="11.9" customHeight="1" x14ac:dyDescent="0.35">
      <c r="G741" s="1019">
        <v>38482</v>
      </c>
    </row>
    <row r="742" spans="7:7" ht="11.9" customHeight="1" x14ac:dyDescent="0.35">
      <c r="G742" s="1019">
        <v>38483</v>
      </c>
    </row>
    <row r="743" spans="7:7" ht="11.9" customHeight="1" x14ac:dyDescent="0.35">
      <c r="G743" s="1019">
        <v>38484</v>
      </c>
    </row>
    <row r="744" spans="7:7" ht="11.9" customHeight="1" x14ac:dyDescent="0.35">
      <c r="G744" s="1019">
        <v>38485</v>
      </c>
    </row>
    <row r="745" spans="7:7" ht="11.9" customHeight="1" x14ac:dyDescent="0.35">
      <c r="G745" s="1019">
        <v>38486</v>
      </c>
    </row>
    <row r="746" spans="7:7" ht="11.9" customHeight="1" x14ac:dyDescent="0.35">
      <c r="G746" s="1019">
        <v>38487</v>
      </c>
    </row>
    <row r="747" spans="7:7" ht="11.9" customHeight="1" x14ac:dyDescent="0.35">
      <c r="G747" s="1019">
        <v>38488</v>
      </c>
    </row>
    <row r="748" spans="7:7" ht="11.9" customHeight="1" x14ac:dyDescent="0.35">
      <c r="G748" s="1019">
        <v>38489</v>
      </c>
    </row>
    <row r="749" spans="7:7" ht="11.9" customHeight="1" x14ac:dyDescent="0.35">
      <c r="G749" s="1019">
        <v>38490</v>
      </c>
    </row>
    <row r="750" spans="7:7" ht="11.9" customHeight="1" x14ac:dyDescent="0.35">
      <c r="G750" s="1019">
        <v>38491</v>
      </c>
    </row>
    <row r="751" spans="7:7" ht="11.9" customHeight="1" x14ac:dyDescent="0.35">
      <c r="G751" s="1019">
        <v>38492</v>
      </c>
    </row>
    <row r="752" spans="7:7" ht="11.9" customHeight="1" x14ac:dyDescent="0.35">
      <c r="G752" s="1019">
        <v>38493</v>
      </c>
    </row>
    <row r="753" spans="7:7" ht="11.9" customHeight="1" x14ac:dyDescent="0.35">
      <c r="G753" s="1019">
        <v>38494</v>
      </c>
    </row>
    <row r="754" spans="7:7" ht="11.9" customHeight="1" x14ac:dyDescent="0.35">
      <c r="G754" s="1019">
        <v>38495</v>
      </c>
    </row>
    <row r="755" spans="7:7" ht="11.9" customHeight="1" x14ac:dyDescent="0.35">
      <c r="G755" s="1019">
        <v>38496</v>
      </c>
    </row>
    <row r="756" spans="7:7" ht="11.9" customHeight="1" x14ac:dyDescent="0.35">
      <c r="G756" s="1019">
        <v>38497</v>
      </c>
    </row>
    <row r="757" spans="7:7" ht="11.9" customHeight="1" x14ac:dyDescent="0.35">
      <c r="G757" s="1019">
        <v>38498</v>
      </c>
    </row>
    <row r="758" spans="7:7" ht="11.9" customHeight="1" x14ac:dyDescent="0.35">
      <c r="G758" s="1019">
        <v>38499</v>
      </c>
    </row>
    <row r="759" spans="7:7" ht="11.9" customHeight="1" x14ac:dyDescent="0.35">
      <c r="G759" s="1019">
        <v>38500</v>
      </c>
    </row>
    <row r="760" spans="7:7" ht="11.9" customHeight="1" x14ac:dyDescent="0.35">
      <c r="G760" s="1019">
        <v>38501</v>
      </c>
    </row>
    <row r="761" spans="7:7" ht="11.9" customHeight="1" x14ac:dyDescent="0.35">
      <c r="G761" s="1019">
        <v>38502</v>
      </c>
    </row>
    <row r="762" spans="7:7" ht="11.9" customHeight="1" x14ac:dyDescent="0.35">
      <c r="G762" s="1019">
        <v>38503</v>
      </c>
    </row>
    <row r="763" spans="7:7" ht="11.9" customHeight="1" x14ac:dyDescent="0.35">
      <c r="G763" s="1019">
        <v>38504</v>
      </c>
    </row>
    <row r="764" spans="7:7" ht="11.9" customHeight="1" x14ac:dyDescent="0.35">
      <c r="G764" s="1019">
        <v>38505</v>
      </c>
    </row>
    <row r="765" spans="7:7" ht="11.9" customHeight="1" x14ac:dyDescent="0.35">
      <c r="G765" s="1019">
        <v>38506</v>
      </c>
    </row>
    <row r="766" spans="7:7" ht="11.9" customHeight="1" x14ac:dyDescent="0.35">
      <c r="G766" s="1019">
        <v>38507</v>
      </c>
    </row>
    <row r="767" spans="7:7" ht="11.9" customHeight="1" x14ac:dyDescent="0.35">
      <c r="G767" s="1019">
        <v>38508</v>
      </c>
    </row>
    <row r="768" spans="7:7" ht="11.9" customHeight="1" x14ac:dyDescent="0.35">
      <c r="G768" s="1019">
        <v>38509</v>
      </c>
    </row>
    <row r="769" spans="7:7" ht="11.9" customHeight="1" x14ac:dyDescent="0.35">
      <c r="G769" s="1019">
        <v>38510</v>
      </c>
    </row>
    <row r="770" spans="7:7" ht="11.9" customHeight="1" x14ac:dyDescent="0.35">
      <c r="G770" s="1019">
        <v>38511</v>
      </c>
    </row>
    <row r="771" spans="7:7" ht="11.9" customHeight="1" x14ac:dyDescent="0.35">
      <c r="G771" s="1019">
        <v>38512</v>
      </c>
    </row>
    <row r="772" spans="7:7" ht="11.9" customHeight="1" x14ac:dyDescent="0.35">
      <c r="G772" s="1019">
        <v>38513</v>
      </c>
    </row>
    <row r="773" spans="7:7" ht="11.9" customHeight="1" x14ac:dyDescent="0.35">
      <c r="G773" s="1019">
        <v>38514</v>
      </c>
    </row>
    <row r="774" spans="7:7" ht="11.9" customHeight="1" x14ac:dyDescent="0.35">
      <c r="G774" s="1019">
        <v>38515</v>
      </c>
    </row>
    <row r="775" spans="7:7" ht="11.9" customHeight="1" x14ac:dyDescent="0.35">
      <c r="G775" s="1019">
        <v>38516</v>
      </c>
    </row>
    <row r="776" spans="7:7" ht="11.9" customHeight="1" x14ac:dyDescent="0.35">
      <c r="G776" s="1019">
        <v>38517</v>
      </c>
    </row>
    <row r="777" spans="7:7" ht="11.9" customHeight="1" x14ac:dyDescent="0.35">
      <c r="G777" s="1019">
        <v>38518</v>
      </c>
    </row>
    <row r="778" spans="7:7" ht="11.9" customHeight="1" x14ac:dyDescent="0.35">
      <c r="G778" s="1019">
        <v>38519</v>
      </c>
    </row>
    <row r="779" spans="7:7" ht="11.9" customHeight="1" x14ac:dyDescent="0.35">
      <c r="G779" s="1019">
        <v>38520</v>
      </c>
    </row>
    <row r="780" spans="7:7" ht="11.9" customHeight="1" x14ac:dyDescent="0.35">
      <c r="G780" s="1019">
        <v>38521</v>
      </c>
    </row>
    <row r="781" spans="7:7" ht="11.9" customHeight="1" x14ac:dyDescent="0.35">
      <c r="G781" s="1019">
        <v>38522</v>
      </c>
    </row>
    <row r="782" spans="7:7" ht="11.9" customHeight="1" x14ac:dyDescent="0.35">
      <c r="G782" s="1019">
        <v>38523</v>
      </c>
    </row>
    <row r="783" spans="7:7" ht="11.9" customHeight="1" x14ac:dyDescent="0.35">
      <c r="G783" s="1019">
        <v>38524</v>
      </c>
    </row>
    <row r="784" spans="7:7" ht="11.9" customHeight="1" x14ac:dyDescent="0.35">
      <c r="G784" s="1019">
        <v>38525</v>
      </c>
    </row>
    <row r="785" spans="7:7" ht="11.9" customHeight="1" x14ac:dyDescent="0.35">
      <c r="G785" s="1019">
        <v>38526</v>
      </c>
    </row>
    <row r="786" spans="7:7" ht="11.9" customHeight="1" x14ac:dyDescent="0.35">
      <c r="G786" s="1019">
        <v>38527</v>
      </c>
    </row>
    <row r="787" spans="7:7" ht="11.9" customHeight="1" x14ac:dyDescent="0.35">
      <c r="G787" s="1019">
        <v>38528</v>
      </c>
    </row>
    <row r="788" spans="7:7" ht="11.9" customHeight="1" x14ac:dyDescent="0.35">
      <c r="G788" s="1019">
        <v>38529</v>
      </c>
    </row>
    <row r="789" spans="7:7" ht="11.9" customHeight="1" x14ac:dyDescent="0.35">
      <c r="G789" s="1019">
        <v>38530</v>
      </c>
    </row>
    <row r="790" spans="7:7" ht="11.9" customHeight="1" x14ac:dyDescent="0.35">
      <c r="G790" s="1019">
        <v>38531</v>
      </c>
    </row>
    <row r="791" spans="7:7" ht="11.9" customHeight="1" x14ac:dyDescent="0.35">
      <c r="G791" s="1019">
        <v>38532</v>
      </c>
    </row>
    <row r="792" spans="7:7" ht="11.9" customHeight="1" x14ac:dyDescent="0.35">
      <c r="G792" s="1019">
        <v>38533</v>
      </c>
    </row>
    <row r="793" spans="7:7" ht="11.9" customHeight="1" x14ac:dyDescent="0.35">
      <c r="G793" s="1019">
        <v>38534</v>
      </c>
    </row>
    <row r="794" spans="7:7" ht="11.9" customHeight="1" x14ac:dyDescent="0.35">
      <c r="G794" s="1019">
        <v>38535</v>
      </c>
    </row>
    <row r="795" spans="7:7" ht="11.9" customHeight="1" x14ac:dyDescent="0.35">
      <c r="G795" s="1019">
        <v>38536</v>
      </c>
    </row>
    <row r="796" spans="7:7" ht="11.9" customHeight="1" x14ac:dyDescent="0.35">
      <c r="G796" s="1019">
        <v>38537</v>
      </c>
    </row>
    <row r="797" spans="7:7" ht="11.9" customHeight="1" x14ac:dyDescent="0.35">
      <c r="G797" s="1019">
        <v>38538</v>
      </c>
    </row>
    <row r="798" spans="7:7" ht="11.9" customHeight="1" x14ac:dyDescent="0.35">
      <c r="G798" s="1019">
        <v>38539</v>
      </c>
    </row>
    <row r="799" spans="7:7" ht="11.9" customHeight="1" x14ac:dyDescent="0.35">
      <c r="G799" s="1019">
        <v>38540</v>
      </c>
    </row>
    <row r="800" spans="7:7" ht="11.9" customHeight="1" x14ac:dyDescent="0.35">
      <c r="G800" s="1019">
        <v>38541</v>
      </c>
    </row>
    <row r="801" spans="7:7" ht="11.9" customHeight="1" x14ac:dyDescent="0.35">
      <c r="G801" s="1019">
        <v>38542</v>
      </c>
    </row>
    <row r="802" spans="7:7" ht="11.9" customHeight="1" x14ac:dyDescent="0.35">
      <c r="G802" s="1019">
        <v>38543</v>
      </c>
    </row>
    <row r="803" spans="7:7" ht="11.9" customHeight="1" x14ac:dyDescent="0.35">
      <c r="G803" s="1019">
        <v>38544</v>
      </c>
    </row>
    <row r="804" spans="7:7" ht="11.9" customHeight="1" x14ac:dyDescent="0.35">
      <c r="G804" s="1019">
        <v>38545</v>
      </c>
    </row>
    <row r="805" spans="7:7" ht="11.9" customHeight="1" x14ac:dyDescent="0.35">
      <c r="G805" s="1019">
        <v>38546</v>
      </c>
    </row>
    <row r="806" spans="7:7" ht="11.9" customHeight="1" x14ac:dyDescent="0.35">
      <c r="G806" s="1019">
        <v>38547</v>
      </c>
    </row>
    <row r="807" spans="7:7" ht="11.9" customHeight="1" x14ac:dyDescent="0.35">
      <c r="G807" s="1019">
        <v>38548</v>
      </c>
    </row>
    <row r="808" spans="7:7" ht="11.9" customHeight="1" x14ac:dyDescent="0.35">
      <c r="G808" s="1019">
        <v>38549</v>
      </c>
    </row>
    <row r="809" spans="7:7" ht="11.9" customHeight="1" x14ac:dyDescent="0.35">
      <c r="G809" s="1019">
        <v>38550</v>
      </c>
    </row>
    <row r="810" spans="7:7" ht="11.9" customHeight="1" x14ac:dyDescent="0.35">
      <c r="G810" s="1019">
        <v>38551</v>
      </c>
    </row>
    <row r="811" spans="7:7" ht="11.9" customHeight="1" x14ac:dyDescent="0.35">
      <c r="G811" s="1019">
        <v>38552</v>
      </c>
    </row>
    <row r="812" spans="7:7" ht="11.9" customHeight="1" x14ac:dyDescent="0.35">
      <c r="G812" s="1019">
        <v>38553</v>
      </c>
    </row>
    <row r="813" spans="7:7" ht="11.9" customHeight="1" x14ac:dyDescent="0.35">
      <c r="G813" s="1019">
        <v>38554</v>
      </c>
    </row>
    <row r="814" spans="7:7" ht="11.9" customHeight="1" x14ac:dyDescent="0.35">
      <c r="G814" s="1019">
        <v>38555</v>
      </c>
    </row>
    <row r="815" spans="7:7" ht="11.9" customHeight="1" x14ac:dyDescent="0.35">
      <c r="G815" s="1019">
        <v>38556</v>
      </c>
    </row>
    <row r="816" spans="7:7" ht="11.9" customHeight="1" x14ac:dyDescent="0.35">
      <c r="G816" s="1019">
        <v>38557</v>
      </c>
    </row>
    <row r="817" spans="7:7" ht="11.9" customHeight="1" x14ac:dyDescent="0.35">
      <c r="G817" s="1019">
        <v>38558</v>
      </c>
    </row>
    <row r="818" spans="7:7" ht="11.9" customHeight="1" x14ac:dyDescent="0.35">
      <c r="G818" s="1019">
        <v>38559</v>
      </c>
    </row>
    <row r="819" spans="7:7" ht="11.9" customHeight="1" x14ac:dyDescent="0.35">
      <c r="G819" s="1019">
        <v>38560</v>
      </c>
    </row>
    <row r="820" spans="7:7" ht="11.9" customHeight="1" x14ac:dyDescent="0.35">
      <c r="G820" s="1019">
        <v>38561</v>
      </c>
    </row>
    <row r="821" spans="7:7" ht="11.9" customHeight="1" x14ac:dyDescent="0.35">
      <c r="G821" s="1019">
        <v>38562</v>
      </c>
    </row>
    <row r="822" spans="7:7" ht="11.9" customHeight="1" x14ac:dyDescent="0.35">
      <c r="G822" s="1019">
        <v>38563</v>
      </c>
    </row>
    <row r="823" spans="7:7" ht="11.9" customHeight="1" x14ac:dyDescent="0.35">
      <c r="G823" s="1019">
        <v>38564</v>
      </c>
    </row>
    <row r="824" spans="7:7" ht="11.9" customHeight="1" x14ac:dyDescent="0.35">
      <c r="G824" s="1019">
        <v>38565</v>
      </c>
    </row>
    <row r="825" spans="7:7" ht="11.9" customHeight="1" x14ac:dyDescent="0.35">
      <c r="G825" s="1019">
        <v>38566</v>
      </c>
    </row>
    <row r="826" spans="7:7" ht="11.9" customHeight="1" x14ac:dyDescent="0.35">
      <c r="G826" s="1019">
        <v>38567</v>
      </c>
    </row>
    <row r="827" spans="7:7" ht="11.9" customHeight="1" x14ac:dyDescent="0.35">
      <c r="G827" s="1019">
        <v>38568</v>
      </c>
    </row>
    <row r="828" spans="7:7" ht="11.9" customHeight="1" x14ac:dyDescent="0.35">
      <c r="G828" s="1019">
        <v>38569</v>
      </c>
    </row>
    <row r="829" spans="7:7" ht="11.9" customHeight="1" x14ac:dyDescent="0.35">
      <c r="G829" s="1019">
        <v>38570</v>
      </c>
    </row>
    <row r="830" spans="7:7" ht="11.9" customHeight="1" x14ac:dyDescent="0.35">
      <c r="G830" s="1019">
        <v>38571</v>
      </c>
    </row>
    <row r="831" spans="7:7" ht="11.9" customHeight="1" x14ac:dyDescent="0.35">
      <c r="G831" s="1019">
        <v>38572</v>
      </c>
    </row>
    <row r="832" spans="7:7" ht="11.9" customHeight="1" x14ac:dyDescent="0.35">
      <c r="G832" s="1019">
        <v>38573</v>
      </c>
    </row>
    <row r="833" spans="7:7" ht="11.9" customHeight="1" x14ac:dyDescent="0.35">
      <c r="G833" s="1019">
        <v>38574</v>
      </c>
    </row>
    <row r="834" spans="7:7" ht="11.9" customHeight="1" x14ac:dyDescent="0.35">
      <c r="G834" s="1019">
        <v>38575</v>
      </c>
    </row>
    <row r="835" spans="7:7" ht="11.9" customHeight="1" x14ac:dyDescent="0.35">
      <c r="G835" s="1019">
        <v>38576</v>
      </c>
    </row>
    <row r="836" spans="7:7" ht="11.9" customHeight="1" x14ac:dyDescent="0.35">
      <c r="G836" s="1019">
        <v>38577</v>
      </c>
    </row>
    <row r="837" spans="7:7" ht="11.9" customHeight="1" x14ac:dyDescent="0.35">
      <c r="G837" s="1019">
        <v>38578</v>
      </c>
    </row>
    <row r="838" spans="7:7" ht="11.9" customHeight="1" x14ac:dyDescent="0.35">
      <c r="G838" s="1019">
        <v>38579</v>
      </c>
    </row>
    <row r="839" spans="7:7" ht="11.9" customHeight="1" x14ac:dyDescent="0.35">
      <c r="G839" s="1019">
        <v>38580</v>
      </c>
    </row>
    <row r="840" spans="7:7" ht="11.9" customHeight="1" x14ac:dyDescent="0.35">
      <c r="G840" s="1019">
        <v>38581</v>
      </c>
    </row>
    <row r="841" spans="7:7" ht="11.9" customHeight="1" x14ac:dyDescent="0.35">
      <c r="G841" s="1019">
        <v>38582</v>
      </c>
    </row>
    <row r="842" spans="7:7" ht="11.9" customHeight="1" x14ac:dyDescent="0.35">
      <c r="G842" s="1019">
        <v>38583</v>
      </c>
    </row>
    <row r="843" spans="7:7" ht="11.9" customHeight="1" x14ac:dyDescent="0.35">
      <c r="G843" s="1019">
        <v>38584</v>
      </c>
    </row>
    <row r="844" spans="7:7" ht="11.9" customHeight="1" x14ac:dyDescent="0.35">
      <c r="G844" s="1019">
        <v>38585</v>
      </c>
    </row>
    <row r="845" spans="7:7" ht="11.9" customHeight="1" x14ac:dyDescent="0.35">
      <c r="G845" s="1019">
        <v>38586</v>
      </c>
    </row>
    <row r="846" spans="7:7" ht="11.9" customHeight="1" x14ac:dyDescent="0.35">
      <c r="G846" s="1019">
        <v>38587</v>
      </c>
    </row>
    <row r="847" spans="7:7" ht="11.9" customHeight="1" x14ac:dyDescent="0.35">
      <c r="G847" s="1019">
        <v>38588</v>
      </c>
    </row>
    <row r="848" spans="7:7" ht="11.9" customHeight="1" x14ac:dyDescent="0.35">
      <c r="G848" s="1019">
        <v>38589</v>
      </c>
    </row>
    <row r="849" spans="7:7" ht="11.9" customHeight="1" x14ac:dyDescent="0.35">
      <c r="G849" s="1019">
        <v>38590</v>
      </c>
    </row>
    <row r="850" spans="7:7" ht="11.9" customHeight="1" x14ac:dyDescent="0.35">
      <c r="G850" s="1019">
        <v>38591</v>
      </c>
    </row>
    <row r="851" spans="7:7" ht="11.9" customHeight="1" x14ac:dyDescent="0.35">
      <c r="G851" s="1019">
        <v>38592</v>
      </c>
    </row>
    <row r="852" spans="7:7" ht="11.9" customHeight="1" x14ac:dyDescent="0.35">
      <c r="G852" s="1019">
        <v>38593</v>
      </c>
    </row>
    <row r="853" spans="7:7" ht="11.9" customHeight="1" x14ac:dyDescent="0.35">
      <c r="G853" s="1019">
        <v>38594</v>
      </c>
    </row>
    <row r="854" spans="7:7" ht="11.9" customHeight="1" x14ac:dyDescent="0.35">
      <c r="G854" s="1019">
        <v>38595</v>
      </c>
    </row>
    <row r="855" spans="7:7" ht="11.9" customHeight="1" x14ac:dyDescent="0.35">
      <c r="G855" s="1019">
        <v>38596</v>
      </c>
    </row>
    <row r="856" spans="7:7" ht="11.9" customHeight="1" x14ac:dyDescent="0.35">
      <c r="G856" s="1019">
        <v>38597</v>
      </c>
    </row>
    <row r="857" spans="7:7" ht="11.9" customHeight="1" x14ac:dyDescent="0.35">
      <c r="G857" s="1019">
        <v>38598</v>
      </c>
    </row>
    <row r="858" spans="7:7" ht="11.9" customHeight="1" x14ac:dyDescent="0.35">
      <c r="G858" s="1019">
        <v>38599</v>
      </c>
    </row>
    <row r="859" spans="7:7" ht="11.9" customHeight="1" x14ac:dyDescent="0.35">
      <c r="G859" s="1019">
        <v>38600</v>
      </c>
    </row>
    <row r="860" spans="7:7" ht="11.9" customHeight="1" x14ac:dyDescent="0.35">
      <c r="G860" s="1019">
        <v>38601</v>
      </c>
    </row>
    <row r="861" spans="7:7" ht="11.9" customHeight="1" x14ac:dyDescent="0.35">
      <c r="G861" s="1019">
        <v>38602</v>
      </c>
    </row>
    <row r="862" spans="7:7" ht="11.9" customHeight="1" x14ac:dyDescent="0.35">
      <c r="G862" s="1019">
        <v>38603</v>
      </c>
    </row>
    <row r="863" spans="7:7" ht="11.9" customHeight="1" x14ac:dyDescent="0.35">
      <c r="G863" s="1019">
        <v>38604</v>
      </c>
    </row>
    <row r="864" spans="7:7" ht="11.9" customHeight="1" x14ac:dyDescent="0.35">
      <c r="G864" s="1019">
        <v>38605</v>
      </c>
    </row>
    <row r="865" spans="7:7" ht="11.9" customHeight="1" x14ac:dyDescent="0.35">
      <c r="G865" s="1019">
        <v>38606</v>
      </c>
    </row>
    <row r="866" spans="7:7" ht="11.9" customHeight="1" x14ac:dyDescent="0.35">
      <c r="G866" s="1019">
        <v>38607</v>
      </c>
    </row>
    <row r="867" spans="7:7" ht="11.9" customHeight="1" x14ac:dyDescent="0.35">
      <c r="G867" s="1019">
        <v>38608</v>
      </c>
    </row>
    <row r="868" spans="7:7" ht="11.9" customHeight="1" x14ac:dyDescent="0.35">
      <c r="G868" s="1019">
        <v>38609</v>
      </c>
    </row>
    <row r="869" spans="7:7" ht="11.9" customHeight="1" x14ac:dyDescent="0.35">
      <c r="G869" s="1019">
        <v>38610</v>
      </c>
    </row>
    <row r="870" spans="7:7" ht="11.9" customHeight="1" x14ac:dyDescent="0.35">
      <c r="G870" s="1019">
        <v>38611</v>
      </c>
    </row>
    <row r="871" spans="7:7" ht="11.9" customHeight="1" x14ac:dyDescent="0.35">
      <c r="G871" s="1019">
        <v>38612</v>
      </c>
    </row>
    <row r="872" spans="7:7" ht="11.9" customHeight="1" x14ac:dyDescent="0.35">
      <c r="G872" s="1019">
        <v>38613</v>
      </c>
    </row>
    <row r="873" spans="7:7" ht="11.9" customHeight="1" x14ac:dyDescent="0.35">
      <c r="G873" s="1019">
        <v>38614</v>
      </c>
    </row>
    <row r="874" spans="7:7" ht="11.9" customHeight="1" x14ac:dyDescent="0.35">
      <c r="G874" s="1019">
        <v>38615</v>
      </c>
    </row>
    <row r="875" spans="7:7" ht="11.9" customHeight="1" x14ac:dyDescent="0.35">
      <c r="G875" s="1019">
        <v>38616</v>
      </c>
    </row>
    <row r="876" spans="7:7" ht="11.9" customHeight="1" x14ac:dyDescent="0.35">
      <c r="G876" s="1019">
        <v>38617</v>
      </c>
    </row>
    <row r="877" spans="7:7" ht="11.9" customHeight="1" x14ac:dyDescent="0.35">
      <c r="G877" s="1019">
        <v>38618</v>
      </c>
    </row>
    <row r="878" spans="7:7" ht="11.9" customHeight="1" x14ac:dyDescent="0.35">
      <c r="G878" s="1019">
        <v>38619</v>
      </c>
    </row>
    <row r="879" spans="7:7" ht="11.9" customHeight="1" x14ac:dyDescent="0.35">
      <c r="G879" s="1019">
        <v>38620</v>
      </c>
    </row>
    <row r="880" spans="7:7" ht="11.9" customHeight="1" x14ac:dyDescent="0.35">
      <c r="G880" s="1019">
        <v>38621</v>
      </c>
    </row>
    <row r="881" spans="7:7" ht="11.9" customHeight="1" x14ac:dyDescent="0.35">
      <c r="G881" s="1019">
        <v>38622</v>
      </c>
    </row>
    <row r="882" spans="7:7" ht="11.9" customHeight="1" x14ac:dyDescent="0.35">
      <c r="G882" s="1019">
        <v>38623</v>
      </c>
    </row>
    <row r="883" spans="7:7" ht="11.9" customHeight="1" x14ac:dyDescent="0.35">
      <c r="G883" s="1019">
        <v>38624</v>
      </c>
    </row>
    <row r="884" spans="7:7" ht="11.9" customHeight="1" x14ac:dyDescent="0.35">
      <c r="G884" s="1019">
        <v>38625</v>
      </c>
    </row>
    <row r="885" spans="7:7" ht="11.9" customHeight="1" x14ac:dyDescent="0.35">
      <c r="G885" s="1019">
        <v>38626</v>
      </c>
    </row>
    <row r="886" spans="7:7" ht="11.9" customHeight="1" x14ac:dyDescent="0.35">
      <c r="G886" s="1019">
        <v>38627</v>
      </c>
    </row>
    <row r="887" spans="7:7" ht="11.9" customHeight="1" x14ac:dyDescent="0.35">
      <c r="G887" s="1019">
        <v>38628</v>
      </c>
    </row>
    <row r="888" spans="7:7" ht="11.9" customHeight="1" x14ac:dyDescent="0.35">
      <c r="G888" s="1019">
        <v>38629</v>
      </c>
    </row>
    <row r="889" spans="7:7" ht="11.9" customHeight="1" x14ac:dyDescent="0.35">
      <c r="G889" s="1019">
        <v>38630</v>
      </c>
    </row>
    <row r="890" spans="7:7" ht="11.9" customHeight="1" x14ac:dyDescent="0.35">
      <c r="G890" s="1019">
        <v>38631</v>
      </c>
    </row>
    <row r="891" spans="7:7" ht="11.9" customHeight="1" x14ac:dyDescent="0.35">
      <c r="G891" s="1019">
        <v>38632</v>
      </c>
    </row>
    <row r="892" spans="7:7" ht="11.9" customHeight="1" x14ac:dyDescent="0.35">
      <c r="G892" s="1019">
        <v>38633</v>
      </c>
    </row>
    <row r="893" spans="7:7" ht="11.9" customHeight="1" x14ac:dyDescent="0.35">
      <c r="G893" s="1019">
        <v>38634</v>
      </c>
    </row>
    <row r="894" spans="7:7" ht="11.9" customHeight="1" x14ac:dyDescent="0.35">
      <c r="G894" s="1019">
        <v>38635</v>
      </c>
    </row>
    <row r="895" spans="7:7" ht="11.9" customHeight="1" x14ac:dyDescent="0.35">
      <c r="G895" s="1019">
        <v>38636</v>
      </c>
    </row>
    <row r="896" spans="7:7" ht="11.9" customHeight="1" x14ac:dyDescent="0.35">
      <c r="G896" s="1019">
        <v>38637</v>
      </c>
    </row>
    <row r="897" spans="7:7" ht="11.9" customHeight="1" x14ac:dyDescent="0.35">
      <c r="G897" s="1019">
        <v>38638</v>
      </c>
    </row>
    <row r="898" spans="7:7" ht="11.9" customHeight="1" x14ac:dyDescent="0.35">
      <c r="G898" s="1019">
        <v>38639</v>
      </c>
    </row>
    <row r="899" spans="7:7" ht="11.9" customHeight="1" x14ac:dyDescent="0.35">
      <c r="G899" s="1019">
        <v>38640</v>
      </c>
    </row>
    <row r="900" spans="7:7" ht="11.9" customHeight="1" x14ac:dyDescent="0.35">
      <c r="G900" s="1019">
        <v>38641</v>
      </c>
    </row>
    <row r="901" spans="7:7" ht="11.9" customHeight="1" x14ac:dyDescent="0.35">
      <c r="G901" s="1019">
        <v>38642</v>
      </c>
    </row>
    <row r="902" spans="7:7" ht="11.9" customHeight="1" x14ac:dyDescent="0.35">
      <c r="G902" s="1019">
        <v>38643</v>
      </c>
    </row>
    <row r="903" spans="7:7" ht="11.9" customHeight="1" x14ac:dyDescent="0.35">
      <c r="G903" s="1019">
        <v>38644</v>
      </c>
    </row>
    <row r="904" spans="7:7" ht="11.9" customHeight="1" x14ac:dyDescent="0.35">
      <c r="G904" s="1019">
        <v>38645</v>
      </c>
    </row>
    <row r="905" spans="7:7" ht="11.9" customHeight="1" x14ac:dyDescent="0.35">
      <c r="G905" s="1019">
        <v>38646</v>
      </c>
    </row>
    <row r="906" spans="7:7" ht="11.9" customHeight="1" x14ac:dyDescent="0.35">
      <c r="G906" s="1019">
        <v>38647</v>
      </c>
    </row>
    <row r="907" spans="7:7" ht="11.9" customHeight="1" x14ac:dyDescent="0.35">
      <c r="G907" s="1019">
        <v>38648</v>
      </c>
    </row>
    <row r="908" spans="7:7" ht="11.9" customHeight="1" x14ac:dyDescent="0.35">
      <c r="G908" s="1019">
        <v>38649</v>
      </c>
    </row>
    <row r="909" spans="7:7" ht="11.9" customHeight="1" x14ac:dyDescent="0.35">
      <c r="G909" s="1019">
        <v>38650</v>
      </c>
    </row>
    <row r="910" spans="7:7" ht="11.9" customHeight="1" x14ac:dyDescent="0.35">
      <c r="G910" s="1019">
        <v>38651</v>
      </c>
    </row>
    <row r="911" spans="7:7" ht="11.9" customHeight="1" x14ac:dyDescent="0.35">
      <c r="G911" s="1019">
        <v>38652</v>
      </c>
    </row>
    <row r="912" spans="7:7" ht="11.9" customHeight="1" x14ac:dyDescent="0.35">
      <c r="G912" s="1019">
        <v>38653</v>
      </c>
    </row>
    <row r="913" spans="7:7" ht="11.9" customHeight="1" x14ac:dyDescent="0.35">
      <c r="G913" s="1019">
        <v>38654</v>
      </c>
    </row>
    <row r="914" spans="7:7" ht="11.9" customHeight="1" x14ac:dyDescent="0.35">
      <c r="G914" s="1019">
        <v>38655</v>
      </c>
    </row>
    <row r="915" spans="7:7" ht="11.9" customHeight="1" x14ac:dyDescent="0.35">
      <c r="G915" s="1019">
        <v>38656</v>
      </c>
    </row>
    <row r="916" spans="7:7" ht="11.9" customHeight="1" x14ac:dyDescent="0.35">
      <c r="G916" s="1019">
        <v>38657</v>
      </c>
    </row>
    <row r="917" spans="7:7" ht="11.9" customHeight="1" x14ac:dyDescent="0.35">
      <c r="G917" s="1019">
        <v>38658</v>
      </c>
    </row>
    <row r="918" spans="7:7" ht="11.9" customHeight="1" x14ac:dyDescent="0.35">
      <c r="G918" s="1019">
        <v>38659</v>
      </c>
    </row>
    <row r="919" spans="7:7" ht="11.9" customHeight="1" x14ac:dyDescent="0.35">
      <c r="G919" s="1019">
        <v>38660</v>
      </c>
    </row>
    <row r="920" spans="7:7" ht="11.9" customHeight="1" x14ac:dyDescent="0.35">
      <c r="G920" s="1019">
        <v>38661</v>
      </c>
    </row>
    <row r="921" spans="7:7" ht="11.9" customHeight="1" x14ac:dyDescent="0.35">
      <c r="G921" s="1019">
        <v>38662</v>
      </c>
    </row>
    <row r="922" spans="7:7" ht="11.9" customHeight="1" x14ac:dyDescent="0.35">
      <c r="G922" s="1019">
        <v>38663</v>
      </c>
    </row>
    <row r="923" spans="7:7" ht="11.9" customHeight="1" x14ac:dyDescent="0.35">
      <c r="G923" s="1019">
        <v>38664</v>
      </c>
    </row>
    <row r="924" spans="7:7" ht="11.9" customHeight="1" x14ac:dyDescent="0.35">
      <c r="G924" s="1019">
        <v>38665</v>
      </c>
    </row>
    <row r="925" spans="7:7" ht="11.9" customHeight="1" x14ac:dyDescent="0.35">
      <c r="G925" s="1019">
        <v>38666</v>
      </c>
    </row>
    <row r="926" spans="7:7" ht="11.9" customHeight="1" x14ac:dyDescent="0.35">
      <c r="G926" s="1019">
        <v>38667</v>
      </c>
    </row>
    <row r="927" spans="7:7" ht="11.9" customHeight="1" x14ac:dyDescent="0.35">
      <c r="G927" s="1019">
        <v>38668</v>
      </c>
    </row>
    <row r="928" spans="7:7" ht="11.9" customHeight="1" x14ac:dyDescent="0.35">
      <c r="G928" s="1019">
        <v>38669</v>
      </c>
    </row>
    <row r="929" spans="7:7" ht="11.9" customHeight="1" x14ac:dyDescent="0.35">
      <c r="G929" s="1019">
        <v>38670</v>
      </c>
    </row>
    <row r="930" spans="7:7" ht="11.9" customHeight="1" x14ac:dyDescent="0.35">
      <c r="G930" s="1019">
        <v>38671</v>
      </c>
    </row>
    <row r="931" spans="7:7" ht="11.9" customHeight="1" x14ac:dyDescent="0.35">
      <c r="G931" s="1019">
        <v>38672</v>
      </c>
    </row>
    <row r="932" spans="7:7" ht="11.9" customHeight="1" x14ac:dyDescent="0.35">
      <c r="G932" s="1019">
        <v>38673</v>
      </c>
    </row>
    <row r="933" spans="7:7" ht="11.9" customHeight="1" x14ac:dyDescent="0.35">
      <c r="G933" s="1019">
        <v>38674</v>
      </c>
    </row>
    <row r="934" spans="7:7" ht="11.9" customHeight="1" x14ac:dyDescent="0.35">
      <c r="G934" s="1019">
        <v>38675</v>
      </c>
    </row>
    <row r="935" spans="7:7" ht="11.9" customHeight="1" x14ac:dyDescent="0.35">
      <c r="G935" s="1019">
        <v>38676</v>
      </c>
    </row>
    <row r="936" spans="7:7" ht="11.9" customHeight="1" x14ac:dyDescent="0.35">
      <c r="G936" s="1019">
        <v>38677</v>
      </c>
    </row>
    <row r="937" spans="7:7" ht="11.9" customHeight="1" x14ac:dyDescent="0.35">
      <c r="G937" s="1019">
        <v>38678</v>
      </c>
    </row>
    <row r="938" spans="7:7" ht="11.9" customHeight="1" x14ac:dyDescent="0.35">
      <c r="G938" s="1019">
        <v>38679</v>
      </c>
    </row>
    <row r="939" spans="7:7" ht="11.9" customHeight="1" x14ac:dyDescent="0.35">
      <c r="G939" s="1019">
        <v>38680</v>
      </c>
    </row>
    <row r="940" spans="7:7" ht="11.9" customHeight="1" x14ac:dyDescent="0.35">
      <c r="G940" s="1019">
        <v>38681</v>
      </c>
    </row>
    <row r="941" spans="7:7" ht="11.9" customHeight="1" x14ac:dyDescent="0.35">
      <c r="G941" s="1019">
        <v>38682</v>
      </c>
    </row>
    <row r="942" spans="7:7" ht="11.9" customHeight="1" x14ac:dyDescent="0.35">
      <c r="G942" s="1019">
        <v>38683</v>
      </c>
    </row>
    <row r="943" spans="7:7" ht="11.9" customHeight="1" x14ac:dyDescent="0.35">
      <c r="G943" s="1019">
        <v>38684</v>
      </c>
    </row>
    <row r="944" spans="7:7" ht="11.9" customHeight="1" x14ac:dyDescent="0.35">
      <c r="G944" s="1019">
        <v>38685</v>
      </c>
    </row>
    <row r="945" spans="7:7" ht="11.9" customHeight="1" x14ac:dyDescent="0.35">
      <c r="G945" s="1019">
        <v>38686</v>
      </c>
    </row>
    <row r="946" spans="7:7" ht="11.9" customHeight="1" x14ac:dyDescent="0.35">
      <c r="G946" s="1019">
        <v>38687</v>
      </c>
    </row>
    <row r="947" spans="7:7" ht="11.9" customHeight="1" x14ac:dyDescent="0.35">
      <c r="G947" s="1019">
        <v>38688</v>
      </c>
    </row>
    <row r="948" spans="7:7" ht="11.9" customHeight="1" x14ac:dyDescent="0.35">
      <c r="G948" s="1019">
        <v>38689</v>
      </c>
    </row>
    <row r="949" spans="7:7" ht="11.9" customHeight="1" x14ac:dyDescent="0.35">
      <c r="G949" s="1019">
        <v>38690</v>
      </c>
    </row>
    <row r="950" spans="7:7" ht="11.9" customHeight="1" x14ac:dyDescent="0.35">
      <c r="G950" s="1019">
        <v>38691</v>
      </c>
    </row>
    <row r="951" spans="7:7" ht="11.9" customHeight="1" x14ac:dyDescent="0.35">
      <c r="G951" s="1019">
        <v>38692</v>
      </c>
    </row>
    <row r="952" spans="7:7" ht="11.9" customHeight="1" x14ac:dyDescent="0.35">
      <c r="G952" s="1019">
        <v>38693</v>
      </c>
    </row>
    <row r="953" spans="7:7" ht="11.9" customHeight="1" x14ac:dyDescent="0.35">
      <c r="G953" s="1019">
        <v>38694</v>
      </c>
    </row>
    <row r="954" spans="7:7" ht="11.9" customHeight="1" x14ac:dyDescent="0.35">
      <c r="G954" s="1019">
        <v>38695</v>
      </c>
    </row>
    <row r="955" spans="7:7" ht="11.9" customHeight="1" x14ac:dyDescent="0.35">
      <c r="G955" s="1019">
        <v>38696</v>
      </c>
    </row>
    <row r="956" spans="7:7" ht="11.9" customHeight="1" x14ac:dyDescent="0.35">
      <c r="G956" s="1019">
        <v>38697</v>
      </c>
    </row>
    <row r="957" spans="7:7" ht="11.9" customHeight="1" x14ac:dyDescent="0.35">
      <c r="G957" s="1019">
        <v>38698</v>
      </c>
    </row>
    <row r="958" spans="7:7" ht="11.9" customHeight="1" x14ac:dyDescent="0.35">
      <c r="G958" s="1019">
        <v>38699</v>
      </c>
    </row>
    <row r="959" spans="7:7" ht="11.9" customHeight="1" x14ac:dyDescent="0.35">
      <c r="G959" s="1019">
        <v>38700</v>
      </c>
    </row>
    <row r="960" spans="7:7" ht="11.9" customHeight="1" x14ac:dyDescent="0.35">
      <c r="G960" s="1019">
        <v>38701</v>
      </c>
    </row>
    <row r="961" spans="7:7" ht="11.9" customHeight="1" x14ac:dyDescent="0.35">
      <c r="G961" s="1019">
        <v>38702</v>
      </c>
    </row>
    <row r="962" spans="7:7" ht="11.9" customHeight="1" x14ac:dyDescent="0.35">
      <c r="G962" s="1019">
        <v>38703</v>
      </c>
    </row>
    <row r="963" spans="7:7" ht="11.9" customHeight="1" x14ac:dyDescent="0.35">
      <c r="G963" s="1019">
        <v>38704</v>
      </c>
    </row>
    <row r="964" spans="7:7" ht="11.9" customHeight="1" x14ac:dyDescent="0.35">
      <c r="G964" s="1019">
        <v>38705</v>
      </c>
    </row>
    <row r="965" spans="7:7" ht="11.9" customHeight="1" x14ac:dyDescent="0.35">
      <c r="G965" s="1019">
        <v>38706</v>
      </c>
    </row>
    <row r="966" spans="7:7" ht="11.9" customHeight="1" x14ac:dyDescent="0.35">
      <c r="G966" s="1019">
        <v>38707</v>
      </c>
    </row>
    <row r="967" spans="7:7" ht="11.9" customHeight="1" x14ac:dyDescent="0.35">
      <c r="G967" s="1019">
        <v>38708</v>
      </c>
    </row>
    <row r="968" spans="7:7" ht="11.9" customHeight="1" x14ac:dyDescent="0.35">
      <c r="G968" s="1019">
        <v>38709</v>
      </c>
    </row>
    <row r="969" spans="7:7" ht="11.9" customHeight="1" x14ac:dyDescent="0.35">
      <c r="G969" s="1019">
        <v>38710</v>
      </c>
    </row>
    <row r="970" spans="7:7" ht="11.9" customHeight="1" x14ac:dyDescent="0.35">
      <c r="G970" s="1019">
        <v>38711</v>
      </c>
    </row>
    <row r="971" spans="7:7" ht="11.9" customHeight="1" x14ac:dyDescent="0.35">
      <c r="G971" s="1019">
        <v>38712</v>
      </c>
    </row>
    <row r="972" spans="7:7" ht="11.9" customHeight="1" x14ac:dyDescent="0.35">
      <c r="G972" s="1019">
        <v>38713</v>
      </c>
    </row>
    <row r="973" spans="7:7" ht="11.9" customHeight="1" x14ac:dyDescent="0.35">
      <c r="G973" s="1019">
        <v>38714</v>
      </c>
    </row>
    <row r="974" spans="7:7" ht="11.9" customHeight="1" x14ac:dyDescent="0.35">
      <c r="G974" s="1019">
        <v>38715</v>
      </c>
    </row>
    <row r="975" spans="7:7" ht="11.9" customHeight="1" x14ac:dyDescent="0.35">
      <c r="G975" s="1019">
        <v>38716</v>
      </c>
    </row>
    <row r="976" spans="7:7" ht="11.9" customHeight="1" x14ac:dyDescent="0.35">
      <c r="G976" s="1019">
        <v>38717</v>
      </c>
    </row>
    <row r="977" spans="7:7" ht="11.9" customHeight="1" x14ac:dyDescent="0.35">
      <c r="G977" s="1019">
        <v>38718</v>
      </c>
    </row>
    <row r="978" spans="7:7" ht="11.9" customHeight="1" x14ac:dyDescent="0.35">
      <c r="G978" s="1019">
        <v>38719</v>
      </c>
    </row>
    <row r="979" spans="7:7" ht="11.9" customHeight="1" x14ac:dyDescent="0.35">
      <c r="G979" s="1019">
        <v>38720</v>
      </c>
    </row>
    <row r="980" spans="7:7" ht="11.9" customHeight="1" x14ac:dyDescent="0.35">
      <c r="G980" s="1019">
        <v>38721</v>
      </c>
    </row>
    <row r="981" spans="7:7" ht="11.9" customHeight="1" x14ac:dyDescent="0.35">
      <c r="G981" s="1019">
        <v>38722</v>
      </c>
    </row>
    <row r="982" spans="7:7" ht="11.9" customHeight="1" x14ac:dyDescent="0.35">
      <c r="G982" s="1019">
        <v>38723</v>
      </c>
    </row>
    <row r="983" spans="7:7" ht="11.9" customHeight="1" x14ac:dyDescent="0.35">
      <c r="G983" s="1019">
        <v>38724</v>
      </c>
    </row>
    <row r="984" spans="7:7" ht="11.9" customHeight="1" x14ac:dyDescent="0.35">
      <c r="G984" s="1019">
        <v>38725</v>
      </c>
    </row>
    <row r="985" spans="7:7" ht="11.9" customHeight="1" x14ac:dyDescent="0.35">
      <c r="G985" s="1019">
        <v>38726</v>
      </c>
    </row>
    <row r="986" spans="7:7" ht="11.9" customHeight="1" x14ac:dyDescent="0.35">
      <c r="G986" s="1019">
        <v>38727</v>
      </c>
    </row>
    <row r="987" spans="7:7" ht="11.9" customHeight="1" x14ac:dyDescent="0.35">
      <c r="G987" s="1019">
        <v>38728</v>
      </c>
    </row>
    <row r="988" spans="7:7" ht="11.9" customHeight="1" x14ac:dyDescent="0.35">
      <c r="G988" s="1019">
        <v>38729</v>
      </c>
    </row>
    <row r="989" spans="7:7" ht="11.9" customHeight="1" x14ac:dyDescent="0.35">
      <c r="G989" s="1019">
        <v>38730</v>
      </c>
    </row>
    <row r="990" spans="7:7" ht="11.9" customHeight="1" x14ac:dyDescent="0.35">
      <c r="G990" s="1019">
        <v>38731</v>
      </c>
    </row>
    <row r="991" spans="7:7" ht="11.9" customHeight="1" x14ac:dyDescent="0.35">
      <c r="G991" s="1019">
        <v>38732</v>
      </c>
    </row>
    <row r="992" spans="7:7" ht="11.9" customHeight="1" x14ac:dyDescent="0.35">
      <c r="G992" s="1019">
        <v>38733</v>
      </c>
    </row>
    <row r="993" spans="7:7" ht="11.9" customHeight="1" x14ac:dyDescent="0.35">
      <c r="G993" s="1019">
        <v>38734</v>
      </c>
    </row>
    <row r="994" spans="7:7" ht="11.9" customHeight="1" x14ac:dyDescent="0.35">
      <c r="G994" s="1019">
        <v>38735</v>
      </c>
    </row>
    <row r="995" spans="7:7" ht="11.9" customHeight="1" x14ac:dyDescent="0.35">
      <c r="G995" s="1019">
        <v>38736</v>
      </c>
    </row>
    <row r="996" spans="7:7" ht="11.9" customHeight="1" x14ac:dyDescent="0.35">
      <c r="G996" s="1019">
        <v>38737</v>
      </c>
    </row>
    <row r="997" spans="7:7" ht="11.9" customHeight="1" x14ac:dyDescent="0.35">
      <c r="G997" s="1019">
        <v>38738</v>
      </c>
    </row>
    <row r="998" spans="7:7" ht="11.9" customHeight="1" x14ac:dyDescent="0.35">
      <c r="G998" s="1019">
        <v>38739</v>
      </c>
    </row>
    <row r="999" spans="7:7" ht="11.9" customHeight="1" x14ac:dyDescent="0.35">
      <c r="G999" s="1019">
        <v>38740</v>
      </c>
    </row>
    <row r="1000" spans="7:7" ht="11.9" customHeight="1" x14ac:dyDescent="0.35">
      <c r="G1000" s="1019">
        <v>38741</v>
      </c>
    </row>
    <row r="1001" spans="7:7" ht="11.9" customHeight="1" x14ac:dyDescent="0.35">
      <c r="G1001" s="1019">
        <v>38742</v>
      </c>
    </row>
    <row r="1002" spans="7:7" ht="11.9" customHeight="1" x14ac:dyDescent="0.35">
      <c r="G1002" s="1019">
        <v>38743</v>
      </c>
    </row>
    <row r="1003" spans="7:7" ht="11.9" customHeight="1" x14ac:dyDescent="0.35">
      <c r="G1003" s="1019">
        <v>38744</v>
      </c>
    </row>
    <row r="1004" spans="7:7" ht="11.9" customHeight="1" x14ac:dyDescent="0.35">
      <c r="G1004" s="1019">
        <v>38745</v>
      </c>
    </row>
    <row r="1005" spans="7:7" ht="11.9" customHeight="1" x14ac:dyDescent="0.35">
      <c r="G1005" s="1019">
        <v>38746</v>
      </c>
    </row>
    <row r="1006" spans="7:7" ht="11.9" customHeight="1" x14ac:dyDescent="0.35">
      <c r="G1006" s="1019">
        <v>38747</v>
      </c>
    </row>
    <row r="1007" spans="7:7" ht="11.9" customHeight="1" x14ac:dyDescent="0.35">
      <c r="G1007" s="1019">
        <v>38748</v>
      </c>
    </row>
    <row r="1008" spans="7:7" ht="11.9" customHeight="1" x14ac:dyDescent="0.35">
      <c r="G1008" s="1019">
        <v>38749</v>
      </c>
    </row>
    <row r="1009" spans="7:7" ht="11.9" customHeight="1" x14ac:dyDescent="0.35">
      <c r="G1009" s="1019">
        <v>38750</v>
      </c>
    </row>
    <row r="1010" spans="7:7" ht="11.9" customHeight="1" x14ac:dyDescent="0.35">
      <c r="G1010" s="1019">
        <v>38751</v>
      </c>
    </row>
    <row r="1011" spans="7:7" ht="11.9" customHeight="1" x14ac:dyDescent="0.35">
      <c r="G1011" s="1019">
        <v>38752</v>
      </c>
    </row>
    <row r="1012" spans="7:7" ht="11.9" customHeight="1" x14ac:dyDescent="0.35">
      <c r="G1012" s="1019">
        <v>38753</v>
      </c>
    </row>
    <row r="1013" spans="7:7" ht="11.9" customHeight="1" x14ac:dyDescent="0.35">
      <c r="G1013" s="1019">
        <v>38754</v>
      </c>
    </row>
    <row r="1014" spans="7:7" ht="11.9" customHeight="1" x14ac:dyDescent="0.35">
      <c r="G1014" s="1019">
        <v>38755</v>
      </c>
    </row>
    <row r="1015" spans="7:7" ht="11.9" customHeight="1" x14ac:dyDescent="0.35">
      <c r="G1015" s="1019">
        <v>38756</v>
      </c>
    </row>
    <row r="1016" spans="7:7" ht="11.9" customHeight="1" x14ac:dyDescent="0.35">
      <c r="G1016" s="1019">
        <v>38757</v>
      </c>
    </row>
    <row r="1017" spans="7:7" ht="11.9" customHeight="1" x14ac:dyDescent="0.35">
      <c r="G1017" s="1019">
        <v>38758</v>
      </c>
    </row>
    <row r="1018" spans="7:7" ht="11.9" customHeight="1" x14ac:dyDescent="0.35">
      <c r="G1018" s="1019">
        <v>38759</v>
      </c>
    </row>
    <row r="1019" spans="7:7" ht="11.9" customHeight="1" x14ac:dyDescent="0.35">
      <c r="G1019" s="1019">
        <v>38760</v>
      </c>
    </row>
    <row r="1020" spans="7:7" ht="11.9" customHeight="1" x14ac:dyDescent="0.35">
      <c r="G1020" s="1019">
        <v>38761</v>
      </c>
    </row>
    <row r="1021" spans="7:7" ht="11.9" customHeight="1" x14ac:dyDescent="0.35">
      <c r="G1021" s="1019">
        <v>38762</v>
      </c>
    </row>
    <row r="1022" spans="7:7" ht="11.9" customHeight="1" x14ac:dyDescent="0.35">
      <c r="G1022" s="1019">
        <v>38763</v>
      </c>
    </row>
    <row r="1023" spans="7:7" ht="11.9" customHeight="1" x14ac:dyDescent="0.35">
      <c r="G1023" s="1019">
        <v>38764</v>
      </c>
    </row>
    <row r="1024" spans="7:7" ht="11.9" customHeight="1" x14ac:dyDescent="0.35">
      <c r="G1024" s="1019">
        <v>38765</v>
      </c>
    </row>
    <row r="1025" spans="7:7" ht="11.9" customHeight="1" x14ac:dyDescent="0.35">
      <c r="G1025" s="1019">
        <v>38766</v>
      </c>
    </row>
    <row r="1026" spans="7:7" ht="11.9" customHeight="1" x14ac:dyDescent="0.35">
      <c r="G1026" s="1019">
        <v>38767</v>
      </c>
    </row>
    <row r="1027" spans="7:7" ht="11.9" customHeight="1" x14ac:dyDescent="0.35">
      <c r="G1027" s="1019">
        <v>38768</v>
      </c>
    </row>
    <row r="1028" spans="7:7" ht="11.9" customHeight="1" x14ac:dyDescent="0.35">
      <c r="G1028" s="1019">
        <v>38769</v>
      </c>
    </row>
    <row r="1029" spans="7:7" ht="11.9" customHeight="1" x14ac:dyDescent="0.35">
      <c r="G1029" s="1019">
        <v>38770</v>
      </c>
    </row>
    <row r="1030" spans="7:7" ht="11.9" customHeight="1" x14ac:dyDescent="0.35">
      <c r="G1030" s="1019">
        <v>38771</v>
      </c>
    </row>
    <row r="1031" spans="7:7" ht="11.9" customHeight="1" x14ac:dyDescent="0.35">
      <c r="G1031" s="1019">
        <v>38772</v>
      </c>
    </row>
    <row r="1032" spans="7:7" ht="11.9" customHeight="1" x14ac:dyDescent="0.35">
      <c r="G1032" s="1019">
        <v>38773</v>
      </c>
    </row>
    <row r="1033" spans="7:7" ht="11.9" customHeight="1" x14ac:dyDescent="0.35">
      <c r="G1033" s="1019">
        <v>38774</v>
      </c>
    </row>
    <row r="1034" spans="7:7" ht="11.9" customHeight="1" x14ac:dyDescent="0.35">
      <c r="G1034" s="1019">
        <v>38775</v>
      </c>
    </row>
    <row r="1035" spans="7:7" ht="11.9" customHeight="1" x14ac:dyDescent="0.35">
      <c r="G1035" s="1019">
        <v>38776</v>
      </c>
    </row>
    <row r="1036" spans="7:7" ht="11.9" customHeight="1" x14ac:dyDescent="0.35">
      <c r="G1036" s="1019">
        <v>38777</v>
      </c>
    </row>
    <row r="1037" spans="7:7" ht="11.9" customHeight="1" x14ac:dyDescent="0.35">
      <c r="G1037" s="1019">
        <v>38778</v>
      </c>
    </row>
    <row r="1038" spans="7:7" ht="11.9" customHeight="1" x14ac:dyDescent="0.35">
      <c r="G1038" s="1019">
        <v>38779</v>
      </c>
    </row>
    <row r="1039" spans="7:7" ht="11.9" customHeight="1" x14ac:dyDescent="0.35">
      <c r="G1039" s="1019">
        <v>38780</v>
      </c>
    </row>
    <row r="1040" spans="7:7" ht="11.9" customHeight="1" x14ac:dyDescent="0.35">
      <c r="G1040" s="1019">
        <v>38781</v>
      </c>
    </row>
    <row r="1041" spans="7:7" ht="11.9" customHeight="1" x14ac:dyDescent="0.35">
      <c r="G1041" s="1019">
        <v>38782</v>
      </c>
    </row>
    <row r="1042" spans="7:7" ht="11.9" customHeight="1" x14ac:dyDescent="0.35">
      <c r="G1042" s="1019">
        <v>38783</v>
      </c>
    </row>
    <row r="1043" spans="7:7" ht="11.9" customHeight="1" x14ac:dyDescent="0.35">
      <c r="G1043" s="1019">
        <v>38784</v>
      </c>
    </row>
    <row r="1044" spans="7:7" ht="11.9" customHeight="1" x14ac:dyDescent="0.35">
      <c r="G1044" s="1019">
        <v>38785</v>
      </c>
    </row>
    <row r="1045" spans="7:7" ht="11.9" customHeight="1" x14ac:dyDescent="0.35">
      <c r="G1045" s="1019">
        <v>38786</v>
      </c>
    </row>
    <row r="1046" spans="7:7" ht="11.9" customHeight="1" x14ac:dyDescent="0.35">
      <c r="G1046" s="1019">
        <v>38787</v>
      </c>
    </row>
    <row r="1047" spans="7:7" ht="11.9" customHeight="1" x14ac:dyDescent="0.35">
      <c r="G1047" s="1019">
        <v>38788</v>
      </c>
    </row>
    <row r="1048" spans="7:7" ht="11.9" customHeight="1" x14ac:dyDescent="0.35">
      <c r="G1048" s="1019">
        <v>38789</v>
      </c>
    </row>
    <row r="1049" spans="7:7" ht="11.9" customHeight="1" x14ac:dyDescent="0.35">
      <c r="G1049" s="1019">
        <v>38790</v>
      </c>
    </row>
    <row r="1050" spans="7:7" ht="11.9" customHeight="1" x14ac:dyDescent="0.35">
      <c r="G1050" s="1019">
        <v>38791</v>
      </c>
    </row>
    <row r="1051" spans="7:7" ht="11.9" customHeight="1" x14ac:dyDescent="0.35">
      <c r="G1051" s="1019">
        <v>38792</v>
      </c>
    </row>
    <row r="1052" spans="7:7" ht="11.9" customHeight="1" x14ac:dyDescent="0.35">
      <c r="G1052" s="1019">
        <v>38793</v>
      </c>
    </row>
    <row r="1053" spans="7:7" ht="11.9" customHeight="1" x14ac:dyDescent="0.35">
      <c r="G1053" s="1019">
        <v>38794</v>
      </c>
    </row>
    <row r="1054" spans="7:7" ht="11.9" customHeight="1" x14ac:dyDescent="0.35">
      <c r="G1054" s="1019">
        <v>38795</v>
      </c>
    </row>
    <row r="1055" spans="7:7" ht="11.9" customHeight="1" x14ac:dyDescent="0.35">
      <c r="G1055" s="1019">
        <v>38796</v>
      </c>
    </row>
    <row r="1056" spans="7:7" ht="11.9" customHeight="1" x14ac:dyDescent="0.35">
      <c r="G1056" s="1019">
        <v>38797</v>
      </c>
    </row>
    <row r="1057" spans="7:7" ht="11.9" customHeight="1" x14ac:dyDescent="0.35">
      <c r="G1057" s="1019">
        <v>38798</v>
      </c>
    </row>
    <row r="1058" spans="7:7" ht="11.9" customHeight="1" x14ac:dyDescent="0.35">
      <c r="G1058" s="1019">
        <v>38799</v>
      </c>
    </row>
    <row r="1059" spans="7:7" ht="11.9" customHeight="1" x14ac:dyDescent="0.35">
      <c r="G1059" s="1019">
        <v>38800</v>
      </c>
    </row>
    <row r="1060" spans="7:7" ht="11.9" customHeight="1" x14ac:dyDescent="0.35">
      <c r="G1060" s="1019">
        <v>38801</v>
      </c>
    </row>
    <row r="1061" spans="7:7" ht="11.9" customHeight="1" x14ac:dyDescent="0.35">
      <c r="G1061" s="1019">
        <v>38802</v>
      </c>
    </row>
    <row r="1062" spans="7:7" ht="11.9" customHeight="1" x14ac:dyDescent="0.35">
      <c r="G1062" s="1019">
        <v>38803</v>
      </c>
    </row>
    <row r="1063" spans="7:7" ht="11.9" customHeight="1" x14ac:dyDescent="0.35">
      <c r="G1063" s="1019">
        <v>38804</v>
      </c>
    </row>
    <row r="1064" spans="7:7" ht="11.9" customHeight="1" x14ac:dyDescent="0.35">
      <c r="G1064" s="1019">
        <v>38805</v>
      </c>
    </row>
    <row r="1065" spans="7:7" ht="11.9" customHeight="1" x14ac:dyDescent="0.35">
      <c r="G1065" s="1019">
        <v>38806</v>
      </c>
    </row>
    <row r="1066" spans="7:7" ht="11.9" customHeight="1" x14ac:dyDescent="0.35">
      <c r="G1066" s="1019">
        <v>38807</v>
      </c>
    </row>
    <row r="1067" spans="7:7" ht="11.9" customHeight="1" x14ac:dyDescent="0.35">
      <c r="G1067" s="1019">
        <v>38808</v>
      </c>
    </row>
    <row r="1068" spans="7:7" ht="11.9" customHeight="1" x14ac:dyDescent="0.35">
      <c r="G1068" s="1019">
        <v>38809</v>
      </c>
    </row>
    <row r="1069" spans="7:7" ht="11.9" customHeight="1" x14ac:dyDescent="0.35">
      <c r="G1069" s="1019">
        <v>38810</v>
      </c>
    </row>
    <row r="1070" spans="7:7" ht="11.9" customHeight="1" x14ac:dyDescent="0.35">
      <c r="G1070" s="1019">
        <v>38811</v>
      </c>
    </row>
    <row r="1071" spans="7:7" ht="11.9" customHeight="1" x14ac:dyDescent="0.35">
      <c r="G1071" s="1019">
        <v>38812</v>
      </c>
    </row>
    <row r="1072" spans="7:7" ht="11.9" customHeight="1" x14ac:dyDescent="0.35">
      <c r="G1072" s="1019">
        <v>38813</v>
      </c>
    </row>
    <row r="1073" spans="7:7" ht="11.9" customHeight="1" x14ac:dyDescent="0.35">
      <c r="G1073" s="1019">
        <v>38814</v>
      </c>
    </row>
    <row r="1074" spans="7:7" ht="11.9" customHeight="1" x14ac:dyDescent="0.35">
      <c r="G1074" s="1019">
        <v>38815</v>
      </c>
    </row>
    <row r="1075" spans="7:7" ht="11.9" customHeight="1" x14ac:dyDescent="0.35">
      <c r="G1075" s="1019">
        <v>38816</v>
      </c>
    </row>
    <row r="1076" spans="7:7" ht="11.9" customHeight="1" x14ac:dyDescent="0.35">
      <c r="G1076" s="1019">
        <v>38817</v>
      </c>
    </row>
    <row r="1077" spans="7:7" ht="11.9" customHeight="1" x14ac:dyDescent="0.35">
      <c r="G1077" s="1019">
        <v>38818</v>
      </c>
    </row>
    <row r="1078" spans="7:7" ht="11.9" customHeight="1" x14ac:dyDescent="0.35">
      <c r="G1078" s="1019">
        <v>38819</v>
      </c>
    </row>
    <row r="1079" spans="7:7" ht="11.9" customHeight="1" x14ac:dyDescent="0.35">
      <c r="G1079" s="1019">
        <v>38820</v>
      </c>
    </row>
    <row r="1080" spans="7:7" ht="11.9" customHeight="1" x14ac:dyDescent="0.35">
      <c r="G1080" s="1019">
        <v>38821</v>
      </c>
    </row>
    <row r="1081" spans="7:7" ht="11.9" customHeight="1" x14ac:dyDescent="0.35">
      <c r="G1081" s="1019">
        <v>38822</v>
      </c>
    </row>
    <row r="1082" spans="7:7" ht="11.9" customHeight="1" x14ac:dyDescent="0.35">
      <c r="G1082" s="1019">
        <v>38823</v>
      </c>
    </row>
    <row r="1083" spans="7:7" ht="11.9" customHeight="1" x14ac:dyDescent="0.35">
      <c r="G1083" s="1019">
        <v>38824</v>
      </c>
    </row>
    <row r="1084" spans="7:7" ht="11.9" customHeight="1" x14ac:dyDescent="0.35">
      <c r="G1084" s="1019">
        <v>38825</v>
      </c>
    </row>
    <row r="1085" spans="7:7" ht="11.9" customHeight="1" x14ac:dyDescent="0.35">
      <c r="G1085" s="1019">
        <v>38826</v>
      </c>
    </row>
    <row r="1086" spans="7:7" ht="11.9" customHeight="1" x14ac:dyDescent="0.35">
      <c r="G1086" s="1019">
        <v>38827</v>
      </c>
    </row>
    <row r="1087" spans="7:7" ht="11.9" customHeight="1" x14ac:dyDescent="0.35">
      <c r="G1087" s="1019">
        <v>38828</v>
      </c>
    </row>
    <row r="1088" spans="7:7" ht="11.9" customHeight="1" x14ac:dyDescent="0.35">
      <c r="G1088" s="1019">
        <v>38829</v>
      </c>
    </row>
    <row r="1089" spans="7:7" ht="11.9" customHeight="1" x14ac:dyDescent="0.35">
      <c r="G1089" s="1019">
        <v>38830</v>
      </c>
    </row>
    <row r="1090" spans="7:7" ht="11.9" customHeight="1" x14ac:dyDescent="0.35">
      <c r="G1090" s="1019">
        <v>38831</v>
      </c>
    </row>
    <row r="1091" spans="7:7" ht="11.9" customHeight="1" x14ac:dyDescent="0.35">
      <c r="G1091" s="1019">
        <v>38832</v>
      </c>
    </row>
    <row r="1092" spans="7:7" ht="11.9" customHeight="1" x14ac:dyDescent="0.35">
      <c r="G1092" s="1019">
        <v>38833</v>
      </c>
    </row>
    <row r="1093" spans="7:7" ht="11.9" customHeight="1" x14ac:dyDescent="0.35">
      <c r="G1093" s="1019">
        <v>38834</v>
      </c>
    </row>
    <row r="1094" spans="7:7" ht="11.9" customHeight="1" x14ac:dyDescent="0.35">
      <c r="G1094" s="1019">
        <v>38835</v>
      </c>
    </row>
    <row r="1095" spans="7:7" ht="11.9" customHeight="1" x14ac:dyDescent="0.35">
      <c r="G1095" s="1019">
        <v>38836</v>
      </c>
    </row>
    <row r="1096" spans="7:7" ht="11.9" customHeight="1" x14ac:dyDescent="0.35">
      <c r="G1096" s="1019">
        <v>38837</v>
      </c>
    </row>
    <row r="1097" spans="7:7" ht="11.9" customHeight="1" x14ac:dyDescent="0.35">
      <c r="G1097" s="1019">
        <v>38838</v>
      </c>
    </row>
    <row r="1098" spans="7:7" ht="11.9" customHeight="1" x14ac:dyDescent="0.35">
      <c r="G1098" s="1019">
        <v>38839</v>
      </c>
    </row>
    <row r="1099" spans="7:7" ht="11.9" customHeight="1" x14ac:dyDescent="0.35">
      <c r="G1099" s="1019">
        <v>38840</v>
      </c>
    </row>
    <row r="1100" spans="7:7" ht="11.9" customHeight="1" x14ac:dyDescent="0.35">
      <c r="G1100" s="1019">
        <v>38841</v>
      </c>
    </row>
    <row r="1101" spans="7:7" ht="11.9" customHeight="1" x14ac:dyDescent="0.35">
      <c r="G1101" s="1019">
        <v>38842</v>
      </c>
    </row>
    <row r="1102" spans="7:7" ht="11.9" customHeight="1" x14ac:dyDescent="0.35">
      <c r="G1102" s="1019">
        <v>38843</v>
      </c>
    </row>
    <row r="1103" spans="7:7" ht="11.9" customHeight="1" x14ac:dyDescent="0.35">
      <c r="G1103" s="1019">
        <v>38844</v>
      </c>
    </row>
    <row r="1104" spans="7:7" ht="11.9" customHeight="1" x14ac:dyDescent="0.35">
      <c r="G1104" s="1019">
        <v>38845</v>
      </c>
    </row>
    <row r="1105" spans="7:7" ht="11.9" customHeight="1" x14ac:dyDescent="0.35">
      <c r="G1105" s="1019">
        <v>38846</v>
      </c>
    </row>
    <row r="1106" spans="7:7" ht="11.9" customHeight="1" x14ac:dyDescent="0.35">
      <c r="G1106" s="1019">
        <v>38847</v>
      </c>
    </row>
    <row r="1107" spans="7:7" ht="11.9" customHeight="1" x14ac:dyDescent="0.35">
      <c r="G1107" s="1019">
        <v>38848</v>
      </c>
    </row>
    <row r="1108" spans="7:7" ht="11.9" customHeight="1" x14ac:dyDescent="0.35">
      <c r="G1108" s="1019">
        <v>38849</v>
      </c>
    </row>
    <row r="1109" spans="7:7" ht="11.9" customHeight="1" x14ac:dyDescent="0.35">
      <c r="G1109" s="1019">
        <v>38850</v>
      </c>
    </row>
    <row r="1110" spans="7:7" ht="11.9" customHeight="1" x14ac:dyDescent="0.35">
      <c r="G1110" s="1019">
        <v>38851</v>
      </c>
    </row>
    <row r="1111" spans="7:7" ht="11.9" customHeight="1" x14ac:dyDescent="0.35">
      <c r="G1111" s="1019">
        <v>38852</v>
      </c>
    </row>
    <row r="1112" spans="7:7" ht="11.9" customHeight="1" x14ac:dyDescent="0.35">
      <c r="G1112" s="1019">
        <v>38853</v>
      </c>
    </row>
    <row r="1113" spans="7:7" ht="11.9" customHeight="1" x14ac:dyDescent="0.35">
      <c r="G1113" s="1019">
        <v>38854</v>
      </c>
    </row>
    <row r="1114" spans="7:7" ht="11.9" customHeight="1" x14ac:dyDescent="0.35">
      <c r="G1114" s="1019">
        <v>38855</v>
      </c>
    </row>
    <row r="1115" spans="7:7" ht="11.9" customHeight="1" x14ac:dyDescent="0.35">
      <c r="G1115" s="1019">
        <v>38856</v>
      </c>
    </row>
    <row r="1116" spans="7:7" ht="11.9" customHeight="1" x14ac:dyDescent="0.35">
      <c r="G1116" s="1019">
        <v>38857</v>
      </c>
    </row>
    <row r="1117" spans="7:7" ht="11.9" customHeight="1" x14ac:dyDescent="0.35">
      <c r="G1117" s="1019">
        <v>38858</v>
      </c>
    </row>
    <row r="1118" spans="7:7" ht="11.9" customHeight="1" x14ac:dyDescent="0.35">
      <c r="G1118" s="1019">
        <v>38859</v>
      </c>
    </row>
    <row r="1119" spans="7:7" ht="11.9" customHeight="1" x14ac:dyDescent="0.35">
      <c r="G1119" s="1019">
        <v>38860</v>
      </c>
    </row>
    <row r="1120" spans="7:7" ht="11.9" customHeight="1" x14ac:dyDescent="0.35">
      <c r="G1120" s="1019">
        <v>38861</v>
      </c>
    </row>
    <row r="1121" spans="7:7" ht="11.9" customHeight="1" x14ac:dyDescent="0.35">
      <c r="G1121" s="1019">
        <v>38862</v>
      </c>
    </row>
    <row r="1122" spans="7:7" ht="11.9" customHeight="1" x14ac:dyDescent="0.35">
      <c r="G1122" s="1019">
        <v>38863</v>
      </c>
    </row>
    <row r="1123" spans="7:7" ht="11.9" customHeight="1" x14ac:dyDescent="0.35">
      <c r="G1123" s="1019">
        <v>38864</v>
      </c>
    </row>
    <row r="1124" spans="7:7" ht="11.9" customHeight="1" x14ac:dyDescent="0.35">
      <c r="G1124" s="1019">
        <v>38865</v>
      </c>
    </row>
    <row r="1125" spans="7:7" ht="11.9" customHeight="1" x14ac:dyDescent="0.35">
      <c r="G1125" s="1019">
        <v>38866</v>
      </c>
    </row>
    <row r="1126" spans="7:7" ht="11.9" customHeight="1" x14ac:dyDescent="0.35">
      <c r="G1126" s="1019">
        <v>38867</v>
      </c>
    </row>
    <row r="1127" spans="7:7" ht="11.9" customHeight="1" x14ac:dyDescent="0.35">
      <c r="G1127" s="1019">
        <v>38868</v>
      </c>
    </row>
    <row r="1128" spans="7:7" ht="11.9" customHeight="1" x14ac:dyDescent="0.35">
      <c r="G1128" s="1019">
        <v>38869</v>
      </c>
    </row>
    <row r="1129" spans="7:7" ht="11.9" customHeight="1" x14ac:dyDescent="0.35">
      <c r="G1129" s="1019">
        <v>38870</v>
      </c>
    </row>
    <row r="1130" spans="7:7" ht="11.9" customHeight="1" x14ac:dyDescent="0.35">
      <c r="G1130" s="1019">
        <v>38871</v>
      </c>
    </row>
    <row r="1131" spans="7:7" ht="11.9" customHeight="1" x14ac:dyDescent="0.35">
      <c r="G1131" s="1019">
        <v>38872</v>
      </c>
    </row>
    <row r="1132" spans="7:7" ht="11.9" customHeight="1" x14ac:dyDescent="0.35">
      <c r="G1132" s="1019">
        <v>38873</v>
      </c>
    </row>
    <row r="1133" spans="7:7" ht="11.9" customHeight="1" x14ac:dyDescent="0.35">
      <c r="G1133" s="1019">
        <v>38874</v>
      </c>
    </row>
    <row r="1134" spans="7:7" ht="11.9" customHeight="1" x14ac:dyDescent="0.35">
      <c r="G1134" s="1019">
        <v>38875</v>
      </c>
    </row>
    <row r="1135" spans="7:7" ht="11.9" customHeight="1" x14ac:dyDescent="0.35">
      <c r="G1135" s="1019">
        <v>38876</v>
      </c>
    </row>
    <row r="1136" spans="7:7" ht="11.9" customHeight="1" x14ac:dyDescent="0.35">
      <c r="G1136" s="1019">
        <v>38877</v>
      </c>
    </row>
    <row r="1137" spans="7:7" ht="11.9" customHeight="1" x14ac:dyDescent="0.35">
      <c r="G1137" s="1019">
        <v>38878</v>
      </c>
    </row>
    <row r="1138" spans="7:7" ht="11.9" customHeight="1" x14ac:dyDescent="0.35">
      <c r="G1138" s="1019">
        <v>38879</v>
      </c>
    </row>
    <row r="1139" spans="7:7" ht="11.9" customHeight="1" x14ac:dyDescent="0.35">
      <c r="G1139" s="1019">
        <v>38880</v>
      </c>
    </row>
    <row r="1140" spans="7:7" ht="11.9" customHeight="1" x14ac:dyDescent="0.35">
      <c r="G1140" s="1019">
        <v>38881</v>
      </c>
    </row>
    <row r="1141" spans="7:7" ht="11.9" customHeight="1" x14ac:dyDescent="0.35">
      <c r="G1141" s="1019">
        <v>38882</v>
      </c>
    </row>
    <row r="1142" spans="7:7" ht="11.9" customHeight="1" x14ac:dyDescent="0.35">
      <c r="G1142" s="1019">
        <v>38883</v>
      </c>
    </row>
    <row r="1143" spans="7:7" ht="11.9" customHeight="1" x14ac:dyDescent="0.35">
      <c r="G1143" s="1019">
        <v>38884</v>
      </c>
    </row>
    <row r="1144" spans="7:7" ht="11.9" customHeight="1" x14ac:dyDescent="0.35">
      <c r="G1144" s="1019">
        <v>38885</v>
      </c>
    </row>
    <row r="1145" spans="7:7" ht="11.9" customHeight="1" x14ac:dyDescent="0.35">
      <c r="G1145" s="1019">
        <v>38886</v>
      </c>
    </row>
    <row r="1146" spans="7:7" ht="11.9" customHeight="1" x14ac:dyDescent="0.35">
      <c r="G1146" s="1019">
        <v>38887</v>
      </c>
    </row>
    <row r="1147" spans="7:7" ht="11.9" customHeight="1" x14ac:dyDescent="0.35">
      <c r="G1147" s="1019">
        <v>38888</v>
      </c>
    </row>
    <row r="1148" spans="7:7" ht="11.9" customHeight="1" x14ac:dyDescent="0.35">
      <c r="G1148" s="1019">
        <v>38889</v>
      </c>
    </row>
    <row r="1149" spans="7:7" ht="11.9" customHeight="1" x14ac:dyDescent="0.35">
      <c r="G1149" s="1019">
        <v>38890</v>
      </c>
    </row>
    <row r="1150" spans="7:7" ht="11.9" customHeight="1" x14ac:dyDescent="0.35">
      <c r="G1150" s="1019">
        <v>38891</v>
      </c>
    </row>
    <row r="1151" spans="7:7" ht="11.9" customHeight="1" x14ac:dyDescent="0.35">
      <c r="G1151" s="1019">
        <v>38892</v>
      </c>
    </row>
    <row r="1152" spans="7:7" ht="11.9" customHeight="1" x14ac:dyDescent="0.35">
      <c r="G1152" s="1019">
        <v>38893</v>
      </c>
    </row>
    <row r="1153" spans="7:7" ht="11.9" customHeight="1" x14ac:dyDescent="0.35">
      <c r="G1153" s="1019">
        <v>38894</v>
      </c>
    </row>
    <row r="1154" spans="7:7" ht="11.9" customHeight="1" x14ac:dyDescent="0.35">
      <c r="G1154" s="1019">
        <v>38895</v>
      </c>
    </row>
    <row r="1155" spans="7:7" ht="11.9" customHeight="1" x14ac:dyDescent="0.35">
      <c r="G1155" s="1019">
        <v>38896</v>
      </c>
    </row>
    <row r="1156" spans="7:7" ht="11.9" customHeight="1" x14ac:dyDescent="0.35">
      <c r="G1156" s="1019">
        <v>38897</v>
      </c>
    </row>
    <row r="1157" spans="7:7" ht="11.9" customHeight="1" x14ac:dyDescent="0.35">
      <c r="G1157" s="1019">
        <v>38898</v>
      </c>
    </row>
    <row r="1158" spans="7:7" ht="11.9" customHeight="1" x14ac:dyDescent="0.35">
      <c r="G1158" s="1019">
        <v>38899</v>
      </c>
    </row>
    <row r="1159" spans="7:7" ht="11.9" customHeight="1" x14ac:dyDescent="0.35">
      <c r="G1159" s="1019">
        <v>38900</v>
      </c>
    </row>
    <row r="1160" spans="7:7" ht="11.9" customHeight="1" x14ac:dyDescent="0.35">
      <c r="G1160" s="1019">
        <v>38901</v>
      </c>
    </row>
    <row r="1161" spans="7:7" ht="11.9" customHeight="1" x14ac:dyDescent="0.35">
      <c r="G1161" s="1019">
        <v>38902</v>
      </c>
    </row>
    <row r="1162" spans="7:7" ht="11.9" customHeight="1" x14ac:dyDescent="0.35">
      <c r="G1162" s="1019">
        <v>38903</v>
      </c>
    </row>
    <row r="1163" spans="7:7" ht="11.9" customHeight="1" x14ac:dyDescent="0.35">
      <c r="G1163" s="1019">
        <v>38904</v>
      </c>
    </row>
    <row r="1164" spans="7:7" ht="11.9" customHeight="1" x14ac:dyDescent="0.35">
      <c r="G1164" s="1019">
        <v>38905</v>
      </c>
    </row>
    <row r="1165" spans="7:7" ht="11.9" customHeight="1" x14ac:dyDescent="0.35">
      <c r="G1165" s="1019">
        <v>38906</v>
      </c>
    </row>
    <row r="1166" spans="7:7" ht="11.9" customHeight="1" x14ac:dyDescent="0.35">
      <c r="G1166" s="1019">
        <v>38907</v>
      </c>
    </row>
    <row r="1167" spans="7:7" ht="11.9" customHeight="1" x14ac:dyDescent="0.35">
      <c r="G1167" s="1019">
        <v>38908</v>
      </c>
    </row>
    <row r="1168" spans="7:7" ht="11.9" customHeight="1" x14ac:dyDescent="0.35">
      <c r="G1168" s="1019">
        <v>38909</v>
      </c>
    </row>
    <row r="1169" spans="7:7" ht="11.9" customHeight="1" x14ac:dyDescent="0.35">
      <c r="G1169" s="1019">
        <v>38910</v>
      </c>
    </row>
    <row r="1170" spans="7:7" ht="11.9" customHeight="1" x14ac:dyDescent="0.35">
      <c r="G1170" s="1019">
        <v>38911</v>
      </c>
    </row>
    <row r="1171" spans="7:7" ht="11.9" customHeight="1" x14ac:dyDescent="0.35">
      <c r="G1171" s="1019">
        <v>38912</v>
      </c>
    </row>
    <row r="1172" spans="7:7" ht="11.9" customHeight="1" x14ac:dyDescent="0.35">
      <c r="G1172" s="1019">
        <v>38913</v>
      </c>
    </row>
    <row r="1173" spans="7:7" ht="11.9" customHeight="1" x14ac:dyDescent="0.35">
      <c r="G1173" s="1019">
        <v>38914</v>
      </c>
    </row>
    <row r="1174" spans="7:7" ht="11.9" customHeight="1" x14ac:dyDescent="0.35">
      <c r="G1174" s="1019">
        <v>38915</v>
      </c>
    </row>
    <row r="1175" spans="7:7" ht="11.9" customHeight="1" x14ac:dyDescent="0.35">
      <c r="G1175" s="1019">
        <v>38916</v>
      </c>
    </row>
    <row r="1176" spans="7:7" ht="11.9" customHeight="1" x14ac:dyDescent="0.35">
      <c r="G1176" s="1019">
        <v>38917</v>
      </c>
    </row>
    <row r="1177" spans="7:7" ht="11.9" customHeight="1" x14ac:dyDescent="0.35">
      <c r="G1177" s="1019">
        <v>38918</v>
      </c>
    </row>
    <row r="1178" spans="7:7" ht="11.9" customHeight="1" x14ac:dyDescent="0.35">
      <c r="G1178" s="1019">
        <v>38919</v>
      </c>
    </row>
    <row r="1179" spans="7:7" ht="11.9" customHeight="1" x14ac:dyDescent="0.35">
      <c r="G1179" s="1019">
        <v>38920</v>
      </c>
    </row>
    <row r="1180" spans="7:7" ht="11.9" customHeight="1" x14ac:dyDescent="0.35">
      <c r="G1180" s="1019">
        <v>38921</v>
      </c>
    </row>
    <row r="1181" spans="7:7" ht="11.9" customHeight="1" x14ac:dyDescent="0.35">
      <c r="G1181" s="1019">
        <v>38922</v>
      </c>
    </row>
    <row r="1182" spans="7:7" ht="11.9" customHeight="1" x14ac:dyDescent="0.35">
      <c r="G1182" s="1019">
        <v>38923</v>
      </c>
    </row>
    <row r="1183" spans="7:7" ht="11.9" customHeight="1" x14ac:dyDescent="0.35">
      <c r="G1183" s="1019">
        <v>38924</v>
      </c>
    </row>
    <row r="1184" spans="7:7" ht="11.9" customHeight="1" x14ac:dyDescent="0.35">
      <c r="G1184" s="1019">
        <v>38925</v>
      </c>
    </row>
    <row r="1185" spans="7:7" ht="11.9" customHeight="1" x14ac:dyDescent="0.35">
      <c r="G1185" s="1019">
        <v>38926</v>
      </c>
    </row>
    <row r="1186" spans="7:7" ht="11.9" customHeight="1" x14ac:dyDescent="0.35">
      <c r="G1186" s="1019">
        <v>38927</v>
      </c>
    </row>
    <row r="1187" spans="7:7" ht="11.9" customHeight="1" x14ac:dyDescent="0.35">
      <c r="G1187" s="1019">
        <v>38928</v>
      </c>
    </row>
    <row r="1188" spans="7:7" ht="11.9" customHeight="1" x14ac:dyDescent="0.35">
      <c r="G1188" s="1019">
        <v>38929</v>
      </c>
    </row>
    <row r="1189" spans="7:7" ht="11.9" customHeight="1" x14ac:dyDescent="0.35">
      <c r="G1189" s="1019">
        <v>38930</v>
      </c>
    </row>
    <row r="1190" spans="7:7" ht="11.9" customHeight="1" x14ac:dyDescent="0.35">
      <c r="G1190" s="1019">
        <v>38931</v>
      </c>
    </row>
    <row r="1191" spans="7:7" ht="11.9" customHeight="1" x14ac:dyDescent="0.35">
      <c r="G1191" s="1019">
        <v>38932</v>
      </c>
    </row>
    <row r="1192" spans="7:7" ht="11.9" customHeight="1" x14ac:dyDescent="0.35">
      <c r="G1192" s="1019">
        <v>38933</v>
      </c>
    </row>
    <row r="1193" spans="7:7" ht="11.9" customHeight="1" x14ac:dyDescent="0.35">
      <c r="G1193" s="1019">
        <v>38934</v>
      </c>
    </row>
    <row r="1194" spans="7:7" ht="11.9" customHeight="1" x14ac:dyDescent="0.35">
      <c r="G1194" s="1019">
        <v>38935</v>
      </c>
    </row>
    <row r="1195" spans="7:7" ht="11.9" customHeight="1" x14ac:dyDescent="0.35">
      <c r="G1195" s="1019">
        <v>38936</v>
      </c>
    </row>
    <row r="1196" spans="7:7" ht="11.9" customHeight="1" x14ac:dyDescent="0.35">
      <c r="G1196" s="1019">
        <v>38937</v>
      </c>
    </row>
    <row r="1197" spans="7:7" ht="11.9" customHeight="1" x14ac:dyDescent="0.35">
      <c r="G1197" s="1019">
        <v>38938</v>
      </c>
    </row>
    <row r="1198" spans="7:7" ht="11.9" customHeight="1" x14ac:dyDescent="0.35">
      <c r="G1198" s="1019">
        <v>38939</v>
      </c>
    </row>
    <row r="1199" spans="7:7" ht="11.9" customHeight="1" x14ac:dyDescent="0.35">
      <c r="G1199" s="1019">
        <v>38940</v>
      </c>
    </row>
    <row r="1200" spans="7:7" ht="11.9" customHeight="1" x14ac:dyDescent="0.35">
      <c r="G1200" s="1019">
        <v>38941</v>
      </c>
    </row>
    <row r="1201" spans="7:7" ht="11.9" customHeight="1" x14ac:dyDescent="0.35">
      <c r="G1201" s="1019">
        <v>38942</v>
      </c>
    </row>
    <row r="1202" spans="7:7" ht="11.9" customHeight="1" x14ac:dyDescent="0.35">
      <c r="G1202" s="1019">
        <v>38943</v>
      </c>
    </row>
    <row r="1203" spans="7:7" ht="11.9" customHeight="1" x14ac:dyDescent="0.35">
      <c r="G1203" s="1019">
        <v>38944</v>
      </c>
    </row>
    <row r="1204" spans="7:7" ht="11.9" customHeight="1" x14ac:dyDescent="0.35">
      <c r="G1204" s="1019">
        <v>38945</v>
      </c>
    </row>
    <row r="1205" spans="7:7" ht="11.9" customHeight="1" x14ac:dyDescent="0.35">
      <c r="G1205" s="1019">
        <v>38946</v>
      </c>
    </row>
    <row r="1206" spans="7:7" ht="11.9" customHeight="1" x14ac:dyDescent="0.35">
      <c r="G1206" s="1019">
        <v>38947</v>
      </c>
    </row>
    <row r="1207" spans="7:7" ht="11.9" customHeight="1" x14ac:dyDescent="0.35">
      <c r="G1207" s="1019">
        <v>38948</v>
      </c>
    </row>
    <row r="1208" spans="7:7" ht="11.9" customHeight="1" x14ac:dyDescent="0.35">
      <c r="G1208" s="1019">
        <v>38949</v>
      </c>
    </row>
    <row r="1209" spans="7:7" ht="11.9" customHeight="1" x14ac:dyDescent="0.35">
      <c r="G1209" s="1019">
        <v>38950</v>
      </c>
    </row>
    <row r="1210" spans="7:7" ht="11.9" customHeight="1" x14ac:dyDescent="0.35">
      <c r="G1210" s="1019">
        <v>38951</v>
      </c>
    </row>
    <row r="1211" spans="7:7" ht="11.9" customHeight="1" x14ac:dyDescent="0.35">
      <c r="G1211" s="1019">
        <v>38952</v>
      </c>
    </row>
    <row r="1212" spans="7:7" ht="11.9" customHeight="1" x14ac:dyDescent="0.35">
      <c r="G1212" s="1019">
        <v>38953</v>
      </c>
    </row>
    <row r="1213" spans="7:7" ht="11.9" customHeight="1" x14ac:dyDescent="0.35">
      <c r="G1213" s="1019">
        <v>38954</v>
      </c>
    </row>
    <row r="1214" spans="7:7" ht="11.9" customHeight="1" x14ac:dyDescent="0.35">
      <c r="G1214" s="1019">
        <v>38955</v>
      </c>
    </row>
    <row r="1215" spans="7:7" ht="11.9" customHeight="1" x14ac:dyDescent="0.35">
      <c r="G1215" s="1019">
        <v>38956</v>
      </c>
    </row>
    <row r="1216" spans="7:7" ht="11.9" customHeight="1" x14ac:dyDescent="0.35">
      <c r="G1216" s="1019">
        <v>38957</v>
      </c>
    </row>
    <row r="1217" spans="7:7" ht="11.9" customHeight="1" x14ac:dyDescent="0.35">
      <c r="G1217" s="1019">
        <v>38958</v>
      </c>
    </row>
    <row r="1218" spans="7:7" ht="11.9" customHeight="1" x14ac:dyDescent="0.35">
      <c r="G1218" s="1019">
        <v>38959</v>
      </c>
    </row>
    <row r="1219" spans="7:7" ht="11.9" customHeight="1" x14ac:dyDescent="0.35">
      <c r="G1219" s="1019">
        <v>38960</v>
      </c>
    </row>
    <row r="1220" spans="7:7" ht="11.9" customHeight="1" x14ac:dyDescent="0.35">
      <c r="G1220" s="1019">
        <v>38961</v>
      </c>
    </row>
    <row r="1221" spans="7:7" ht="11.9" customHeight="1" x14ac:dyDescent="0.35">
      <c r="G1221" s="1019">
        <v>38962</v>
      </c>
    </row>
    <row r="1222" spans="7:7" ht="11.9" customHeight="1" x14ac:dyDescent="0.35">
      <c r="G1222" s="1019">
        <v>38963</v>
      </c>
    </row>
    <row r="1223" spans="7:7" ht="11.9" customHeight="1" x14ac:dyDescent="0.35">
      <c r="G1223" s="1019">
        <v>38964</v>
      </c>
    </row>
    <row r="1224" spans="7:7" ht="11.9" customHeight="1" x14ac:dyDescent="0.35">
      <c r="G1224" s="1019">
        <v>38965</v>
      </c>
    </row>
    <row r="1225" spans="7:7" ht="11.9" customHeight="1" x14ac:dyDescent="0.35">
      <c r="G1225" s="1019">
        <v>38966</v>
      </c>
    </row>
    <row r="1226" spans="7:7" ht="11.9" customHeight="1" x14ac:dyDescent="0.35">
      <c r="G1226" s="1019">
        <v>38967</v>
      </c>
    </row>
    <row r="1227" spans="7:7" ht="11.9" customHeight="1" x14ac:dyDescent="0.35">
      <c r="G1227" s="1019">
        <v>38968</v>
      </c>
    </row>
    <row r="1228" spans="7:7" ht="11.9" customHeight="1" x14ac:dyDescent="0.35">
      <c r="G1228" s="1019">
        <v>38969</v>
      </c>
    </row>
    <row r="1229" spans="7:7" ht="11.9" customHeight="1" x14ac:dyDescent="0.35">
      <c r="G1229" s="1019">
        <v>38970</v>
      </c>
    </row>
    <row r="1230" spans="7:7" ht="11.9" customHeight="1" x14ac:dyDescent="0.35">
      <c r="G1230" s="1019">
        <v>38971</v>
      </c>
    </row>
    <row r="1231" spans="7:7" ht="11.9" customHeight="1" x14ac:dyDescent="0.35">
      <c r="G1231" s="1019">
        <v>38972</v>
      </c>
    </row>
    <row r="1232" spans="7:7" ht="11.9" customHeight="1" x14ac:dyDescent="0.35">
      <c r="G1232" s="1019">
        <v>38973</v>
      </c>
    </row>
    <row r="1233" spans="7:7" ht="11.9" customHeight="1" x14ac:dyDescent="0.35">
      <c r="G1233" s="1019">
        <v>38974</v>
      </c>
    </row>
    <row r="1234" spans="7:7" ht="11.9" customHeight="1" x14ac:dyDescent="0.35">
      <c r="G1234" s="1019">
        <v>38975</v>
      </c>
    </row>
    <row r="1235" spans="7:7" ht="11.9" customHeight="1" x14ac:dyDescent="0.35">
      <c r="G1235" s="1019">
        <v>38976</v>
      </c>
    </row>
    <row r="1236" spans="7:7" ht="11.9" customHeight="1" x14ac:dyDescent="0.35">
      <c r="G1236" s="1019">
        <v>38977</v>
      </c>
    </row>
    <row r="1237" spans="7:7" ht="11.9" customHeight="1" x14ac:dyDescent="0.35">
      <c r="G1237" s="1019">
        <v>38978</v>
      </c>
    </row>
    <row r="1238" spans="7:7" ht="11.9" customHeight="1" x14ac:dyDescent="0.35">
      <c r="G1238" s="1019">
        <v>38979</v>
      </c>
    </row>
    <row r="1239" spans="7:7" ht="11.9" customHeight="1" x14ac:dyDescent="0.35">
      <c r="G1239" s="1019">
        <v>38980</v>
      </c>
    </row>
    <row r="1240" spans="7:7" ht="11.9" customHeight="1" x14ac:dyDescent="0.35">
      <c r="G1240" s="1019">
        <v>38981</v>
      </c>
    </row>
    <row r="1241" spans="7:7" ht="11.9" customHeight="1" x14ac:dyDescent="0.35">
      <c r="G1241" s="1019">
        <v>38982</v>
      </c>
    </row>
    <row r="1242" spans="7:7" ht="11.9" customHeight="1" x14ac:dyDescent="0.35">
      <c r="G1242" s="1019">
        <v>38983</v>
      </c>
    </row>
    <row r="1243" spans="7:7" ht="11.9" customHeight="1" x14ac:dyDescent="0.35">
      <c r="G1243" s="1019">
        <v>38984</v>
      </c>
    </row>
    <row r="1244" spans="7:7" ht="11.9" customHeight="1" x14ac:dyDescent="0.35">
      <c r="G1244" s="1019">
        <v>38985</v>
      </c>
    </row>
    <row r="1245" spans="7:7" ht="11.9" customHeight="1" x14ac:dyDescent="0.35">
      <c r="G1245" s="1019">
        <v>38986</v>
      </c>
    </row>
    <row r="1246" spans="7:7" ht="11.9" customHeight="1" x14ac:dyDescent="0.35">
      <c r="G1246" s="1019">
        <v>38987</v>
      </c>
    </row>
    <row r="1247" spans="7:7" ht="11.9" customHeight="1" x14ac:dyDescent="0.35">
      <c r="G1247" s="1019">
        <v>38988</v>
      </c>
    </row>
    <row r="1248" spans="7:7" ht="11.9" customHeight="1" x14ac:dyDescent="0.35">
      <c r="G1248" s="1019">
        <v>38989</v>
      </c>
    </row>
    <row r="1249" spans="7:7" ht="11.9" customHeight="1" x14ac:dyDescent="0.35">
      <c r="G1249" s="1019">
        <v>38990</v>
      </c>
    </row>
    <row r="1250" spans="7:7" ht="11.9" customHeight="1" x14ac:dyDescent="0.35">
      <c r="G1250" s="1019">
        <v>38991</v>
      </c>
    </row>
    <row r="1251" spans="7:7" ht="11.9" customHeight="1" x14ac:dyDescent="0.35">
      <c r="G1251" s="1019">
        <v>38992</v>
      </c>
    </row>
    <row r="1252" spans="7:7" ht="11.9" customHeight="1" x14ac:dyDescent="0.35">
      <c r="G1252" s="1019">
        <v>38993</v>
      </c>
    </row>
    <row r="1253" spans="7:7" ht="11.9" customHeight="1" x14ac:dyDescent="0.35">
      <c r="G1253" s="1019">
        <v>38994</v>
      </c>
    </row>
    <row r="1254" spans="7:7" ht="11.9" customHeight="1" x14ac:dyDescent="0.35">
      <c r="G1254" s="1019">
        <v>38995</v>
      </c>
    </row>
    <row r="1255" spans="7:7" ht="11.9" customHeight="1" x14ac:dyDescent="0.35">
      <c r="G1255" s="1019">
        <v>38996</v>
      </c>
    </row>
    <row r="1256" spans="7:7" ht="11.9" customHeight="1" x14ac:dyDescent="0.35">
      <c r="G1256" s="1019">
        <v>38997</v>
      </c>
    </row>
    <row r="1257" spans="7:7" ht="11.9" customHeight="1" x14ac:dyDescent="0.35">
      <c r="G1257" s="1019">
        <v>38998</v>
      </c>
    </row>
    <row r="1258" spans="7:7" ht="11.9" customHeight="1" x14ac:dyDescent="0.35">
      <c r="G1258" s="1019">
        <v>38999</v>
      </c>
    </row>
    <row r="1259" spans="7:7" ht="11.9" customHeight="1" x14ac:dyDescent="0.35">
      <c r="G1259" s="1019">
        <v>39000</v>
      </c>
    </row>
    <row r="1260" spans="7:7" ht="11.9" customHeight="1" x14ac:dyDescent="0.35">
      <c r="G1260" s="1019">
        <v>39001</v>
      </c>
    </row>
    <row r="1261" spans="7:7" ht="11.9" customHeight="1" x14ac:dyDescent="0.35">
      <c r="G1261" s="1019">
        <v>39002</v>
      </c>
    </row>
    <row r="1262" spans="7:7" ht="11.9" customHeight="1" x14ac:dyDescent="0.35">
      <c r="G1262" s="1019">
        <v>39003</v>
      </c>
    </row>
    <row r="1263" spans="7:7" ht="11.9" customHeight="1" x14ac:dyDescent="0.35">
      <c r="G1263" s="1019">
        <v>39004</v>
      </c>
    </row>
    <row r="1264" spans="7:7" ht="11.9" customHeight="1" x14ac:dyDescent="0.35">
      <c r="G1264" s="1019">
        <v>39005</v>
      </c>
    </row>
    <row r="1265" spans="7:7" ht="11.9" customHeight="1" x14ac:dyDescent="0.35">
      <c r="G1265" s="1019">
        <v>39006</v>
      </c>
    </row>
    <row r="1266" spans="7:7" ht="11.9" customHeight="1" x14ac:dyDescent="0.35">
      <c r="G1266" s="1019">
        <v>39007</v>
      </c>
    </row>
    <row r="1267" spans="7:7" ht="11.9" customHeight="1" x14ac:dyDescent="0.35">
      <c r="G1267" s="1019">
        <v>39008</v>
      </c>
    </row>
    <row r="1268" spans="7:7" ht="11.9" customHeight="1" x14ac:dyDescent="0.35">
      <c r="G1268" s="1019">
        <v>39009</v>
      </c>
    </row>
    <row r="1269" spans="7:7" ht="11.9" customHeight="1" x14ac:dyDescent="0.35">
      <c r="G1269" s="1019">
        <v>39010</v>
      </c>
    </row>
    <row r="1270" spans="7:7" ht="11.9" customHeight="1" x14ac:dyDescent="0.35">
      <c r="G1270" s="1019">
        <v>39011</v>
      </c>
    </row>
    <row r="1271" spans="7:7" ht="11.9" customHeight="1" x14ac:dyDescent="0.35">
      <c r="G1271" s="1019">
        <v>39012</v>
      </c>
    </row>
    <row r="1272" spans="7:7" ht="11.9" customHeight="1" x14ac:dyDescent="0.35">
      <c r="G1272" s="1019">
        <v>39013</v>
      </c>
    </row>
    <row r="1273" spans="7:7" ht="11.9" customHeight="1" x14ac:dyDescent="0.35">
      <c r="G1273" s="1019">
        <v>39014</v>
      </c>
    </row>
    <row r="1274" spans="7:7" ht="11.9" customHeight="1" x14ac:dyDescent="0.35">
      <c r="G1274" s="1019">
        <v>39015</v>
      </c>
    </row>
    <row r="1275" spans="7:7" ht="11.9" customHeight="1" x14ac:dyDescent="0.35">
      <c r="G1275" s="1019">
        <v>39016</v>
      </c>
    </row>
    <row r="1276" spans="7:7" ht="11.9" customHeight="1" x14ac:dyDescent="0.35">
      <c r="G1276" s="1019">
        <v>39017</v>
      </c>
    </row>
    <row r="1277" spans="7:7" ht="11.9" customHeight="1" x14ac:dyDescent="0.35">
      <c r="G1277" s="1019">
        <v>39018</v>
      </c>
    </row>
    <row r="1278" spans="7:7" ht="11.9" customHeight="1" x14ac:dyDescent="0.35">
      <c r="G1278" s="1019">
        <v>39019</v>
      </c>
    </row>
    <row r="1279" spans="7:7" ht="11.9" customHeight="1" x14ac:dyDescent="0.35">
      <c r="G1279" s="1019">
        <v>39020</v>
      </c>
    </row>
    <row r="1280" spans="7:7" ht="11.9" customHeight="1" x14ac:dyDescent="0.35">
      <c r="G1280" s="1019">
        <v>39021</v>
      </c>
    </row>
    <row r="1281" spans="7:7" ht="11.9" customHeight="1" x14ac:dyDescent="0.35">
      <c r="G1281" s="1019">
        <v>39022</v>
      </c>
    </row>
    <row r="1282" spans="7:7" ht="11.9" customHeight="1" x14ac:dyDescent="0.35">
      <c r="G1282" s="1019">
        <v>39023</v>
      </c>
    </row>
    <row r="1283" spans="7:7" ht="11.9" customHeight="1" x14ac:dyDescent="0.35">
      <c r="G1283" s="1019">
        <v>39024</v>
      </c>
    </row>
    <row r="1284" spans="7:7" ht="11.9" customHeight="1" x14ac:dyDescent="0.35">
      <c r="G1284" s="1019">
        <v>39025</v>
      </c>
    </row>
    <row r="1285" spans="7:7" ht="11.9" customHeight="1" x14ac:dyDescent="0.35">
      <c r="G1285" s="1019">
        <v>39026</v>
      </c>
    </row>
    <row r="1286" spans="7:7" ht="11.9" customHeight="1" x14ac:dyDescent="0.35">
      <c r="G1286" s="1019">
        <v>39027</v>
      </c>
    </row>
    <row r="1287" spans="7:7" ht="11.9" customHeight="1" x14ac:dyDescent="0.35">
      <c r="G1287" s="1019">
        <v>39028</v>
      </c>
    </row>
    <row r="1288" spans="7:7" ht="11.9" customHeight="1" x14ac:dyDescent="0.35">
      <c r="G1288" s="1019">
        <v>39029</v>
      </c>
    </row>
    <row r="1289" spans="7:7" ht="11.9" customHeight="1" x14ac:dyDescent="0.35">
      <c r="G1289" s="1019">
        <v>39030</v>
      </c>
    </row>
    <row r="1290" spans="7:7" ht="11.9" customHeight="1" x14ac:dyDescent="0.35">
      <c r="G1290" s="1019">
        <v>39031</v>
      </c>
    </row>
    <row r="1291" spans="7:7" ht="11.9" customHeight="1" x14ac:dyDescent="0.35">
      <c r="G1291" s="1019">
        <v>39032</v>
      </c>
    </row>
    <row r="1292" spans="7:7" ht="11.9" customHeight="1" x14ac:dyDescent="0.35">
      <c r="G1292" s="1019">
        <v>39033</v>
      </c>
    </row>
    <row r="1293" spans="7:7" ht="11.9" customHeight="1" x14ac:dyDescent="0.35">
      <c r="G1293" s="1019">
        <v>39034</v>
      </c>
    </row>
    <row r="1294" spans="7:7" ht="11.9" customHeight="1" x14ac:dyDescent="0.35">
      <c r="G1294" s="1019">
        <v>39035</v>
      </c>
    </row>
    <row r="1295" spans="7:7" ht="11.9" customHeight="1" x14ac:dyDescent="0.35">
      <c r="G1295" s="1019">
        <v>39036</v>
      </c>
    </row>
    <row r="1296" spans="7:7" ht="11.9" customHeight="1" x14ac:dyDescent="0.35">
      <c r="G1296" s="1019">
        <v>39037</v>
      </c>
    </row>
    <row r="1297" spans="7:7" ht="11.9" customHeight="1" x14ac:dyDescent="0.35">
      <c r="G1297" s="1019">
        <v>39038</v>
      </c>
    </row>
    <row r="1298" spans="7:7" ht="11.9" customHeight="1" x14ac:dyDescent="0.35">
      <c r="G1298" s="1019">
        <v>39039</v>
      </c>
    </row>
    <row r="1299" spans="7:7" ht="11.9" customHeight="1" x14ac:dyDescent="0.35">
      <c r="G1299" s="1019">
        <v>39040</v>
      </c>
    </row>
    <row r="1300" spans="7:7" ht="11.9" customHeight="1" x14ac:dyDescent="0.35">
      <c r="G1300" s="1019">
        <v>39041</v>
      </c>
    </row>
    <row r="1301" spans="7:7" ht="11.9" customHeight="1" x14ac:dyDescent="0.35">
      <c r="G1301" s="1019">
        <v>39042</v>
      </c>
    </row>
    <row r="1302" spans="7:7" ht="11.9" customHeight="1" x14ac:dyDescent="0.35">
      <c r="G1302" s="1019">
        <v>39043</v>
      </c>
    </row>
    <row r="1303" spans="7:7" ht="11.9" customHeight="1" x14ac:dyDescent="0.35">
      <c r="G1303" s="1019">
        <v>39044</v>
      </c>
    </row>
    <row r="1304" spans="7:7" ht="11.9" customHeight="1" x14ac:dyDescent="0.35">
      <c r="G1304" s="1019">
        <v>39045</v>
      </c>
    </row>
    <row r="1305" spans="7:7" ht="11.9" customHeight="1" x14ac:dyDescent="0.35">
      <c r="G1305" s="1019">
        <v>39046</v>
      </c>
    </row>
    <row r="1306" spans="7:7" ht="11.9" customHeight="1" x14ac:dyDescent="0.35">
      <c r="G1306" s="1019">
        <v>39047</v>
      </c>
    </row>
    <row r="1307" spans="7:7" ht="11.9" customHeight="1" x14ac:dyDescent="0.35">
      <c r="G1307" s="1019">
        <v>39048</v>
      </c>
    </row>
    <row r="1308" spans="7:7" ht="11.9" customHeight="1" x14ac:dyDescent="0.35">
      <c r="G1308" s="1019">
        <v>39049</v>
      </c>
    </row>
    <row r="1309" spans="7:7" ht="11.9" customHeight="1" x14ac:dyDescent="0.35">
      <c r="G1309" s="1019">
        <v>39050</v>
      </c>
    </row>
    <row r="1310" spans="7:7" ht="11.9" customHeight="1" x14ac:dyDescent="0.35">
      <c r="G1310" s="1019">
        <v>39051</v>
      </c>
    </row>
    <row r="1311" spans="7:7" ht="11.9" customHeight="1" x14ac:dyDescent="0.35">
      <c r="G1311" s="1019">
        <v>39052</v>
      </c>
    </row>
    <row r="1312" spans="7:7" ht="11.9" customHeight="1" x14ac:dyDescent="0.35">
      <c r="G1312" s="1019">
        <v>39053</v>
      </c>
    </row>
    <row r="1313" spans="7:7" ht="11.9" customHeight="1" x14ac:dyDescent="0.35">
      <c r="G1313" s="1019">
        <v>39054</v>
      </c>
    </row>
    <row r="1314" spans="7:7" ht="11.9" customHeight="1" x14ac:dyDescent="0.35">
      <c r="G1314" s="1019">
        <v>39055</v>
      </c>
    </row>
    <row r="1315" spans="7:7" ht="11.9" customHeight="1" x14ac:dyDescent="0.35">
      <c r="G1315" s="1019">
        <v>39056</v>
      </c>
    </row>
    <row r="1316" spans="7:7" ht="11.9" customHeight="1" x14ac:dyDescent="0.35">
      <c r="G1316" s="1019">
        <v>39057</v>
      </c>
    </row>
    <row r="1317" spans="7:7" ht="11.9" customHeight="1" x14ac:dyDescent="0.35">
      <c r="G1317" s="1019">
        <v>39058</v>
      </c>
    </row>
    <row r="1318" spans="7:7" ht="11.9" customHeight="1" x14ac:dyDescent="0.35">
      <c r="G1318" s="1019">
        <v>39059</v>
      </c>
    </row>
    <row r="1319" spans="7:7" ht="11.9" customHeight="1" x14ac:dyDescent="0.35">
      <c r="G1319" s="1019">
        <v>39060</v>
      </c>
    </row>
    <row r="1320" spans="7:7" ht="11.9" customHeight="1" x14ac:dyDescent="0.35">
      <c r="G1320" s="1019">
        <v>39061</v>
      </c>
    </row>
    <row r="1321" spans="7:7" ht="11.9" customHeight="1" x14ac:dyDescent="0.35">
      <c r="G1321" s="1019">
        <v>39062</v>
      </c>
    </row>
    <row r="1322" spans="7:7" ht="11.9" customHeight="1" x14ac:dyDescent="0.35">
      <c r="G1322" s="1019">
        <v>39063</v>
      </c>
    </row>
    <row r="1323" spans="7:7" ht="11.9" customHeight="1" x14ac:dyDescent="0.35">
      <c r="G1323" s="1019">
        <v>39064</v>
      </c>
    </row>
    <row r="1324" spans="7:7" ht="11.9" customHeight="1" x14ac:dyDescent="0.35">
      <c r="G1324" s="1019">
        <v>39065</v>
      </c>
    </row>
    <row r="1325" spans="7:7" ht="11.9" customHeight="1" x14ac:dyDescent="0.35">
      <c r="G1325" s="1019">
        <v>39066</v>
      </c>
    </row>
    <row r="1326" spans="7:7" ht="11.9" customHeight="1" x14ac:dyDescent="0.35">
      <c r="G1326" s="1019">
        <v>39067</v>
      </c>
    </row>
    <row r="1327" spans="7:7" ht="11.9" customHeight="1" x14ac:dyDescent="0.35">
      <c r="G1327" s="1019">
        <v>39068</v>
      </c>
    </row>
    <row r="1328" spans="7:7" ht="11.9" customHeight="1" x14ac:dyDescent="0.35">
      <c r="G1328" s="1019">
        <v>39069</v>
      </c>
    </row>
    <row r="1329" spans="7:7" ht="11.9" customHeight="1" x14ac:dyDescent="0.35">
      <c r="G1329" s="1019">
        <v>39070</v>
      </c>
    </row>
    <row r="1330" spans="7:7" ht="11.9" customHeight="1" x14ac:dyDescent="0.35">
      <c r="G1330" s="1019">
        <v>39071</v>
      </c>
    </row>
    <row r="1331" spans="7:7" ht="11.9" customHeight="1" x14ac:dyDescent="0.35">
      <c r="G1331" s="1019">
        <v>39072</v>
      </c>
    </row>
    <row r="1332" spans="7:7" ht="11.9" customHeight="1" x14ac:dyDescent="0.35">
      <c r="G1332" s="1019">
        <v>39073</v>
      </c>
    </row>
    <row r="1333" spans="7:7" ht="11.9" customHeight="1" x14ac:dyDescent="0.35">
      <c r="G1333" s="1019">
        <v>39074</v>
      </c>
    </row>
    <row r="1334" spans="7:7" ht="11.9" customHeight="1" x14ac:dyDescent="0.35">
      <c r="G1334" s="1019">
        <v>39075</v>
      </c>
    </row>
    <row r="1335" spans="7:7" ht="11.9" customHeight="1" x14ac:dyDescent="0.35">
      <c r="G1335" s="1019">
        <v>39076</v>
      </c>
    </row>
    <row r="1336" spans="7:7" ht="11.9" customHeight="1" x14ac:dyDescent="0.35">
      <c r="G1336" s="1019">
        <v>39077</v>
      </c>
    </row>
    <row r="1337" spans="7:7" ht="11.9" customHeight="1" x14ac:dyDescent="0.35">
      <c r="G1337" s="1019">
        <v>39078</v>
      </c>
    </row>
    <row r="1338" spans="7:7" ht="11.9" customHeight="1" x14ac:dyDescent="0.35">
      <c r="G1338" s="1019">
        <v>39079</v>
      </c>
    </row>
    <row r="1339" spans="7:7" ht="11.9" customHeight="1" x14ac:dyDescent="0.35">
      <c r="G1339" s="1019">
        <v>39080</v>
      </c>
    </row>
    <row r="1340" spans="7:7" ht="11.9" customHeight="1" x14ac:dyDescent="0.35">
      <c r="G1340" s="1019">
        <v>39081</v>
      </c>
    </row>
    <row r="1341" spans="7:7" ht="11.9" customHeight="1" x14ac:dyDescent="0.35">
      <c r="G1341" s="1019">
        <v>39082</v>
      </c>
    </row>
    <row r="1342" spans="7:7" ht="11.9" customHeight="1" x14ac:dyDescent="0.35">
      <c r="G1342" s="1019">
        <v>39083</v>
      </c>
    </row>
    <row r="1343" spans="7:7" ht="11.9" customHeight="1" x14ac:dyDescent="0.35">
      <c r="G1343" s="1019">
        <v>39084</v>
      </c>
    </row>
    <row r="1344" spans="7:7" ht="11.9" customHeight="1" x14ac:dyDescent="0.35">
      <c r="G1344" s="1019">
        <v>39085</v>
      </c>
    </row>
    <row r="1345" spans="7:7" ht="11.9" customHeight="1" x14ac:dyDescent="0.35">
      <c r="G1345" s="1019">
        <v>39086</v>
      </c>
    </row>
    <row r="1346" spans="7:7" ht="11.9" customHeight="1" x14ac:dyDescent="0.35">
      <c r="G1346" s="1019">
        <v>39087</v>
      </c>
    </row>
    <row r="1347" spans="7:7" ht="11.9" customHeight="1" x14ac:dyDescent="0.35">
      <c r="G1347" s="1019">
        <v>39088</v>
      </c>
    </row>
    <row r="1348" spans="7:7" ht="11.9" customHeight="1" x14ac:dyDescent="0.35">
      <c r="G1348" s="1019">
        <v>39089</v>
      </c>
    </row>
    <row r="1349" spans="7:7" ht="11.9" customHeight="1" x14ac:dyDescent="0.35">
      <c r="G1349" s="1019">
        <v>39090</v>
      </c>
    </row>
    <row r="1350" spans="7:7" ht="11.9" customHeight="1" x14ac:dyDescent="0.35">
      <c r="G1350" s="1019">
        <v>39091</v>
      </c>
    </row>
    <row r="1351" spans="7:7" ht="11.9" customHeight="1" x14ac:dyDescent="0.35">
      <c r="G1351" s="1019">
        <v>39092</v>
      </c>
    </row>
    <row r="1352" spans="7:7" ht="11.9" customHeight="1" x14ac:dyDescent="0.35">
      <c r="G1352" s="1019">
        <v>39093</v>
      </c>
    </row>
    <row r="1353" spans="7:7" ht="11.9" customHeight="1" x14ac:dyDescent="0.35">
      <c r="G1353" s="1019">
        <v>39094</v>
      </c>
    </row>
    <row r="1354" spans="7:7" ht="11.9" customHeight="1" x14ac:dyDescent="0.35">
      <c r="G1354" s="1019">
        <v>39095</v>
      </c>
    </row>
    <row r="1355" spans="7:7" ht="11.9" customHeight="1" x14ac:dyDescent="0.35">
      <c r="G1355" s="1019">
        <v>39096</v>
      </c>
    </row>
    <row r="1356" spans="7:7" ht="11.9" customHeight="1" x14ac:dyDescent="0.35">
      <c r="G1356" s="1019">
        <v>39097</v>
      </c>
    </row>
    <row r="1357" spans="7:7" ht="11.9" customHeight="1" x14ac:dyDescent="0.35">
      <c r="G1357" s="1019">
        <v>39098</v>
      </c>
    </row>
    <row r="1358" spans="7:7" ht="11.9" customHeight="1" x14ac:dyDescent="0.35">
      <c r="G1358" s="1019">
        <v>39099</v>
      </c>
    </row>
    <row r="1359" spans="7:7" ht="11.9" customHeight="1" x14ac:dyDescent="0.35">
      <c r="G1359" s="1019">
        <v>39100</v>
      </c>
    </row>
    <row r="1360" spans="7:7" ht="11.9" customHeight="1" x14ac:dyDescent="0.35">
      <c r="G1360" s="1019">
        <v>39101</v>
      </c>
    </row>
    <row r="1361" spans="7:7" ht="11.9" customHeight="1" x14ac:dyDescent="0.35">
      <c r="G1361" s="1019">
        <v>39102</v>
      </c>
    </row>
    <row r="1362" spans="7:7" ht="11.9" customHeight="1" x14ac:dyDescent="0.35">
      <c r="G1362" s="1019">
        <v>39103</v>
      </c>
    </row>
    <row r="1363" spans="7:7" ht="11.9" customHeight="1" x14ac:dyDescent="0.35">
      <c r="G1363" s="1019">
        <v>39104</v>
      </c>
    </row>
    <row r="1364" spans="7:7" ht="11.9" customHeight="1" x14ac:dyDescent="0.35">
      <c r="G1364" s="1019">
        <v>39105</v>
      </c>
    </row>
    <row r="1365" spans="7:7" ht="11.9" customHeight="1" x14ac:dyDescent="0.35">
      <c r="G1365" s="1019">
        <v>39106</v>
      </c>
    </row>
    <row r="1366" spans="7:7" ht="11.9" customHeight="1" x14ac:dyDescent="0.35">
      <c r="G1366" s="1019">
        <v>39107</v>
      </c>
    </row>
    <row r="1367" spans="7:7" ht="11.9" customHeight="1" x14ac:dyDescent="0.35">
      <c r="G1367" s="1019">
        <v>39108</v>
      </c>
    </row>
    <row r="1368" spans="7:7" ht="11.9" customHeight="1" x14ac:dyDescent="0.35">
      <c r="G1368" s="1019">
        <v>39109</v>
      </c>
    </row>
    <row r="1369" spans="7:7" ht="11.9" customHeight="1" x14ac:dyDescent="0.35">
      <c r="G1369" s="1019">
        <v>39110</v>
      </c>
    </row>
    <row r="1370" spans="7:7" ht="11.9" customHeight="1" x14ac:dyDescent="0.35">
      <c r="G1370" s="1019">
        <v>39111</v>
      </c>
    </row>
    <row r="1371" spans="7:7" ht="11.9" customHeight="1" x14ac:dyDescent="0.35">
      <c r="G1371" s="1019">
        <v>39112</v>
      </c>
    </row>
    <row r="1372" spans="7:7" ht="11.9" customHeight="1" x14ac:dyDescent="0.35">
      <c r="G1372" s="1019">
        <v>39113</v>
      </c>
    </row>
    <row r="1373" spans="7:7" ht="11.9" customHeight="1" x14ac:dyDescent="0.35">
      <c r="G1373" s="1019">
        <v>39114</v>
      </c>
    </row>
    <row r="1374" spans="7:7" ht="11.9" customHeight="1" x14ac:dyDescent="0.35">
      <c r="G1374" s="1019">
        <v>39115</v>
      </c>
    </row>
    <row r="1375" spans="7:7" ht="11.9" customHeight="1" x14ac:dyDescent="0.35">
      <c r="G1375" s="1019">
        <v>39116</v>
      </c>
    </row>
    <row r="1376" spans="7:7" ht="11.9" customHeight="1" x14ac:dyDescent="0.35">
      <c r="G1376" s="1019">
        <v>39117</v>
      </c>
    </row>
    <row r="1377" spans="7:7" ht="11.9" customHeight="1" x14ac:dyDescent="0.35">
      <c r="G1377" s="1019">
        <v>39118</v>
      </c>
    </row>
    <row r="1378" spans="7:7" ht="11.9" customHeight="1" x14ac:dyDescent="0.35">
      <c r="G1378" s="1019">
        <v>39119</v>
      </c>
    </row>
    <row r="1379" spans="7:7" ht="11.9" customHeight="1" x14ac:dyDescent="0.35">
      <c r="G1379" s="1019">
        <v>39120</v>
      </c>
    </row>
    <row r="1380" spans="7:7" ht="11.9" customHeight="1" x14ac:dyDescent="0.35">
      <c r="G1380" s="1019">
        <v>39121</v>
      </c>
    </row>
    <row r="1381" spans="7:7" ht="11.9" customHeight="1" x14ac:dyDescent="0.35">
      <c r="G1381" s="1019">
        <v>39122</v>
      </c>
    </row>
    <row r="1382" spans="7:7" ht="11.9" customHeight="1" x14ac:dyDescent="0.35">
      <c r="G1382" s="1019">
        <v>39123</v>
      </c>
    </row>
    <row r="1383" spans="7:7" ht="11.9" customHeight="1" x14ac:dyDescent="0.35">
      <c r="G1383" s="1019">
        <v>39124</v>
      </c>
    </row>
    <row r="1384" spans="7:7" ht="11.9" customHeight="1" x14ac:dyDescent="0.35">
      <c r="G1384" s="1019">
        <v>39125</v>
      </c>
    </row>
    <row r="1385" spans="7:7" ht="11.9" customHeight="1" x14ac:dyDescent="0.35">
      <c r="G1385" s="1019">
        <v>39126</v>
      </c>
    </row>
    <row r="1386" spans="7:7" ht="11.9" customHeight="1" x14ac:dyDescent="0.35">
      <c r="G1386" s="1019">
        <v>39127</v>
      </c>
    </row>
    <row r="1387" spans="7:7" ht="11.9" customHeight="1" x14ac:dyDescent="0.35">
      <c r="G1387" s="1019">
        <v>39128</v>
      </c>
    </row>
    <row r="1388" spans="7:7" ht="11.9" customHeight="1" x14ac:dyDescent="0.35">
      <c r="G1388" s="1019">
        <v>39129</v>
      </c>
    </row>
    <row r="1389" spans="7:7" ht="11.9" customHeight="1" x14ac:dyDescent="0.35">
      <c r="G1389" s="1019">
        <v>39130</v>
      </c>
    </row>
    <row r="1390" spans="7:7" ht="11.9" customHeight="1" x14ac:dyDescent="0.35">
      <c r="G1390" s="1019">
        <v>39131</v>
      </c>
    </row>
    <row r="1391" spans="7:7" ht="11.9" customHeight="1" x14ac:dyDescent="0.35">
      <c r="G1391" s="1019">
        <v>39132</v>
      </c>
    </row>
    <row r="1392" spans="7:7" ht="11.9" customHeight="1" x14ac:dyDescent="0.35">
      <c r="G1392" s="1019">
        <v>39133</v>
      </c>
    </row>
    <row r="1393" spans="7:7" ht="11.9" customHeight="1" x14ac:dyDescent="0.35">
      <c r="G1393" s="1019">
        <v>39134</v>
      </c>
    </row>
    <row r="1394" spans="7:7" ht="11.9" customHeight="1" x14ac:dyDescent="0.35">
      <c r="G1394" s="1019">
        <v>39135</v>
      </c>
    </row>
    <row r="1395" spans="7:7" ht="11.9" customHeight="1" x14ac:dyDescent="0.35">
      <c r="G1395" s="1019">
        <v>39136</v>
      </c>
    </row>
    <row r="1396" spans="7:7" ht="11.9" customHeight="1" x14ac:dyDescent="0.35">
      <c r="G1396" s="1019">
        <v>39137</v>
      </c>
    </row>
    <row r="1397" spans="7:7" ht="11.9" customHeight="1" x14ac:dyDescent="0.35">
      <c r="G1397" s="1019">
        <v>39138</v>
      </c>
    </row>
    <row r="1398" spans="7:7" ht="11.9" customHeight="1" x14ac:dyDescent="0.35">
      <c r="G1398" s="1019">
        <v>39139</v>
      </c>
    </row>
    <row r="1399" spans="7:7" ht="11.9" customHeight="1" x14ac:dyDescent="0.35">
      <c r="G1399" s="1019">
        <v>39140</v>
      </c>
    </row>
    <row r="1400" spans="7:7" ht="11.9" customHeight="1" x14ac:dyDescent="0.35">
      <c r="G1400" s="1019">
        <v>39141</v>
      </c>
    </row>
    <row r="1401" spans="7:7" ht="11.9" customHeight="1" x14ac:dyDescent="0.35">
      <c r="G1401" s="1019">
        <v>39142</v>
      </c>
    </row>
    <row r="1402" spans="7:7" ht="11.9" customHeight="1" x14ac:dyDescent="0.35">
      <c r="G1402" s="1019">
        <v>39143</v>
      </c>
    </row>
    <row r="1403" spans="7:7" ht="11.9" customHeight="1" x14ac:dyDescent="0.35">
      <c r="G1403" s="1019">
        <v>39144</v>
      </c>
    </row>
    <row r="1404" spans="7:7" ht="11.9" customHeight="1" x14ac:dyDescent="0.35">
      <c r="G1404" s="1019">
        <v>39145</v>
      </c>
    </row>
    <row r="1405" spans="7:7" ht="11.9" customHeight="1" x14ac:dyDescent="0.35">
      <c r="G1405" s="1019">
        <v>39146</v>
      </c>
    </row>
    <row r="1406" spans="7:7" ht="11.9" customHeight="1" x14ac:dyDescent="0.35">
      <c r="G1406" s="1019">
        <v>39147</v>
      </c>
    </row>
    <row r="1407" spans="7:7" ht="11.9" customHeight="1" x14ac:dyDescent="0.35">
      <c r="G1407" s="1019">
        <v>39148</v>
      </c>
    </row>
    <row r="1408" spans="7:7" ht="11.9" customHeight="1" x14ac:dyDescent="0.35">
      <c r="G1408" s="1019">
        <v>39149</v>
      </c>
    </row>
    <row r="1409" spans="7:7" ht="11.9" customHeight="1" x14ac:dyDescent="0.35">
      <c r="G1409" s="1019">
        <v>39150</v>
      </c>
    </row>
    <row r="1410" spans="7:7" ht="11.9" customHeight="1" x14ac:dyDescent="0.35">
      <c r="G1410" s="1019">
        <v>39151</v>
      </c>
    </row>
    <row r="1411" spans="7:7" ht="11.9" customHeight="1" x14ac:dyDescent="0.35">
      <c r="G1411" s="1019">
        <v>39152</v>
      </c>
    </row>
    <row r="1412" spans="7:7" ht="11.9" customHeight="1" x14ac:dyDescent="0.35">
      <c r="G1412" s="1019">
        <v>39153</v>
      </c>
    </row>
    <row r="1413" spans="7:7" ht="11.9" customHeight="1" x14ac:dyDescent="0.35">
      <c r="G1413" s="1019">
        <v>39154</v>
      </c>
    </row>
    <row r="1414" spans="7:7" ht="11.9" customHeight="1" x14ac:dyDescent="0.35">
      <c r="G1414" s="1019">
        <v>39155</v>
      </c>
    </row>
    <row r="1415" spans="7:7" ht="11.9" customHeight="1" x14ac:dyDescent="0.35">
      <c r="G1415" s="1019">
        <v>39156</v>
      </c>
    </row>
    <row r="1416" spans="7:7" ht="11.9" customHeight="1" x14ac:dyDescent="0.35">
      <c r="G1416" s="1019">
        <v>39157</v>
      </c>
    </row>
    <row r="1417" spans="7:7" ht="11.9" customHeight="1" x14ac:dyDescent="0.35">
      <c r="G1417" s="1019">
        <v>39158</v>
      </c>
    </row>
    <row r="1418" spans="7:7" ht="11.9" customHeight="1" x14ac:dyDescent="0.35">
      <c r="G1418" s="1019">
        <v>39159</v>
      </c>
    </row>
    <row r="1419" spans="7:7" ht="11.9" customHeight="1" x14ac:dyDescent="0.35">
      <c r="G1419" s="1019">
        <v>39160</v>
      </c>
    </row>
    <row r="1420" spans="7:7" ht="11.9" customHeight="1" x14ac:dyDescent="0.35">
      <c r="G1420" s="1019">
        <v>39161</v>
      </c>
    </row>
    <row r="1421" spans="7:7" ht="11.9" customHeight="1" x14ac:dyDescent="0.35">
      <c r="G1421" s="1019">
        <v>39162</v>
      </c>
    </row>
    <row r="1422" spans="7:7" ht="11.9" customHeight="1" x14ac:dyDescent="0.35">
      <c r="G1422" s="1019">
        <v>39163</v>
      </c>
    </row>
    <row r="1423" spans="7:7" ht="11.9" customHeight="1" x14ac:dyDescent="0.35">
      <c r="G1423" s="1019">
        <v>39164</v>
      </c>
    </row>
    <row r="1424" spans="7:7" ht="11.9" customHeight="1" x14ac:dyDescent="0.35">
      <c r="G1424" s="1019">
        <v>39165</v>
      </c>
    </row>
    <row r="1425" spans="7:7" ht="11.9" customHeight="1" x14ac:dyDescent="0.35">
      <c r="G1425" s="1019">
        <v>39166</v>
      </c>
    </row>
    <row r="1426" spans="7:7" ht="11.9" customHeight="1" x14ac:dyDescent="0.35">
      <c r="G1426" s="1019">
        <v>39167</v>
      </c>
    </row>
    <row r="1427" spans="7:7" ht="11.9" customHeight="1" x14ac:dyDescent="0.35">
      <c r="G1427" s="1019">
        <v>39168</v>
      </c>
    </row>
    <row r="1428" spans="7:7" ht="11.9" customHeight="1" x14ac:dyDescent="0.35">
      <c r="G1428" s="1019">
        <v>39169</v>
      </c>
    </row>
    <row r="1429" spans="7:7" ht="11.9" customHeight="1" x14ac:dyDescent="0.35">
      <c r="G1429" s="1019">
        <v>39170</v>
      </c>
    </row>
    <row r="1430" spans="7:7" ht="11.9" customHeight="1" x14ac:dyDescent="0.35">
      <c r="G1430" s="1019">
        <v>39171</v>
      </c>
    </row>
    <row r="1431" spans="7:7" ht="11.9" customHeight="1" x14ac:dyDescent="0.35">
      <c r="G1431" s="1019">
        <v>39172</v>
      </c>
    </row>
    <row r="1432" spans="7:7" ht="11.9" customHeight="1" x14ac:dyDescent="0.35">
      <c r="G1432" s="1019">
        <v>39173</v>
      </c>
    </row>
    <row r="1433" spans="7:7" ht="11.9" customHeight="1" x14ac:dyDescent="0.35">
      <c r="G1433" s="1019">
        <v>39174</v>
      </c>
    </row>
    <row r="1434" spans="7:7" ht="11.9" customHeight="1" x14ac:dyDescent="0.35">
      <c r="G1434" s="1019">
        <v>39175</v>
      </c>
    </row>
    <row r="1435" spans="7:7" ht="11.9" customHeight="1" x14ac:dyDescent="0.35">
      <c r="G1435" s="1019">
        <v>39176</v>
      </c>
    </row>
    <row r="1436" spans="7:7" ht="11.9" customHeight="1" x14ac:dyDescent="0.35">
      <c r="G1436" s="1019">
        <v>39177</v>
      </c>
    </row>
    <row r="1437" spans="7:7" ht="11.9" customHeight="1" x14ac:dyDescent="0.35">
      <c r="G1437" s="1019">
        <v>39178</v>
      </c>
    </row>
    <row r="1438" spans="7:7" ht="11.9" customHeight="1" x14ac:dyDescent="0.35">
      <c r="G1438" s="1019">
        <v>39179</v>
      </c>
    </row>
    <row r="1439" spans="7:7" ht="11.9" customHeight="1" x14ac:dyDescent="0.35">
      <c r="G1439" s="1019">
        <v>39180</v>
      </c>
    </row>
    <row r="1440" spans="7:7" ht="11.9" customHeight="1" x14ac:dyDescent="0.35">
      <c r="G1440" s="1019">
        <v>39181</v>
      </c>
    </row>
    <row r="1441" spans="7:7" ht="11.9" customHeight="1" x14ac:dyDescent="0.35">
      <c r="G1441" s="1019">
        <v>39182</v>
      </c>
    </row>
    <row r="1442" spans="7:7" ht="11.9" customHeight="1" x14ac:dyDescent="0.35">
      <c r="G1442" s="1019">
        <v>39183</v>
      </c>
    </row>
    <row r="1443" spans="7:7" ht="11.9" customHeight="1" x14ac:dyDescent="0.35">
      <c r="G1443" s="1019">
        <v>39184</v>
      </c>
    </row>
    <row r="1444" spans="7:7" ht="11.9" customHeight="1" x14ac:dyDescent="0.35">
      <c r="G1444" s="1019">
        <v>39185</v>
      </c>
    </row>
    <row r="1445" spans="7:7" ht="11.9" customHeight="1" x14ac:dyDescent="0.35">
      <c r="G1445" s="1019">
        <v>39186</v>
      </c>
    </row>
    <row r="1446" spans="7:7" ht="11.9" customHeight="1" x14ac:dyDescent="0.35">
      <c r="G1446" s="1019">
        <v>39187</v>
      </c>
    </row>
    <row r="1447" spans="7:7" ht="11.9" customHeight="1" x14ac:dyDescent="0.35">
      <c r="G1447" s="1019">
        <v>39188</v>
      </c>
    </row>
    <row r="1448" spans="7:7" ht="11.9" customHeight="1" x14ac:dyDescent="0.35">
      <c r="G1448" s="1019">
        <v>39189</v>
      </c>
    </row>
    <row r="1449" spans="7:7" ht="11.9" customHeight="1" x14ac:dyDescent="0.35">
      <c r="G1449" s="1019">
        <v>39190</v>
      </c>
    </row>
    <row r="1450" spans="7:7" ht="11.9" customHeight="1" x14ac:dyDescent="0.35">
      <c r="G1450" s="1019">
        <v>39191</v>
      </c>
    </row>
    <row r="1451" spans="7:7" ht="11.9" customHeight="1" x14ac:dyDescent="0.35">
      <c r="G1451" s="1019">
        <v>39192</v>
      </c>
    </row>
    <row r="1452" spans="7:7" ht="11.9" customHeight="1" x14ac:dyDescent="0.35">
      <c r="G1452" s="1019">
        <v>39193</v>
      </c>
    </row>
    <row r="1453" spans="7:7" ht="11.9" customHeight="1" x14ac:dyDescent="0.35">
      <c r="G1453" s="1019">
        <v>39194</v>
      </c>
    </row>
    <row r="1454" spans="7:7" ht="11.9" customHeight="1" x14ac:dyDescent="0.35">
      <c r="G1454" s="1019">
        <v>39195</v>
      </c>
    </row>
    <row r="1455" spans="7:7" ht="11.9" customHeight="1" x14ac:dyDescent="0.35">
      <c r="G1455" s="1019">
        <v>39196</v>
      </c>
    </row>
    <row r="1456" spans="7:7" ht="11.9" customHeight="1" x14ac:dyDescent="0.35">
      <c r="G1456" s="1019">
        <v>39197</v>
      </c>
    </row>
    <row r="1457" spans="7:7" ht="11.9" customHeight="1" x14ac:dyDescent="0.35">
      <c r="G1457" s="1019">
        <v>39198</v>
      </c>
    </row>
    <row r="1458" spans="7:7" ht="11.9" customHeight="1" x14ac:dyDescent="0.35">
      <c r="G1458" s="1019">
        <v>39199</v>
      </c>
    </row>
    <row r="1459" spans="7:7" ht="11.9" customHeight="1" x14ac:dyDescent="0.35">
      <c r="G1459" s="1019">
        <v>39200</v>
      </c>
    </row>
    <row r="1460" spans="7:7" ht="11.9" customHeight="1" x14ac:dyDescent="0.35">
      <c r="G1460" s="1019">
        <v>39201</v>
      </c>
    </row>
    <row r="1461" spans="7:7" ht="11.9" customHeight="1" x14ac:dyDescent="0.35">
      <c r="G1461" s="1019">
        <v>39202</v>
      </c>
    </row>
    <row r="1462" spans="7:7" ht="11.9" customHeight="1" x14ac:dyDescent="0.35">
      <c r="G1462" s="1019">
        <v>39203</v>
      </c>
    </row>
    <row r="1463" spans="7:7" ht="11.9" customHeight="1" x14ac:dyDescent="0.35">
      <c r="G1463" s="1019">
        <v>39204</v>
      </c>
    </row>
    <row r="1464" spans="7:7" ht="11.9" customHeight="1" x14ac:dyDescent="0.35">
      <c r="G1464" s="1019">
        <v>39205</v>
      </c>
    </row>
    <row r="1465" spans="7:7" ht="11.9" customHeight="1" x14ac:dyDescent="0.35">
      <c r="G1465" s="1019">
        <v>39206</v>
      </c>
    </row>
    <row r="1466" spans="7:7" ht="11.9" customHeight="1" x14ac:dyDescent="0.35">
      <c r="G1466" s="1019">
        <v>39207</v>
      </c>
    </row>
    <row r="1467" spans="7:7" ht="11.9" customHeight="1" x14ac:dyDescent="0.35">
      <c r="G1467" s="1019">
        <v>39208</v>
      </c>
    </row>
    <row r="1468" spans="7:7" ht="11.9" customHeight="1" x14ac:dyDescent="0.35">
      <c r="G1468" s="1019">
        <v>39209</v>
      </c>
    </row>
    <row r="1469" spans="7:7" ht="11.9" customHeight="1" x14ac:dyDescent="0.35">
      <c r="G1469" s="1019">
        <v>39210</v>
      </c>
    </row>
    <row r="1470" spans="7:7" ht="11.9" customHeight="1" x14ac:dyDescent="0.35">
      <c r="G1470" s="1019">
        <v>39211</v>
      </c>
    </row>
    <row r="1471" spans="7:7" ht="11.9" customHeight="1" x14ac:dyDescent="0.35">
      <c r="G1471" s="1019">
        <v>39212</v>
      </c>
    </row>
    <row r="1472" spans="7:7" ht="11.9" customHeight="1" x14ac:dyDescent="0.35">
      <c r="G1472" s="1019">
        <v>39213</v>
      </c>
    </row>
    <row r="1473" spans="7:7" ht="11.9" customHeight="1" x14ac:dyDescent="0.35">
      <c r="G1473" s="1019">
        <v>39214</v>
      </c>
    </row>
    <row r="1474" spans="7:7" ht="11.9" customHeight="1" x14ac:dyDescent="0.35">
      <c r="G1474" s="1019">
        <v>39215</v>
      </c>
    </row>
    <row r="1475" spans="7:7" ht="11.9" customHeight="1" x14ac:dyDescent="0.35">
      <c r="G1475" s="1019">
        <v>39216</v>
      </c>
    </row>
    <row r="1476" spans="7:7" ht="11.9" customHeight="1" x14ac:dyDescent="0.35">
      <c r="G1476" s="1019">
        <v>39217</v>
      </c>
    </row>
    <row r="1477" spans="7:7" ht="11.9" customHeight="1" x14ac:dyDescent="0.35">
      <c r="G1477" s="1019">
        <v>39218</v>
      </c>
    </row>
    <row r="1478" spans="7:7" ht="11.9" customHeight="1" x14ac:dyDescent="0.35">
      <c r="G1478" s="1019">
        <v>39219</v>
      </c>
    </row>
    <row r="1479" spans="7:7" ht="11.9" customHeight="1" x14ac:dyDescent="0.35">
      <c r="G1479" s="1019">
        <v>39220</v>
      </c>
    </row>
    <row r="1480" spans="7:7" ht="11.9" customHeight="1" x14ac:dyDescent="0.35">
      <c r="G1480" s="1019">
        <v>39221</v>
      </c>
    </row>
    <row r="1481" spans="7:7" ht="11.9" customHeight="1" x14ac:dyDescent="0.35">
      <c r="G1481" s="1019">
        <v>39222</v>
      </c>
    </row>
    <row r="1482" spans="7:7" ht="11.9" customHeight="1" x14ac:dyDescent="0.35">
      <c r="G1482" s="1019">
        <v>39223</v>
      </c>
    </row>
    <row r="1483" spans="7:7" ht="11.9" customHeight="1" x14ac:dyDescent="0.35">
      <c r="G1483" s="1019">
        <v>39224</v>
      </c>
    </row>
    <row r="1484" spans="7:7" ht="11.9" customHeight="1" x14ac:dyDescent="0.35">
      <c r="G1484" s="1019">
        <v>39225</v>
      </c>
    </row>
    <row r="1485" spans="7:7" ht="11.9" customHeight="1" x14ac:dyDescent="0.35">
      <c r="G1485" s="1019">
        <v>39226</v>
      </c>
    </row>
    <row r="1486" spans="7:7" ht="11.9" customHeight="1" x14ac:dyDescent="0.35">
      <c r="G1486" s="1019">
        <v>39227</v>
      </c>
    </row>
    <row r="1487" spans="7:7" ht="11.9" customHeight="1" x14ac:dyDescent="0.35">
      <c r="G1487" s="1019">
        <v>39228</v>
      </c>
    </row>
    <row r="1488" spans="7:7" ht="11.9" customHeight="1" x14ac:dyDescent="0.35">
      <c r="G1488" s="1019">
        <v>39229</v>
      </c>
    </row>
    <row r="1489" spans="7:7" ht="11.9" customHeight="1" x14ac:dyDescent="0.35">
      <c r="G1489" s="1019">
        <v>39230</v>
      </c>
    </row>
    <row r="1490" spans="7:7" ht="11.9" customHeight="1" x14ac:dyDescent="0.35">
      <c r="G1490" s="1019">
        <v>39231</v>
      </c>
    </row>
    <row r="1491" spans="7:7" ht="11.9" customHeight="1" x14ac:dyDescent="0.35">
      <c r="G1491" s="1019">
        <v>39232</v>
      </c>
    </row>
    <row r="1492" spans="7:7" ht="11.9" customHeight="1" x14ac:dyDescent="0.35">
      <c r="G1492" s="1019">
        <v>39233</v>
      </c>
    </row>
    <row r="1493" spans="7:7" ht="11.9" customHeight="1" x14ac:dyDescent="0.35">
      <c r="G1493" s="1019">
        <v>39234</v>
      </c>
    </row>
    <row r="1494" spans="7:7" ht="11.9" customHeight="1" x14ac:dyDescent="0.35">
      <c r="G1494" s="1019">
        <v>39235</v>
      </c>
    </row>
    <row r="1495" spans="7:7" ht="11.9" customHeight="1" x14ac:dyDescent="0.35">
      <c r="G1495" s="1019">
        <v>39236</v>
      </c>
    </row>
    <row r="1496" spans="7:7" ht="11.9" customHeight="1" x14ac:dyDescent="0.35">
      <c r="G1496" s="1019">
        <v>39237</v>
      </c>
    </row>
    <row r="1497" spans="7:7" ht="11.9" customHeight="1" x14ac:dyDescent="0.35">
      <c r="G1497" s="1019">
        <v>39238</v>
      </c>
    </row>
    <row r="1498" spans="7:7" ht="11.9" customHeight="1" x14ac:dyDescent="0.35">
      <c r="G1498" s="1019">
        <v>39239</v>
      </c>
    </row>
    <row r="1499" spans="7:7" ht="11.9" customHeight="1" x14ac:dyDescent="0.35">
      <c r="G1499" s="1019">
        <v>39240</v>
      </c>
    </row>
    <row r="1500" spans="7:7" ht="11.9" customHeight="1" x14ac:dyDescent="0.35">
      <c r="G1500" s="1019">
        <v>39241</v>
      </c>
    </row>
    <row r="1501" spans="7:7" ht="11.9" customHeight="1" x14ac:dyDescent="0.35">
      <c r="G1501" s="1019">
        <v>39242</v>
      </c>
    </row>
    <row r="1502" spans="7:7" ht="11.9" customHeight="1" x14ac:dyDescent="0.35">
      <c r="G1502" s="1019">
        <v>39243</v>
      </c>
    </row>
    <row r="1503" spans="7:7" ht="11.9" customHeight="1" x14ac:dyDescent="0.35">
      <c r="G1503" s="1019">
        <v>39244</v>
      </c>
    </row>
    <row r="1504" spans="7:7" ht="11.9" customHeight="1" x14ac:dyDescent="0.35">
      <c r="G1504" s="1019">
        <v>39245</v>
      </c>
    </row>
    <row r="1505" spans="7:7" ht="11.9" customHeight="1" x14ac:dyDescent="0.35">
      <c r="G1505" s="1019">
        <v>39246</v>
      </c>
    </row>
    <row r="1506" spans="7:7" ht="11.9" customHeight="1" x14ac:dyDescent="0.35">
      <c r="G1506" s="1019">
        <v>39247</v>
      </c>
    </row>
    <row r="1507" spans="7:7" ht="11.9" customHeight="1" x14ac:dyDescent="0.35">
      <c r="G1507" s="1019">
        <v>39248</v>
      </c>
    </row>
    <row r="1508" spans="7:7" ht="11.9" customHeight="1" x14ac:dyDescent="0.35">
      <c r="G1508" s="1019">
        <v>39249</v>
      </c>
    </row>
    <row r="1509" spans="7:7" ht="11.9" customHeight="1" x14ac:dyDescent="0.35">
      <c r="G1509" s="1019">
        <v>39250</v>
      </c>
    </row>
    <row r="1510" spans="7:7" ht="11.9" customHeight="1" x14ac:dyDescent="0.35">
      <c r="G1510" s="1019">
        <v>39251</v>
      </c>
    </row>
    <row r="1511" spans="7:7" ht="11.9" customHeight="1" x14ac:dyDescent="0.35">
      <c r="G1511" s="1019">
        <v>39252</v>
      </c>
    </row>
    <row r="1512" spans="7:7" ht="11.9" customHeight="1" x14ac:dyDescent="0.35">
      <c r="G1512" s="1019">
        <v>39253</v>
      </c>
    </row>
    <row r="1513" spans="7:7" ht="11.9" customHeight="1" x14ac:dyDescent="0.35">
      <c r="G1513" s="1019">
        <v>39254</v>
      </c>
    </row>
    <row r="1514" spans="7:7" ht="11.9" customHeight="1" x14ac:dyDescent="0.35">
      <c r="G1514" s="1019">
        <v>39255</v>
      </c>
    </row>
    <row r="1515" spans="7:7" ht="11.9" customHeight="1" x14ac:dyDescent="0.35">
      <c r="G1515" s="1019">
        <v>39256</v>
      </c>
    </row>
    <row r="1516" spans="7:7" ht="11.9" customHeight="1" x14ac:dyDescent="0.35">
      <c r="G1516" s="1019">
        <v>39257</v>
      </c>
    </row>
    <row r="1517" spans="7:7" ht="11.9" customHeight="1" x14ac:dyDescent="0.35">
      <c r="G1517" s="1019">
        <v>39258</v>
      </c>
    </row>
    <row r="1518" spans="7:7" ht="11.9" customHeight="1" x14ac:dyDescent="0.35">
      <c r="G1518" s="1019">
        <v>39259</v>
      </c>
    </row>
    <row r="1519" spans="7:7" ht="11.9" customHeight="1" x14ac:dyDescent="0.35">
      <c r="G1519" s="1019">
        <v>39260</v>
      </c>
    </row>
    <row r="1520" spans="7:7" ht="11.9" customHeight="1" x14ac:dyDescent="0.35">
      <c r="G1520" s="1019">
        <v>39261</v>
      </c>
    </row>
    <row r="1521" spans="7:7" ht="11.9" customHeight="1" x14ac:dyDescent="0.35">
      <c r="G1521" s="1019">
        <v>39262</v>
      </c>
    </row>
    <row r="1522" spans="7:7" ht="11.9" customHeight="1" x14ac:dyDescent="0.35">
      <c r="G1522" s="1019">
        <v>39263</v>
      </c>
    </row>
    <row r="1523" spans="7:7" ht="11.9" customHeight="1" x14ac:dyDescent="0.35">
      <c r="G1523" s="1019">
        <v>39264</v>
      </c>
    </row>
    <row r="1524" spans="7:7" ht="11.9" customHeight="1" x14ac:dyDescent="0.35">
      <c r="G1524" s="1019">
        <v>39265</v>
      </c>
    </row>
    <row r="1525" spans="7:7" ht="11.9" customHeight="1" x14ac:dyDescent="0.35">
      <c r="G1525" s="1019">
        <v>39266</v>
      </c>
    </row>
    <row r="1526" spans="7:7" ht="11.9" customHeight="1" x14ac:dyDescent="0.35">
      <c r="G1526" s="1019">
        <v>39267</v>
      </c>
    </row>
    <row r="1527" spans="7:7" ht="11.9" customHeight="1" x14ac:dyDescent="0.35">
      <c r="G1527" s="1019">
        <v>39268</v>
      </c>
    </row>
    <row r="1528" spans="7:7" ht="11.9" customHeight="1" x14ac:dyDescent="0.35">
      <c r="G1528" s="1019">
        <v>39269</v>
      </c>
    </row>
    <row r="1529" spans="7:7" ht="11.9" customHeight="1" x14ac:dyDescent="0.35">
      <c r="G1529" s="1019">
        <v>39270</v>
      </c>
    </row>
    <row r="1530" spans="7:7" ht="11.9" customHeight="1" x14ac:dyDescent="0.35">
      <c r="G1530" s="1019">
        <v>39271</v>
      </c>
    </row>
    <row r="1531" spans="7:7" ht="11.9" customHeight="1" x14ac:dyDescent="0.35">
      <c r="G1531" s="1019">
        <v>39272</v>
      </c>
    </row>
    <row r="1532" spans="7:7" ht="11.9" customHeight="1" x14ac:dyDescent="0.35">
      <c r="G1532" s="1019">
        <v>39273</v>
      </c>
    </row>
    <row r="1533" spans="7:7" ht="11.9" customHeight="1" x14ac:dyDescent="0.35">
      <c r="G1533" s="1019">
        <v>39274</v>
      </c>
    </row>
    <row r="1534" spans="7:7" ht="11.9" customHeight="1" x14ac:dyDescent="0.35">
      <c r="G1534" s="1019">
        <v>39275</v>
      </c>
    </row>
    <row r="1535" spans="7:7" ht="11.9" customHeight="1" x14ac:dyDescent="0.35">
      <c r="G1535" s="1019">
        <v>39276</v>
      </c>
    </row>
    <row r="1536" spans="7:7" ht="11.9" customHeight="1" x14ac:dyDescent="0.35">
      <c r="G1536" s="1019">
        <v>39277</v>
      </c>
    </row>
    <row r="1537" spans="7:7" ht="11.9" customHeight="1" x14ac:dyDescent="0.35">
      <c r="G1537" s="1019">
        <v>39278</v>
      </c>
    </row>
    <row r="1538" spans="7:7" ht="11.9" customHeight="1" x14ac:dyDescent="0.35">
      <c r="G1538" s="1019">
        <v>39279</v>
      </c>
    </row>
    <row r="1539" spans="7:7" ht="11.9" customHeight="1" x14ac:dyDescent="0.35">
      <c r="G1539" s="1019">
        <v>39280</v>
      </c>
    </row>
    <row r="1540" spans="7:7" ht="11.9" customHeight="1" x14ac:dyDescent="0.35">
      <c r="G1540" s="1019">
        <v>39281</v>
      </c>
    </row>
    <row r="1541" spans="7:7" ht="11.9" customHeight="1" x14ac:dyDescent="0.35">
      <c r="G1541" s="1019">
        <v>39282</v>
      </c>
    </row>
    <row r="1542" spans="7:7" ht="11.9" customHeight="1" x14ac:dyDescent="0.35">
      <c r="G1542" s="1019">
        <v>39283</v>
      </c>
    </row>
    <row r="1543" spans="7:7" ht="11.9" customHeight="1" x14ac:dyDescent="0.35">
      <c r="G1543" s="1019">
        <v>39284</v>
      </c>
    </row>
    <row r="1544" spans="7:7" ht="11.9" customHeight="1" x14ac:dyDescent="0.35">
      <c r="G1544" s="1019">
        <v>39285</v>
      </c>
    </row>
    <row r="1545" spans="7:7" ht="11.9" customHeight="1" x14ac:dyDescent="0.35">
      <c r="G1545" s="1019">
        <v>39286</v>
      </c>
    </row>
    <row r="1546" spans="7:7" ht="11.9" customHeight="1" x14ac:dyDescent="0.35">
      <c r="G1546" s="1019">
        <v>39287</v>
      </c>
    </row>
    <row r="1547" spans="7:7" ht="11.9" customHeight="1" x14ac:dyDescent="0.35">
      <c r="G1547" s="1019">
        <v>39288</v>
      </c>
    </row>
    <row r="1548" spans="7:7" ht="11.9" customHeight="1" x14ac:dyDescent="0.35">
      <c r="G1548" s="1019">
        <v>39289</v>
      </c>
    </row>
    <row r="1549" spans="7:7" ht="11.9" customHeight="1" x14ac:dyDescent="0.35">
      <c r="G1549" s="1019">
        <v>39290</v>
      </c>
    </row>
    <row r="1550" spans="7:7" ht="11.9" customHeight="1" x14ac:dyDescent="0.35">
      <c r="G1550" s="1019">
        <v>39291</v>
      </c>
    </row>
    <row r="1551" spans="7:7" ht="11.9" customHeight="1" x14ac:dyDescent="0.35">
      <c r="G1551" s="1019">
        <v>39292</v>
      </c>
    </row>
    <row r="1552" spans="7:7" ht="11.9" customHeight="1" x14ac:dyDescent="0.35">
      <c r="G1552" s="1019">
        <v>39293</v>
      </c>
    </row>
    <row r="1553" spans="7:7" ht="11.9" customHeight="1" x14ac:dyDescent="0.35">
      <c r="G1553" s="1019">
        <v>39294</v>
      </c>
    </row>
    <row r="1554" spans="7:7" ht="11.9" customHeight="1" x14ac:dyDescent="0.35">
      <c r="G1554" s="1019">
        <v>39295</v>
      </c>
    </row>
    <row r="1555" spans="7:7" ht="11.9" customHeight="1" x14ac:dyDescent="0.35">
      <c r="G1555" s="1019">
        <v>39296</v>
      </c>
    </row>
    <row r="1556" spans="7:7" ht="11.9" customHeight="1" x14ac:dyDescent="0.35">
      <c r="G1556" s="1019">
        <v>39297</v>
      </c>
    </row>
    <row r="1557" spans="7:7" ht="11.9" customHeight="1" x14ac:dyDescent="0.35">
      <c r="G1557" s="1019">
        <v>39298</v>
      </c>
    </row>
    <row r="1558" spans="7:7" ht="11.9" customHeight="1" x14ac:dyDescent="0.35">
      <c r="G1558" s="1019">
        <v>39299</v>
      </c>
    </row>
    <row r="1559" spans="7:7" ht="11.9" customHeight="1" x14ac:dyDescent="0.35">
      <c r="G1559" s="1019">
        <v>39300</v>
      </c>
    </row>
    <row r="1560" spans="7:7" ht="11.9" customHeight="1" x14ac:dyDescent="0.35">
      <c r="G1560" s="1019">
        <v>39301</v>
      </c>
    </row>
    <row r="1561" spans="7:7" ht="11.9" customHeight="1" x14ac:dyDescent="0.35">
      <c r="G1561" s="1019">
        <v>39302</v>
      </c>
    </row>
    <row r="1562" spans="7:7" ht="11.9" customHeight="1" x14ac:dyDescent="0.35">
      <c r="G1562" s="1019">
        <v>39303</v>
      </c>
    </row>
    <row r="1563" spans="7:7" ht="11.9" customHeight="1" x14ac:dyDescent="0.35">
      <c r="G1563" s="1019">
        <v>39304</v>
      </c>
    </row>
    <row r="1564" spans="7:7" ht="11.9" customHeight="1" x14ac:dyDescent="0.35">
      <c r="G1564" s="1019">
        <v>39305</v>
      </c>
    </row>
    <row r="1565" spans="7:7" ht="11.9" customHeight="1" x14ac:dyDescent="0.35">
      <c r="G1565" s="1019">
        <v>39306</v>
      </c>
    </row>
    <row r="1566" spans="7:7" ht="11.9" customHeight="1" x14ac:dyDescent="0.35">
      <c r="G1566" s="1019">
        <v>39307</v>
      </c>
    </row>
    <row r="1567" spans="7:7" ht="11.9" customHeight="1" x14ac:dyDescent="0.35">
      <c r="G1567" s="1019">
        <v>39308</v>
      </c>
    </row>
    <row r="1568" spans="7:7" ht="11.9" customHeight="1" x14ac:dyDescent="0.35">
      <c r="G1568" s="1019">
        <v>39309</v>
      </c>
    </row>
    <row r="1569" spans="7:7" ht="11.9" customHeight="1" x14ac:dyDescent="0.35">
      <c r="G1569" s="1019">
        <v>39310</v>
      </c>
    </row>
    <row r="1570" spans="7:7" ht="11.9" customHeight="1" x14ac:dyDescent="0.35">
      <c r="G1570" s="1019">
        <v>39311</v>
      </c>
    </row>
    <row r="1571" spans="7:7" ht="11.9" customHeight="1" x14ac:dyDescent="0.35">
      <c r="G1571" s="1019">
        <v>39312</v>
      </c>
    </row>
    <row r="1572" spans="7:7" ht="11.9" customHeight="1" x14ac:dyDescent="0.35">
      <c r="G1572" s="1019">
        <v>39313</v>
      </c>
    </row>
    <row r="1573" spans="7:7" ht="11.9" customHeight="1" x14ac:dyDescent="0.35">
      <c r="G1573" s="1019">
        <v>39314</v>
      </c>
    </row>
    <row r="1574" spans="7:7" ht="11.9" customHeight="1" x14ac:dyDescent="0.35">
      <c r="G1574" s="1019">
        <v>39315</v>
      </c>
    </row>
    <row r="1575" spans="7:7" ht="11.9" customHeight="1" x14ac:dyDescent="0.35">
      <c r="G1575" s="1019">
        <v>39316</v>
      </c>
    </row>
    <row r="1576" spans="7:7" ht="11.9" customHeight="1" x14ac:dyDescent="0.35">
      <c r="G1576" s="1019">
        <v>39317</v>
      </c>
    </row>
    <row r="1577" spans="7:7" ht="11.9" customHeight="1" x14ac:dyDescent="0.35">
      <c r="G1577" s="1019">
        <v>39318</v>
      </c>
    </row>
    <row r="1578" spans="7:7" ht="11.9" customHeight="1" x14ac:dyDescent="0.35">
      <c r="G1578" s="1019">
        <v>39319</v>
      </c>
    </row>
    <row r="1579" spans="7:7" ht="11.9" customHeight="1" x14ac:dyDescent="0.35">
      <c r="G1579" s="1019">
        <v>39320</v>
      </c>
    </row>
    <row r="1580" spans="7:7" ht="11.9" customHeight="1" x14ac:dyDescent="0.35">
      <c r="G1580" s="1019">
        <v>39321</v>
      </c>
    </row>
    <row r="1581" spans="7:7" ht="11.9" customHeight="1" x14ac:dyDescent="0.35">
      <c r="G1581" s="1019">
        <v>39322</v>
      </c>
    </row>
    <row r="1582" spans="7:7" ht="11.9" customHeight="1" x14ac:dyDescent="0.35">
      <c r="G1582" s="1019">
        <v>39323</v>
      </c>
    </row>
    <row r="1583" spans="7:7" ht="11.9" customHeight="1" x14ac:dyDescent="0.35">
      <c r="G1583" s="1019">
        <v>39324</v>
      </c>
    </row>
    <row r="1584" spans="7:7" ht="11.9" customHeight="1" x14ac:dyDescent="0.35">
      <c r="G1584" s="1019">
        <v>39325</v>
      </c>
    </row>
    <row r="1585" spans="7:7" ht="11.9" customHeight="1" x14ac:dyDescent="0.35">
      <c r="G1585" s="1019">
        <v>39326</v>
      </c>
    </row>
    <row r="1586" spans="7:7" ht="11.9" customHeight="1" x14ac:dyDescent="0.35">
      <c r="G1586" s="1019">
        <v>39327</v>
      </c>
    </row>
    <row r="1587" spans="7:7" ht="11.9" customHeight="1" x14ac:dyDescent="0.35">
      <c r="G1587" s="1019">
        <v>39328</v>
      </c>
    </row>
    <row r="1588" spans="7:7" ht="11.9" customHeight="1" x14ac:dyDescent="0.35">
      <c r="G1588" s="1019">
        <v>39329</v>
      </c>
    </row>
    <row r="1589" spans="7:7" ht="11.9" customHeight="1" x14ac:dyDescent="0.35">
      <c r="G1589" s="1019">
        <v>39330</v>
      </c>
    </row>
    <row r="1590" spans="7:7" ht="11.9" customHeight="1" x14ac:dyDescent="0.35">
      <c r="G1590" s="1019">
        <v>39331</v>
      </c>
    </row>
    <row r="1591" spans="7:7" ht="11.9" customHeight="1" x14ac:dyDescent="0.35">
      <c r="G1591" s="1019">
        <v>39332</v>
      </c>
    </row>
    <row r="1592" spans="7:7" ht="11.9" customHeight="1" x14ac:dyDescent="0.35">
      <c r="G1592" s="1019">
        <v>39333</v>
      </c>
    </row>
    <row r="1593" spans="7:7" ht="11.9" customHeight="1" x14ac:dyDescent="0.35">
      <c r="G1593" s="1019">
        <v>39334</v>
      </c>
    </row>
    <row r="1594" spans="7:7" ht="11.9" customHeight="1" x14ac:dyDescent="0.35">
      <c r="G1594" s="1019">
        <v>39335</v>
      </c>
    </row>
    <row r="1595" spans="7:7" ht="11.9" customHeight="1" x14ac:dyDescent="0.35">
      <c r="G1595" s="1019">
        <v>39336</v>
      </c>
    </row>
    <row r="1596" spans="7:7" ht="11.9" customHeight="1" x14ac:dyDescent="0.35">
      <c r="G1596" s="1019">
        <v>39337</v>
      </c>
    </row>
    <row r="1597" spans="7:7" ht="11.9" customHeight="1" x14ac:dyDescent="0.35">
      <c r="G1597" s="1019">
        <v>39338</v>
      </c>
    </row>
    <row r="1598" spans="7:7" ht="11.9" customHeight="1" x14ac:dyDescent="0.35">
      <c r="G1598" s="1019">
        <v>39339</v>
      </c>
    </row>
    <row r="1599" spans="7:7" ht="11.9" customHeight="1" x14ac:dyDescent="0.35">
      <c r="G1599" s="1019">
        <v>39340</v>
      </c>
    </row>
    <row r="1600" spans="7:7" ht="11.9" customHeight="1" x14ac:dyDescent="0.35">
      <c r="G1600" s="1019">
        <v>39341</v>
      </c>
    </row>
    <row r="1601" spans="7:7" ht="11.9" customHeight="1" x14ac:dyDescent="0.35">
      <c r="G1601" s="1019">
        <v>39342</v>
      </c>
    </row>
    <row r="1602" spans="7:7" ht="11.9" customHeight="1" x14ac:dyDescent="0.35">
      <c r="G1602" s="1019">
        <v>39343</v>
      </c>
    </row>
    <row r="1603" spans="7:7" ht="11.9" customHeight="1" x14ac:dyDescent="0.35">
      <c r="G1603" s="1019">
        <v>39344</v>
      </c>
    </row>
    <row r="1604" spans="7:7" ht="11.9" customHeight="1" x14ac:dyDescent="0.35">
      <c r="G1604" s="1019">
        <v>39345</v>
      </c>
    </row>
    <row r="1605" spans="7:7" ht="11.9" customHeight="1" x14ac:dyDescent="0.35">
      <c r="G1605" s="1019">
        <v>39346</v>
      </c>
    </row>
    <row r="1606" spans="7:7" ht="11.9" customHeight="1" x14ac:dyDescent="0.35">
      <c r="G1606" s="1019">
        <v>39347</v>
      </c>
    </row>
    <row r="1607" spans="7:7" ht="11.9" customHeight="1" x14ac:dyDescent="0.35">
      <c r="G1607" s="1019">
        <v>39348</v>
      </c>
    </row>
    <row r="1608" spans="7:7" ht="11.9" customHeight="1" x14ac:dyDescent="0.35">
      <c r="G1608" s="1019">
        <v>39349</v>
      </c>
    </row>
    <row r="1609" spans="7:7" ht="11.9" customHeight="1" x14ac:dyDescent="0.35">
      <c r="G1609" s="1019">
        <v>39350</v>
      </c>
    </row>
    <row r="1610" spans="7:7" ht="11.9" customHeight="1" x14ac:dyDescent="0.35">
      <c r="G1610" s="1019">
        <v>39351</v>
      </c>
    </row>
    <row r="1611" spans="7:7" ht="11.9" customHeight="1" x14ac:dyDescent="0.35">
      <c r="G1611" s="1019">
        <v>39352</v>
      </c>
    </row>
    <row r="1612" spans="7:7" ht="11.9" customHeight="1" x14ac:dyDescent="0.35">
      <c r="G1612" s="1019">
        <v>39353</v>
      </c>
    </row>
    <row r="1613" spans="7:7" ht="11.9" customHeight="1" x14ac:dyDescent="0.35">
      <c r="G1613" s="1019">
        <v>39354</v>
      </c>
    </row>
    <row r="1614" spans="7:7" ht="11.9" customHeight="1" x14ac:dyDescent="0.35">
      <c r="G1614" s="1019">
        <v>39355</v>
      </c>
    </row>
    <row r="1615" spans="7:7" ht="11.9" customHeight="1" x14ac:dyDescent="0.35">
      <c r="G1615" s="1019">
        <v>39356</v>
      </c>
    </row>
    <row r="1616" spans="7:7" ht="11.9" customHeight="1" x14ac:dyDescent="0.35">
      <c r="G1616" s="1019">
        <v>39357</v>
      </c>
    </row>
    <row r="1617" spans="7:7" ht="11.9" customHeight="1" x14ac:dyDescent="0.35">
      <c r="G1617" s="1019">
        <v>39358</v>
      </c>
    </row>
    <row r="1618" spans="7:7" ht="11.9" customHeight="1" x14ac:dyDescent="0.35">
      <c r="G1618" s="1019">
        <v>39359</v>
      </c>
    </row>
    <row r="1619" spans="7:7" ht="11.9" customHeight="1" x14ac:dyDescent="0.35">
      <c r="G1619" s="1019">
        <v>39360</v>
      </c>
    </row>
    <row r="1620" spans="7:7" ht="11.9" customHeight="1" x14ac:dyDescent="0.35">
      <c r="G1620" s="1019">
        <v>39361</v>
      </c>
    </row>
    <row r="1621" spans="7:7" ht="11.9" customHeight="1" x14ac:dyDescent="0.35">
      <c r="G1621" s="1019">
        <v>39362</v>
      </c>
    </row>
    <row r="1622" spans="7:7" ht="11.9" customHeight="1" x14ac:dyDescent="0.35">
      <c r="G1622" s="1019">
        <v>39363</v>
      </c>
    </row>
    <row r="1623" spans="7:7" ht="11.9" customHeight="1" x14ac:dyDescent="0.35">
      <c r="G1623" s="1019">
        <v>39364</v>
      </c>
    </row>
    <row r="1624" spans="7:7" ht="11.9" customHeight="1" x14ac:dyDescent="0.35">
      <c r="G1624" s="1019">
        <v>39365</v>
      </c>
    </row>
    <row r="1625" spans="7:7" ht="11.9" customHeight="1" x14ac:dyDescent="0.35">
      <c r="G1625" s="1019">
        <v>39366</v>
      </c>
    </row>
    <row r="1626" spans="7:7" ht="11.9" customHeight="1" x14ac:dyDescent="0.35">
      <c r="G1626" s="1019">
        <v>39367</v>
      </c>
    </row>
    <row r="1627" spans="7:7" ht="11.9" customHeight="1" x14ac:dyDescent="0.35">
      <c r="G1627" s="1019">
        <v>39368</v>
      </c>
    </row>
    <row r="1628" spans="7:7" ht="11.9" customHeight="1" x14ac:dyDescent="0.35">
      <c r="G1628" s="1019">
        <v>39369</v>
      </c>
    </row>
    <row r="1629" spans="7:7" ht="11.9" customHeight="1" x14ac:dyDescent="0.35">
      <c r="G1629" s="1019">
        <v>39370</v>
      </c>
    </row>
    <row r="1630" spans="7:7" ht="11.9" customHeight="1" x14ac:dyDescent="0.35">
      <c r="G1630" s="1019">
        <v>39371</v>
      </c>
    </row>
    <row r="1631" spans="7:7" ht="11.9" customHeight="1" x14ac:dyDescent="0.35">
      <c r="G1631" s="1019">
        <v>39372</v>
      </c>
    </row>
    <row r="1632" spans="7:7" ht="11.9" customHeight="1" x14ac:dyDescent="0.35">
      <c r="G1632" s="1019">
        <v>39373</v>
      </c>
    </row>
    <row r="1633" spans="7:7" ht="11.9" customHeight="1" x14ac:dyDescent="0.35">
      <c r="G1633" s="1019">
        <v>39374</v>
      </c>
    </row>
    <row r="1634" spans="7:7" ht="11.9" customHeight="1" x14ac:dyDescent="0.35">
      <c r="G1634" s="1019">
        <v>39375</v>
      </c>
    </row>
    <row r="1635" spans="7:7" ht="11.9" customHeight="1" x14ac:dyDescent="0.35">
      <c r="G1635" s="1019">
        <v>39376</v>
      </c>
    </row>
    <row r="1636" spans="7:7" ht="11.9" customHeight="1" x14ac:dyDescent="0.35">
      <c r="G1636" s="1019">
        <v>39377</v>
      </c>
    </row>
    <row r="1637" spans="7:7" ht="11.9" customHeight="1" x14ac:dyDescent="0.35">
      <c r="G1637" s="1019">
        <v>39378</v>
      </c>
    </row>
    <row r="1638" spans="7:7" ht="11.9" customHeight="1" x14ac:dyDescent="0.35">
      <c r="G1638" s="1019">
        <v>39379</v>
      </c>
    </row>
    <row r="1639" spans="7:7" ht="11.9" customHeight="1" x14ac:dyDescent="0.35">
      <c r="G1639" s="1019">
        <v>39380</v>
      </c>
    </row>
    <row r="1640" spans="7:7" ht="11.9" customHeight="1" x14ac:dyDescent="0.35">
      <c r="G1640" s="1019">
        <v>39381</v>
      </c>
    </row>
    <row r="1641" spans="7:7" ht="11.9" customHeight="1" x14ac:dyDescent="0.35">
      <c r="G1641" s="1019">
        <v>39382</v>
      </c>
    </row>
    <row r="1642" spans="7:7" ht="11.9" customHeight="1" x14ac:dyDescent="0.35">
      <c r="G1642" s="1019">
        <v>39383</v>
      </c>
    </row>
    <row r="1643" spans="7:7" ht="11.9" customHeight="1" x14ac:dyDescent="0.35">
      <c r="G1643" s="1019">
        <v>39384</v>
      </c>
    </row>
    <row r="1644" spans="7:7" ht="11.9" customHeight="1" x14ac:dyDescent="0.35">
      <c r="G1644" s="1019">
        <v>39385</v>
      </c>
    </row>
    <row r="1645" spans="7:7" ht="11.9" customHeight="1" x14ac:dyDescent="0.35">
      <c r="G1645" s="1019">
        <v>39386</v>
      </c>
    </row>
    <row r="1646" spans="7:7" ht="11.9" customHeight="1" x14ac:dyDescent="0.35">
      <c r="G1646" s="1019">
        <v>39387</v>
      </c>
    </row>
    <row r="1647" spans="7:7" ht="11.9" customHeight="1" x14ac:dyDescent="0.35">
      <c r="G1647" s="1019">
        <v>39388</v>
      </c>
    </row>
    <row r="1648" spans="7:7" ht="11.9" customHeight="1" x14ac:dyDescent="0.35">
      <c r="G1648" s="1019">
        <v>39389</v>
      </c>
    </row>
    <row r="1649" spans="7:7" ht="11.9" customHeight="1" x14ac:dyDescent="0.35">
      <c r="G1649" s="1019">
        <v>39390</v>
      </c>
    </row>
    <row r="1650" spans="7:7" ht="11.9" customHeight="1" x14ac:dyDescent="0.35">
      <c r="G1650" s="1019">
        <v>39391</v>
      </c>
    </row>
    <row r="1651" spans="7:7" ht="11.9" customHeight="1" x14ac:dyDescent="0.35">
      <c r="G1651" s="1019">
        <v>39392</v>
      </c>
    </row>
    <row r="1652" spans="7:7" ht="11.9" customHeight="1" x14ac:dyDescent="0.35">
      <c r="G1652" s="1019">
        <v>39393</v>
      </c>
    </row>
    <row r="1653" spans="7:7" ht="11.9" customHeight="1" x14ac:dyDescent="0.35">
      <c r="G1653" s="1019">
        <v>39394</v>
      </c>
    </row>
    <row r="1654" spans="7:7" ht="11.9" customHeight="1" x14ac:dyDescent="0.35">
      <c r="G1654" s="1019">
        <v>39395</v>
      </c>
    </row>
    <row r="1655" spans="7:7" ht="11.9" customHeight="1" x14ac:dyDescent="0.35">
      <c r="G1655" s="1019">
        <v>39396</v>
      </c>
    </row>
    <row r="1656" spans="7:7" ht="11.9" customHeight="1" x14ac:dyDescent="0.35">
      <c r="G1656" s="1019">
        <v>39397</v>
      </c>
    </row>
    <row r="1657" spans="7:7" ht="11.9" customHeight="1" x14ac:dyDescent="0.35">
      <c r="G1657" s="1019">
        <v>39398</v>
      </c>
    </row>
    <row r="1658" spans="7:7" ht="11.9" customHeight="1" x14ac:dyDescent="0.35">
      <c r="G1658" s="1019">
        <v>39399</v>
      </c>
    </row>
    <row r="1659" spans="7:7" ht="11.9" customHeight="1" x14ac:dyDescent="0.35">
      <c r="G1659" s="1019">
        <v>39400</v>
      </c>
    </row>
    <row r="1660" spans="7:7" ht="11.9" customHeight="1" x14ac:dyDescent="0.35">
      <c r="G1660" s="1019">
        <v>39401</v>
      </c>
    </row>
    <row r="1661" spans="7:7" ht="11.9" customHeight="1" x14ac:dyDescent="0.35">
      <c r="G1661" s="1019">
        <v>39402</v>
      </c>
    </row>
    <row r="1662" spans="7:7" ht="11.9" customHeight="1" x14ac:dyDescent="0.35">
      <c r="G1662" s="1019">
        <v>39403</v>
      </c>
    </row>
    <row r="1663" spans="7:7" ht="11.9" customHeight="1" x14ac:dyDescent="0.35">
      <c r="G1663" s="1019">
        <v>39404</v>
      </c>
    </row>
    <row r="1664" spans="7:7" ht="11.9" customHeight="1" x14ac:dyDescent="0.35">
      <c r="G1664" s="1019">
        <v>39405</v>
      </c>
    </row>
    <row r="1665" spans="7:7" ht="11.9" customHeight="1" x14ac:dyDescent="0.35">
      <c r="G1665" s="1019">
        <v>39406</v>
      </c>
    </row>
    <row r="1666" spans="7:7" ht="11.9" customHeight="1" x14ac:dyDescent="0.35">
      <c r="G1666" s="1019">
        <v>39407</v>
      </c>
    </row>
    <row r="1667" spans="7:7" ht="11.9" customHeight="1" x14ac:dyDescent="0.35">
      <c r="G1667" s="1019">
        <v>39408</v>
      </c>
    </row>
    <row r="1668" spans="7:7" ht="11.9" customHeight="1" x14ac:dyDescent="0.35">
      <c r="G1668" s="1019">
        <v>39409</v>
      </c>
    </row>
    <row r="1669" spans="7:7" ht="11.9" customHeight="1" x14ac:dyDescent="0.35">
      <c r="G1669" s="1019">
        <v>39410</v>
      </c>
    </row>
    <row r="1670" spans="7:7" ht="11.9" customHeight="1" x14ac:dyDescent="0.35">
      <c r="G1670" s="1019">
        <v>39411</v>
      </c>
    </row>
    <row r="1671" spans="7:7" ht="11.9" customHeight="1" x14ac:dyDescent="0.35">
      <c r="G1671" s="1019">
        <v>39412</v>
      </c>
    </row>
    <row r="1672" spans="7:7" ht="11.9" customHeight="1" x14ac:dyDescent="0.35">
      <c r="G1672" s="1019">
        <v>39413</v>
      </c>
    </row>
    <row r="1673" spans="7:7" ht="11.9" customHeight="1" x14ac:dyDescent="0.35">
      <c r="G1673" s="1019">
        <v>39414</v>
      </c>
    </row>
    <row r="1674" spans="7:7" ht="11.9" customHeight="1" x14ac:dyDescent="0.35">
      <c r="G1674" s="1019">
        <v>39415</v>
      </c>
    </row>
    <row r="1675" spans="7:7" ht="11.9" customHeight="1" x14ac:dyDescent="0.35">
      <c r="G1675" s="1019">
        <v>39416</v>
      </c>
    </row>
    <row r="1676" spans="7:7" ht="11.9" customHeight="1" x14ac:dyDescent="0.35">
      <c r="G1676" s="1019">
        <v>39417</v>
      </c>
    </row>
    <row r="1677" spans="7:7" ht="11.9" customHeight="1" x14ac:dyDescent="0.35">
      <c r="G1677" s="1019">
        <v>39418</v>
      </c>
    </row>
    <row r="1678" spans="7:7" ht="11.9" customHeight="1" x14ac:dyDescent="0.35">
      <c r="G1678" s="1019">
        <v>39419</v>
      </c>
    </row>
    <row r="1679" spans="7:7" ht="11.9" customHeight="1" x14ac:dyDescent="0.35">
      <c r="G1679" s="1019">
        <v>39420</v>
      </c>
    </row>
    <row r="1680" spans="7:7" ht="11.9" customHeight="1" x14ac:dyDescent="0.35">
      <c r="G1680" s="1019">
        <v>39421</v>
      </c>
    </row>
    <row r="1681" spans="7:7" ht="11.9" customHeight="1" x14ac:dyDescent="0.35">
      <c r="G1681" s="1019">
        <v>39422</v>
      </c>
    </row>
    <row r="1682" spans="7:7" ht="11.9" customHeight="1" x14ac:dyDescent="0.35">
      <c r="G1682" s="1019">
        <v>39423</v>
      </c>
    </row>
    <row r="1683" spans="7:7" ht="11.9" customHeight="1" x14ac:dyDescent="0.35">
      <c r="G1683" s="1019">
        <v>39424</v>
      </c>
    </row>
    <row r="1684" spans="7:7" ht="11.9" customHeight="1" x14ac:dyDescent="0.35">
      <c r="G1684" s="1019">
        <v>39425</v>
      </c>
    </row>
    <row r="1685" spans="7:7" ht="11.9" customHeight="1" x14ac:dyDescent="0.35">
      <c r="G1685" s="1019">
        <v>39426</v>
      </c>
    </row>
    <row r="1686" spans="7:7" ht="11.9" customHeight="1" x14ac:dyDescent="0.35">
      <c r="G1686" s="1019">
        <v>39427</v>
      </c>
    </row>
    <row r="1687" spans="7:7" ht="11.9" customHeight="1" x14ac:dyDescent="0.35">
      <c r="G1687" s="1019">
        <v>39428</v>
      </c>
    </row>
    <row r="1688" spans="7:7" ht="11.9" customHeight="1" x14ac:dyDescent="0.35">
      <c r="G1688" s="1019">
        <v>39429</v>
      </c>
    </row>
    <row r="1689" spans="7:7" ht="11.9" customHeight="1" x14ac:dyDescent="0.35">
      <c r="G1689" s="1019">
        <v>39430</v>
      </c>
    </row>
    <row r="1690" spans="7:7" ht="11.9" customHeight="1" x14ac:dyDescent="0.35">
      <c r="G1690" s="1019">
        <v>39431</v>
      </c>
    </row>
    <row r="1691" spans="7:7" ht="11.9" customHeight="1" x14ac:dyDescent="0.35">
      <c r="G1691" s="1019">
        <v>39432</v>
      </c>
    </row>
    <row r="1692" spans="7:7" ht="11.9" customHeight="1" x14ac:dyDescent="0.35">
      <c r="G1692" s="1019">
        <v>39433</v>
      </c>
    </row>
    <row r="1693" spans="7:7" ht="11.9" customHeight="1" x14ac:dyDescent="0.35">
      <c r="G1693" s="1019">
        <v>39434</v>
      </c>
    </row>
    <row r="1694" spans="7:7" ht="11.9" customHeight="1" x14ac:dyDescent="0.35">
      <c r="G1694" s="1019">
        <v>39435</v>
      </c>
    </row>
    <row r="1695" spans="7:7" ht="11.9" customHeight="1" x14ac:dyDescent="0.35">
      <c r="G1695" s="1019">
        <v>39436</v>
      </c>
    </row>
    <row r="1696" spans="7:7" ht="11.9" customHeight="1" x14ac:dyDescent="0.35">
      <c r="G1696" s="1019">
        <v>39437</v>
      </c>
    </row>
    <row r="1697" spans="7:7" ht="11.9" customHeight="1" x14ac:dyDescent="0.35">
      <c r="G1697" s="1019">
        <v>39438</v>
      </c>
    </row>
    <row r="1698" spans="7:7" ht="11.9" customHeight="1" x14ac:dyDescent="0.35">
      <c r="G1698" s="1019">
        <v>39439</v>
      </c>
    </row>
    <row r="1699" spans="7:7" ht="11.9" customHeight="1" x14ac:dyDescent="0.35">
      <c r="G1699" s="1019">
        <v>39440</v>
      </c>
    </row>
    <row r="1700" spans="7:7" ht="11.9" customHeight="1" x14ac:dyDescent="0.35">
      <c r="G1700" s="1019">
        <v>39441</v>
      </c>
    </row>
    <row r="1701" spans="7:7" ht="11.9" customHeight="1" x14ac:dyDescent="0.35">
      <c r="G1701" s="1019">
        <v>39442</v>
      </c>
    </row>
    <row r="1702" spans="7:7" ht="11.9" customHeight="1" x14ac:dyDescent="0.35">
      <c r="G1702" s="1019">
        <v>39443</v>
      </c>
    </row>
    <row r="1703" spans="7:7" ht="11.9" customHeight="1" x14ac:dyDescent="0.35">
      <c r="G1703" s="1019">
        <v>39444</v>
      </c>
    </row>
    <row r="1704" spans="7:7" ht="11.9" customHeight="1" x14ac:dyDescent="0.35">
      <c r="G1704" s="1019">
        <v>39445</v>
      </c>
    </row>
    <row r="1705" spans="7:7" ht="11.9" customHeight="1" x14ac:dyDescent="0.35">
      <c r="G1705" s="1019">
        <v>39446</v>
      </c>
    </row>
    <row r="1706" spans="7:7" ht="11.9" customHeight="1" x14ac:dyDescent="0.35">
      <c r="G1706" s="1019">
        <v>39447</v>
      </c>
    </row>
    <row r="1707" spans="7:7" ht="11.9" customHeight="1" x14ac:dyDescent="0.35">
      <c r="G1707" s="1019">
        <v>39448</v>
      </c>
    </row>
    <row r="1708" spans="7:7" ht="11.9" customHeight="1" x14ac:dyDescent="0.35">
      <c r="G1708" s="1019">
        <v>39449</v>
      </c>
    </row>
    <row r="1709" spans="7:7" ht="11.9" customHeight="1" x14ac:dyDescent="0.35">
      <c r="G1709" s="1019">
        <v>39450</v>
      </c>
    </row>
    <row r="1710" spans="7:7" ht="11.9" customHeight="1" x14ac:dyDescent="0.35">
      <c r="G1710" s="1019">
        <v>39451</v>
      </c>
    </row>
    <row r="1711" spans="7:7" ht="11.9" customHeight="1" x14ac:dyDescent="0.35">
      <c r="G1711" s="1019">
        <v>39452</v>
      </c>
    </row>
    <row r="1712" spans="7:7" ht="11.9" customHeight="1" x14ac:dyDescent="0.35">
      <c r="G1712" s="1019">
        <v>39453</v>
      </c>
    </row>
    <row r="1713" spans="7:7" ht="11.9" customHeight="1" x14ac:dyDescent="0.35">
      <c r="G1713" s="1019">
        <v>39454</v>
      </c>
    </row>
    <row r="1714" spans="7:7" ht="11.9" customHeight="1" x14ac:dyDescent="0.35">
      <c r="G1714" s="1019">
        <v>39455</v>
      </c>
    </row>
    <row r="1715" spans="7:7" ht="11.9" customHeight="1" x14ac:dyDescent="0.35">
      <c r="G1715" s="1019">
        <v>39456</v>
      </c>
    </row>
    <row r="1716" spans="7:7" ht="11.9" customHeight="1" x14ac:dyDescent="0.35">
      <c r="G1716" s="1019">
        <v>39457</v>
      </c>
    </row>
    <row r="1717" spans="7:7" ht="11.9" customHeight="1" x14ac:dyDescent="0.35">
      <c r="G1717" s="1019">
        <v>39458</v>
      </c>
    </row>
    <row r="1718" spans="7:7" ht="11.9" customHeight="1" x14ac:dyDescent="0.35">
      <c r="G1718" s="1019">
        <v>39459</v>
      </c>
    </row>
    <row r="1719" spans="7:7" ht="11.9" customHeight="1" x14ac:dyDescent="0.35">
      <c r="G1719" s="1019">
        <v>39460</v>
      </c>
    </row>
    <row r="1720" spans="7:7" ht="11.9" customHeight="1" x14ac:dyDescent="0.35">
      <c r="G1720" s="1019">
        <v>39461</v>
      </c>
    </row>
    <row r="1721" spans="7:7" ht="11.9" customHeight="1" x14ac:dyDescent="0.35">
      <c r="G1721" s="1019">
        <v>39462</v>
      </c>
    </row>
    <row r="1722" spans="7:7" ht="11.9" customHeight="1" x14ac:dyDescent="0.35">
      <c r="G1722" s="1019">
        <v>39463</v>
      </c>
    </row>
    <row r="1723" spans="7:7" ht="11.9" customHeight="1" x14ac:dyDescent="0.35">
      <c r="G1723" s="1019">
        <v>39464</v>
      </c>
    </row>
    <row r="1724" spans="7:7" ht="11.9" customHeight="1" x14ac:dyDescent="0.35">
      <c r="G1724" s="1019">
        <v>39465</v>
      </c>
    </row>
    <row r="1725" spans="7:7" ht="11.9" customHeight="1" x14ac:dyDescent="0.35">
      <c r="G1725" s="1019">
        <v>39466</v>
      </c>
    </row>
    <row r="1726" spans="7:7" ht="11.9" customHeight="1" x14ac:dyDescent="0.35">
      <c r="G1726" s="1019">
        <v>39467</v>
      </c>
    </row>
    <row r="1727" spans="7:7" ht="11.9" customHeight="1" x14ac:dyDescent="0.35">
      <c r="G1727" s="1019">
        <v>39468</v>
      </c>
    </row>
    <row r="1728" spans="7:7" ht="11.9" customHeight="1" x14ac:dyDescent="0.35">
      <c r="G1728" s="1019">
        <v>39469</v>
      </c>
    </row>
    <row r="1729" spans="7:7" ht="11.9" customHeight="1" x14ac:dyDescent="0.35">
      <c r="G1729" s="1019">
        <v>39470</v>
      </c>
    </row>
    <row r="1730" spans="7:7" ht="11.9" customHeight="1" x14ac:dyDescent="0.35">
      <c r="G1730" s="1019">
        <v>39471</v>
      </c>
    </row>
    <row r="1731" spans="7:7" ht="11.9" customHeight="1" x14ac:dyDescent="0.35">
      <c r="G1731" s="1019">
        <v>39472</v>
      </c>
    </row>
    <row r="1732" spans="7:7" ht="11.9" customHeight="1" x14ac:dyDescent="0.35">
      <c r="G1732" s="1019">
        <v>39473</v>
      </c>
    </row>
    <row r="1733" spans="7:7" ht="11.9" customHeight="1" x14ac:dyDescent="0.35">
      <c r="G1733" s="1019">
        <v>39474</v>
      </c>
    </row>
    <row r="1734" spans="7:7" ht="11.9" customHeight="1" x14ac:dyDescent="0.35">
      <c r="G1734" s="1019">
        <v>39475</v>
      </c>
    </row>
    <row r="1735" spans="7:7" ht="11.9" customHeight="1" x14ac:dyDescent="0.35">
      <c r="G1735" s="1019">
        <v>39476</v>
      </c>
    </row>
    <row r="1736" spans="7:7" ht="11.9" customHeight="1" x14ac:dyDescent="0.35">
      <c r="G1736" s="1019">
        <v>39477</v>
      </c>
    </row>
    <row r="1737" spans="7:7" ht="11.9" customHeight="1" x14ac:dyDescent="0.35">
      <c r="G1737" s="1019">
        <v>39478</v>
      </c>
    </row>
    <row r="1738" spans="7:7" ht="11.9" customHeight="1" x14ac:dyDescent="0.35">
      <c r="G1738" s="1019">
        <v>39479</v>
      </c>
    </row>
    <row r="1739" spans="7:7" ht="11.9" customHeight="1" x14ac:dyDescent="0.35">
      <c r="G1739" s="1019">
        <v>39480</v>
      </c>
    </row>
    <row r="1740" spans="7:7" ht="11.9" customHeight="1" x14ac:dyDescent="0.35">
      <c r="G1740" s="1019">
        <v>39481</v>
      </c>
    </row>
    <row r="1741" spans="7:7" ht="11.9" customHeight="1" x14ac:dyDescent="0.35">
      <c r="G1741" s="1019">
        <v>39482</v>
      </c>
    </row>
    <row r="1742" spans="7:7" ht="11.9" customHeight="1" x14ac:dyDescent="0.35">
      <c r="G1742" s="1019">
        <v>39483</v>
      </c>
    </row>
    <row r="1743" spans="7:7" ht="11.9" customHeight="1" x14ac:dyDescent="0.35">
      <c r="G1743" s="1019">
        <v>39484</v>
      </c>
    </row>
    <row r="1744" spans="7:7" ht="11.9" customHeight="1" x14ac:dyDescent="0.35">
      <c r="G1744" s="1019">
        <v>39485</v>
      </c>
    </row>
    <row r="1745" spans="7:7" ht="11.9" customHeight="1" x14ac:dyDescent="0.35">
      <c r="G1745" s="1019">
        <v>39486</v>
      </c>
    </row>
    <row r="1746" spans="7:7" ht="11.9" customHeight="1" x14ac:dyDescent="0.35">
      <c r="G1746" s="1019">
        <v>39487</v>
      </c>
    </row>
    <row r="1747" spans="7:7" ht="11.9" customHeight="1" x14ac:dyDescent="0.35">
      <c r="G1747" s="1019">
        <v>39488</v>
      </c>
    </row>
    <row r="1748" spans="7:7" ht="11.9" customHeight="1" x14ac:dyDescent="0.35">
      <c r="G1748" s="1019">
        <v>39489</v>
      </c>
    </row>
    <row r="1749" spans="7:7" ht="11.9" customHeight="1" x14ac:dyDescent="0.35">
      <c r="G1749" s="1019">
        <v>39490</v>
      </c>
    </row>
    <row r="1750" spans="7:7" ht="11.9" customHeight="1" x14ac:dyDescent="0.35">
      <c r="G1750" s="1019">
        <v>39491</v>
      </c>
    </row>
    <row r="1751" spans="7:7" ht="11.9" customHeight="1" x14ac:dyDescent="0.35">
      <c r="G1751" s="1019">
        <v>39492</v>
      </c>
    </row>
    <row r="1752" spans="7:7" ht="11.9" customHeight="1" x14ac:dyDescent="0.35">
      <c r="G1752" s="1019">
        <v>39493</v>
      </c>
    </row>
    <row r="1753" spans="7:7" ht="11.9" customHeight="1" x14ac:dyDescent="0.35">
      <c r="G1753" s="1019">
        <v>39494</v>
      </c>
    </row>
    <row r="1754" spans="7:7" ht="11.9" customHeight="1" x14ac:dyDescent="0.35">
      <c r="G1754" s="1019">
        <v>39495</v>
      </c>
    </row>
    <row r="1755" spans="7:7" ht="11.9" customHeight="1" x14ac:dyDescent="0.35">
      <c r="G1755" s="1019">
        <v>39496</v>
      </c>
    </row>
    <row r="1756" spans="7:7" ht="11.9" customHeight="1" x14ac:dyDescent="0.35">
      <c r="G1756" s="1019">
        <v>39497</v>
      </c>
    </row>
    <row r="1757" spans="7:7" ht="11.9" customHeight="1" x14ac:dyDescent="0.35">
      <c r="G1757" s="1019">
        <v>39498</v>
      </c>
    </row>
    <row r="1758" spans="7:7" ht="11.9" customHeight="1" x14ac:dyDescent="0.35">
      <c r="G1758" s="1019">
        <v>39499</v>
      </c>
    </row>
    <row r="1759" spans="7:7" ht="11.9" customHeight="1" x14ac:dyDescent="0.35">
      <c r="G1759" s="1019">
        <v>39500</v>
      </c>
    </row>
    <row r="1760" spans="7:7" ht="11.9" customHeight="1" x14ac:dyDescent="0.35">
      <c r="G1760" s="1019">
        <v>39501</v>
      </c>
    </row>
    <row r="1761" spans="7:7" ht="11.9" customHeight="1" x14ac:dyDescent="0.35">
      <c r="G1761" s="1019">
        <v>39502</v>
      </c>
    </row>
    <row r="1762" spans="7:7" ht="11.9" customHeight="1" x14ac:dyDescent="0.35">
      <c r="G1762" s="1019">
        <v>39503</v>
      </c>
    </row>
    <row r="1763" spans="7:7" ht="11.9" customHeight="1" x14ac:dyDescent="0.35">
      <c r="G1763" s="1019">
        <v>39504</v>
      </c>
    </row>
    <row r="1764" spans="7:7" ht="11.9" customHeight="1" x14ac:dyDescent="0.35">
      <c r="G1764" s="1019">
        <v>39505</v>
      </c>
    </row>
    <row r="1765" spans="7:7" ht="11.9" customHeight="1" x14ac:dyDescent="0.35">
      <c r="G1765" s="1019">
        <v>39506</v>
      </c>
    </row>
    <row r="1766" spans="7:7" ht="11.9" customHeight="1" x14ac:dyDescent="0.35">
      <c r="G1766" s="1019">
        <v>39507</v>
      </c>
    </row>
    <row r="1767" spans="7:7" ht="11.9" customHeight="1" x14ac:dyDescent="0.35">
      <c r="G1767" s="1019">
        <v>39508</v>
      </c>
    </row>
    <row r="1768" spans="7:7" ht="11.9" customHeight="1" x14ac:dyDescent="0.35">
      <c r="G1768" s="1019">
        <v>39509</v>
      </c>
    </row>
    <row r="1769" spans="7:7" ht="11.9" customHeight="1" x14ac:dyDescent="0.35">
      <c r="G1769" s="1019">
        <v>39510</v>
      </c>
    </row>
    <row r="1770" spans="7:7" ht="11.9" customHeight="1" x14ac:dyDescent="0.35">
      <c r="G1770" s="1019">
        <v>39511</v>
      </c>
    </row>
    <row r="1771" spans="7:7" ht="11.9" customHeight="1" x14ac:dyDescent="0.35">
      <c r="G1771" s="1019">
        <v>39512</v>
      </c>
    </row>
    <row r="1772" spans="7:7" ht="11.9" customHeight="1" x14ac:dyDescent="0.35">
      <c r="G1772" s="1019">
        <v>39513</v>
      </c>
    </row>
    <row r="1773" spans="7:7" ht="11.9" customHeight="1" x14ac:dyDescent="0.35">
      <c r="G1773" s="1019">
        <v>39514</v>
      </c>
    </row>
    <row r="1774" spans="7:7" ht="11.9" customHeight="1" x14ac:dyDescent="0.35">
      <c r="G1774" s="1019">
        <v>39515</v>
      </c>
    </row>
    <row r="1775" spans="7:7" ht="11.9" customHeight="1" x14ac:dyDescent="0.35">
      <c r="G1775" s="1019">
        <v>39516</v>
      </c>
    </row>
    <row r="1776" spans="7:7" ht="11.9" customHeight="1" x14ac:dyDescent="0.35">
      <c r="G1776" s="1019">
        <v>39517</v>
      </c>
    </row>
    <row r="1777" spans="7:7" ht="11.9" customHeight="1" x14ac:dyDescent="0.35">
      <c r="G1777" s="1019">
        <v>39518</v>
      </c>
    </row>
    <row r="1778" spans="7:7" ht="11.9" customHeight="1" x14ac:dyDescent="0.35">
      <c r="G1778" s="1019">
        <v>39519</v>
      </c>
    </row>
    <row r="1779" spans="7:7" ht="11.9" customHeight="1" x14ac:dyDescent="0.35">
      <c r="G1779" s="1019">
        <v>39520</v>
      </c>
    </row>
    <row r="1780" spans="7:7" ht="11.9" customHeight="1" x14ac:dyDescent="0.35">
      <c r="G1780" s="1019">
        <v>39521</v>
      </c>
    </row>
    <row r="1781" spans="7:7" ht="11.9" customHeight="1" x14ac:dyDescent="0.35">
      <c r="G1781" s="1019">
        <v>39522</v>
      </c>
    </row>
    <row r="1782" spans="7:7" ht="11.9" customHeight="1" x14ac:dyDescent="0.35">
      <c r="G1782" s="1019">
        <v>39523</v>
      </c>
    </row>
    <row r="1783" spans="7:7" ht="11.9" customHeight="1" x14ac:dyDescent="0.35">
      <c r="G1783" s="1019">
        <v>39524</v>
      </c>
    </row>
    <row r="1784" spans="7:7" ht="11.9" customHeight="1" x14ac:dyDescent="0.35">
      <c r="G1784" s="1019">
        <v>39525</v>
      </c>
    </row>
    <row r="1785" spans="7:7" ht="11.9" customHeight="1" x14ac:dyDescent="0.35">
      <c r="G1785" s="1019">
        <v>39526</v>
      </c>
    </row>
    <row r="1786" spans="7:7" ht="11.9" customHeight="1" x14ac:dyDescent="0.35">
      <c r="G1786" s="1019">
        <v>39527</v>
      </c>
    </row>
    <row r="1787" spans="7:7" ht="11.9" customHeight="1" x14ac:dyDescent="0.35">
      <c r="G1787" s="1019">
        <v>39528</v>
      </c>
    </row>
    <row r="1788" spans="7:7" ht="11.9" customHeight="1" x14ac:dyDescent="0.35">
      <c r="G1788" s="1019">
        <v>39529</v>
      </c>
    </row>
    <row r="1789" spans="7:7" ht="11.9" customHeight="1" x14ac:dyDescent="0.35">
      <c r="G1789" s="1019">
        <v>39530</v>
      </c>
    </row>
    <row r="1790" spans="7:7" ht="11.9" customHeight="1" x14ac:dyDescent="0.35">
      <c r="G1790" s="1019">
        <v>39531</v>
      </c>
    </row>
    <row r="1791" spans="7:7" ht="11.9" customHeight="1" x14ac:dyDescent="0.35">
      <c r="G1791" s="1019">
        <v>39532</v>
      </c>
    </row>
    <row r="1792" spans="7:7" ht="11.9" customHeight="1" x14ac:dyDescent="0.35">
      <c r="G1792" s="1019">
        <v>39533</v>
      </c>
    </row>
    <row r="1793" spans="7:7" ht="11.9" customHeight="1" x14ac:dyDescent="0.35">
      <c r="G1793" s="1019">
        <v>39534</v>
      </c>
    </row>
    <row r="1794" spans="7:7" ht="11.9" customHeight="1" x14ac:dyDescent="0.35">
      <c r="G1794" s="1019">
        <v>39535</v>
      </c>
    </row>
    <row r="1795" spans="7:7" ht="11.9" customHeight="1" x14ac:dyDescent="0.35">
      <c r="G1795" s="1019">
        <v>39536</v>
      </c>
    </row>
    <row r="1796" spans="7:7" ht="11.9" customHeight="1" x14ac:dyDescent="0.35">
      <c r="G1796" s="1019">
        <v>39537</v>
      </c>
    </row>
    <row r="1797" spans="7:7" ht="11.9" customHeight="1" x14ac:dyDescent="0.35">
      <c r="G1797" s="1019">
        <v>39538</v>
      </c>
    </row>
    <row r="1798" spans="7:7" ht="11.9" customHeight="1" x14ac:dyDescent="0.35">
      <c r="G1798" s="1019">
        <v>39539</v>
      </c>
    </row>
    <row r="1799" spans="7:7" ht="11.9" customHeight="1" x14ac:dyDescent="0.35">
      <c r="G1799" s="1019">
        <v>39540</v>
      </c>
    </row>
    <row r="1800" spans="7:7" ht="11.9" customHeight="1" x14ac:dyDescent="0.35">
      <c r="G1800" s="1019">
        <v>39541</v>
      </c>
    </row>
    <row r="1801" spans="7:7" ht="11.9" customHeight="1" x14ac:dyDescent="0.35">
      <c r="G1801" s="1019">
        <v>39542</v>
      </c>
    </row>
    <row r="1802" spans="7:7" ht="11.9" customHeight="1" x14ac:dyDescent="0.35">
      <c r="G1802" s="1019">
        <v>39543</v>
      </c>
    </row>
    <row r="1803" spans="7:7" ht="11.9" customHeight="1" x14ac:dyDescent="0.35">
      <c r="G1803" s="1019">
        <v>39544</v>
      </c>
    </row>
    <row r="1804" spans="7:7" ht="11.9" customHeight="1" x14ac:dyDescent="0.35">
      <c r="G1804" s="1019">
        <v>39545</v>
      </c>
    </row>
    <row r="1805" spans="7:7" ht="11.9" customHeight="1" x14ac:dyDescent="0.35">
      <c r="G1805" s="1019">
        <v>39546</v>
      </c>
    </row>
    <row r="1806" spans="7:7" ht="11.9" customHeight="1" x14ac:dyDescent="0.35">
      <c r="G1806" s="1019">
        <v>39547</v>
      </c>
    </row>
    <row r="1807" spans="7:7" ht="11.9" customHeight="1" x14ac:dyDescent="0.35">
      <c r="G1807" s="1019">
        <v>39548</v>
      </c>
    </row>
    <row r="1808" spans="7:7" ht="11.9" customHeight="1" x14ac:dyDescent="0.35">
      <c r="G1808" s="1019">
        <v>39549</v>
      </c>
    </row>
    <row r="1809" spans="7:7" ht="11.9" customHeight="1" x14ac:dyDescent="0.35">
      <c r="G1809" s="1019">
        <v>39550</v>
      </c>
    </row>
    <row r="1810" spans="7:7" ht="11.9" customHeight="1" x14ac:dyDescent="0.35">
      <c r="G1810" s="1019">
        <v>39551</v>
      </c>
    </row>
    <row r="1811" spans="7:7" ht="11.9" customHeight="1" x14ac:dyDescent="0.35">
      <c r="G1811" s="1019">
        <v>39552</v>
      </c>
    </row>
    <row r="1812" spans="7:7" ht="11.9" customHeight="1" x14ac:dyDescent="0.35">
      <c r="G1812" s="1019">
        <v>39553</v>
      </c>
    </row>
    <row r="1813" spans="7:7" ht="11.9" customHeight="1" x14ac:dyDescent="0.35">
      <c r="G1813" s="1019">
        <v>39554</v>
      </c>
    </row>
    <row r="1814" spans="7:7" ht="11.9" customHeight="1" x14ac:dyDescent="0.35">
      <c r="G1814" s="1019">
        <v>39555</v>
      </c>
    </row>
    <row r="1815" spans="7:7" ht="11.9" customHeight="1" x14ac:dyDescent="0.35">
      <c r="G1815" s="1019">
        <v>39556</v>
      </c>
    </row>
    <row r="1816" spans="7:7" ht="11.9" customHeight="1" x14ac:dyDescent="0.35">
      <c r="G1816" s="1019">
        <v>39557</v>
      </c>
    </row>
    <row r="1817" spans="7:7" ht="11.9" customHeight="1" x14ac:dyDescent="0.35">
      <c r="G1817" s="1019">
        <v>39558</v>
      </c>
    </row>
    <row r="1818" spans="7:7" ht="11.9" customHeight="1" x14ac:dyDescent="0.35">
      <c r="G1818" s="1019">
        <v>39559</v>
      </c>
    </row>
    <row r="1819" spans="7:7" ht="11.9" customHeight="1" x14ac:dyDescent="0.35">
      <c r="G1819" s="1019">
        <v>39560</v>
      </c>
    </row>
    <row r="1820" spans="7:7" ht="11.9" customHeight="1" x14ac:dyDescent="0.35">
      <c r="G1820" s="1019">
        <v>39561</v>
      </c>
    </row>
    <row r="1821" spans="7:7" ht="11.9" customHeight="1" x14ac:dyDescent="0.35">
      <c r="G1821" s="1019">
        <v>39562</v>
      </c>
    </row>
    <row r="1822" spans="7:7" ht="11.9" customHeight="1" x14ac:dyDescent="0.35">
      <c r="G1822" s="1019">
        <v>39563</v>
      </c>
    </row>
    <row r="1823" spans="7:7" ht="11.9" customHeight="1" x14ac:dyDescent="0.35">
      <c r="G1823" s="1019">
        <v>39564</v>
      </c>
    </row>
    <row r="1824" spans="7:7" ht="11.9" customHeight="1" x14ac:dyDescent="0.35">
      <c r="G1824" s="1019">
        <v>39565</v>
      </c>
    </row>
    <row r="1825" spans="7:7" ht="11.9" customHeight="1" x14ac:dyDescent="0.35">
      <c r="G1825" s="1019">
        <v>39566</v>
      </c>
    </row>
    <row r="1826" spans="7:7" ht="11.9" customHeight="1" x14ac:dyDescent="0.35">
      <c r="G1826" s="1019">
        <v>39567</v>
      </c>
    </row>
    <row r="1827" spans="7:7" ht="11.9" customHeight="1" x14ac:dyDescent="0.35">
      <c r="G1827" s="1019">
        <v>39568</v>
      </c>
    </row>
    <row r="1828" spans="7:7" ht="11.9" customHeight="1" x14ac:dyDescent="0.35">
      <c r="G1828" s="1019">
        <v>39569</v>
      </c>
    </row>
    <row r="1829" spans="7:7" ht="11.9" customHeight="1" x14ac:dyDescent="0.35">
      <c r="G1829" s="1019">
        <v>39570</v>
      </c>
    </row>
    <row r="1830" spans="7:7" ht="11.9" customHeight="1" x14ac:dyDescent="0.35">
      <c r="G1830" s="1019">
        <v>39571</v>
      </c>
    </row>
    <row r="1831" spans="7:7" ht="11.9" customHeight="1" x14ac:dyDescent="0.35">
      <c r="G1831" s="1019">
        <v>39572</v>
      </c>
    </row>
    <row r="1832" spans="7:7" ht="11.9" customHeight="1" x14ac:dyDescent="0.35">
      <c r="G1832" s="1019">
        <v>39573</v>
      </c>
    </row>
    <row r="1833" spans="7:7" ht="11.9" customHeight="1" x14ac:dyDescent="0.35">
      <c r="G1833" s="1019">
        <v>39574</v>
      </c>
    </row>
    <row r="1834" spans="7:7" ht="11.9" customHeight="1" x14ac:dyDescent="0.35">
      <c r="G1834" s="1019">
        <v>39575</v>
      </c>
    </row>
    <row r="1835" spans="7:7" ht="11.9" customHeight="1" x14ac:dyDescent="0.35">
      <c r="G1835" s="1019">
        <v>39576</v>
      </c>
    </row>
    <row r="1836" spans="7:7" ht="11.9" customHeight="1" x14ac:dyDescent="0.35">
      <c r="G1836" s="1019">
        <v>39577</v>
      </c>
    </row>
    <row r="1837" spans="7:7" ht="11.9" customHeight="1" x14ac:dyDescent="0.35">
      <c r="G1837" s="1019">
        <v>39578</v>
      </c>
    </row>
    <row r="1838" spans="7:7" ht="11.9" customHeight="1" x14ac:dyDescent="0.35">
      <c r="G1838" s="1019">
        <v>39579</v>
      </c>
    </row>
    <row r="1839" spans="7:7" ht="11.9" customHeight="1" x14ac:dyDescent="0.35">
      <c r="G1839" s="1019">
        <v>39580</v>
      </c>
    </row>
    <row r="1840" spans="7:7" ht="11.9" customHeight="1" x14ac:dyDescent="0.35">
      <c r="G1840" s="1019">
        <v>39581</v>
      </c>
    </row>
    <row r="1841" spans="7:7" ht="11.9" customHeight="1" x14ac:dyDescent="0.35">
      <c r="G1841" s="1019">
        <v>39582</v>
      </c>
    </row>
    <row r="1842" spans="7:7" ht="11.9" customHeight="1" x14ac:dyDescent="0.35">
      <c r="G1842" s="1019">
        <v>39583</v>
      </c>
    </row>
    <row r="1843" spans="7:7" ht="11.9" customHeight="1" x14ac:dyDescent="0.35">
      <c r="G1843" s="1019">
        <v>39584</v>
      </c>
    </row>
    <row r="1844" spans="7:7" ht="11.9" customHeight="1" x14ac:dyDescent="0.35">
      <c r="G1844" s="1019">
        <v>39585</v>
      </c>
    </row>
    <row r="1845" spans="7:7" ht="11.9" customHeight="1" x14ac:dyDescent="0.35">
      <c r="G1845" s="1019">
        <v>39586</v>
      </c>
    </row>
    <row r="1846" spans="7:7" ht="11.9" customHeight="1" x14ac:dyDescent="0.35">
      <c r="G1846" s="1019">
        <v>39587</v>
      </c>
    </row>
    <row r="1847" spans="7:7" ht="11.9" customHeight="1" x14ac:dyDescent="0.35">
      <c r="G1847" s="1019">
        <v>39588</v>
      </c>
    </row>
    <row r="1848" spans="7:7" ht="11.9" customHeight="1" x14ac:dyDescent="0.35">
      <c r="G1848" s="1019">
        <v>39589</v>
      </c>
    </row>
    <row r="1849" spans="7:7" ht="11.9" customHeight="1" x14ac:dyDescent="0.35">
      <c r="G1849" s="1019">
        <v>39590</v>
      </c>
    </row>
    <row r="1850" spans="7:7" ht="11.9" customHeight="1" x14ac:dyDescent="0.35">
      <c r="G1850" s="1019">
        <v>39591</v>
      </c>
    </row>
    <row r="1851" spans="7:7" ht="11.9" customHeight="1" x14ac:dyDescent="0.35">
      <c r="G1851" s="1019">
        <v>39592</v>
      </c>
    </row>
    <row r="1852" spans="7:7" ht="11.9" customHeight="1" x14ac:dyDescent="0.35">
      <c r="G1852" s="1019">
        <v>39593</v>
      </c>
    </row>
    <row r="1853" spans="7:7" ht="11.9" customHeight="1" x14ac:dyDescent="0.35">
      <c r="G1853" s="1019">
        <v>39594</v>
      </c>
    </row>
    <row r="1854" spans="7:7" ht="11.9" customHeight="1" x14ac:dyDescent="0.35">
      <c r="G1854" s="1019">
        <v>39595</v>
      </c>
    </row>
    <row r="1855" spans="7:7" ht="11.9" customHeight="1" x14ac:dyDescent="0.35">
      <c r="G1855" s="1019">
        <v>39596</v>
      </c>
    </row>
    <row r="1856" spans="7:7" ht="11.9" customHeight="1" x14ac:dyDescent="0.35">
      <c r="G1856" s="1019">
        <v>39597</v>
      </c>
    </row>
    <row r="1857" spans="7:7" ht="11.9" customHeight="1" x14ac:dyDescent="0.35">
      <c r="G1857" s="1019">
        <v>39598</v>
      </c>
    </row>
    <row r="1858" spans="7:7" ht="11.9" customHeight="1" x14ac:dyDescent="0.35">
      <c r="G1858" s="1019">
        <v>39599</v>
      </c>
    </row>
    <row r="1859" spans="7:7" ht="11.9" customHeight="1" x14ac:dyDescent="0.35">
      <c r="G1859" s="1019">
        <v>39600</v>
      </c>
    </row>
    <row r="1860" spans="7:7" ht="11.9" customHeight="1" x14ac:dyDescent="0.35">
      <c r="G1860" s="1019">
        <v>39601</v>
      </c>
    </row>
    <row r="1861" spans="7:7" ht="11.9" customHeight="1" x14ac:dyDescent="0.35">
      <c r="G1861" s="1019">
        <v>39602</v>
      </c>
    </row>
    <row r="1862" spans="7:7" ht="11.9" customHeight="1" x14ac:dyDescent="0.35">
      <c r="G1862" s="1019">
        <v>39603</v>
      </c>
    </row>
    <row r="1863" spans="7:7" ht="11.9" customHeight="1" x14ac:dyDescent="0.35">
      <c r="G1863" s="1019">
        <v>39604</v>
      </c>
    </row>
    <row r="1864" spans="7:7" ht="11.9" customHeight="1" x14ac:dyDescent="0.35">
      <c r="G1864" s="1019">
        <v>39605</v>
      </c>
    </row>
    <row r="1865" spans="7:7" ht="11.9" customHeight="1" x14ac:dyDescent="0.35">
      <c r="G1865" s="1019">
        <v>39606</v>
      </c>
    </row>
    <row r="1866" spans="7:7" ht="11.9" customHeight="1" x14ac:dyDescent="0.35">
      <c r="G1866" s="1019">
        <v>39607</v>
      </c>
    </row>
    <row r="1867" spans="7:7" ht="11.9" customHeight="1" x14ac:dyDescent="0.35">
      <c r="G1867" s="1019">
        <v>39608</v>
      </c>
    </row>
    <row r="1868" spans="7:7" ht="11.9" customHeight="1" x14ac:dyDescent="0.35">
      <c r="G1868" s="1019">
        <v>39609</v>
      </c>
    </row>
    <row r="1869" spans="7:7" ht="11.9" customHeight="1" x14ac:dyDescent="0.35">
      <c r="G1869" s="1019">
        <v>39610</v>
      </c>
    </row>
    <row r="1870" spans="7:7" ht="11.9" customHeight="1" x14ac:dyDescent="0.35">
      <c r="G1870" s="1019">
        <v>39611</v>
      </c>
    </row>
    <row r="1871" spans="7:7" ht="11.9" customHeight="1" x14ac:dyDescent="0.35">
      <c r="G1871" s="1019">
        <v>39612</v>
      </c>
    </row>
    <row r="1872" spans="7:7" ht="11.9" customHeight="1" x14ac:dyDescent="0.35">
      <c r="G1872" s="1019">
        <v>39613</v>
      </c>
    </row>
    <row r="1873" spans="7:7" ht="11.9" customHeight="1" x14ac:dyDescent="0.35">
      <c r="G1873" s="1019">
        <v>39614</v>
      </c>
    </row>
    <row r="1874" spans="7:7" ht="11.9" customHeight="1" x14ac:dyDescent="0.35">
      <c r="G1874" s="1019">
        <v>39615</v>
      </c>
    </row>
    <row r="1875" spans="7:7" ht="11.9" customHeight="1" x14ac:dyDescent="0.35">
      <c r="G1875" s="1019">
        <v>39616</v>
      </c>
    </row>
    <row r="1876" spans="7:7" ht="11.9" customHeight="1" x14ac:dyDescent="0.35">
      <c r="G1876" s="1019">
        <v>39617</v>
      </c>
    </row>
    <row r="1877" spans="7:7" ht="11.9" customHeight="1" x14ac:dyDescent="0.35">
      <c r="G1877" s="1019">
        <v>39618</v>
      </c>
    </row>
    <row r="1878" spans="7:7" ht="11.9" customHeight="1" x14ac:dyDescent="0.35">
      <c r="G1878" s="1019">
        <v>39619</v>
      </c>
    </row>
    <row r="1879" spans="7:7" ht="11.9" customHeight="1" x14ac:dyDescent="0.35">
      <c r="G1879" s="1019">
        <v>39620</v>
      </c>
    </row>
    <row r="1880" spans="7:7" ht="11.9" customHeight="1" x14ac:dyDescent="0.35">
      <c r="G1880" s="1019">
        <v>39621</v>
      </c>
    </row>
    <row r="1881" spans="7:7" ht="11.9" customHeight="1" x14ac:dyDescent="0.35">
      <c r="G1881" s="1019">
        <v>39622</v>
      </c>
    </row>
    <row r="1882" spans="7:7" ht="11.9" customHeight="1" x14ac:dyDescent="0.35">
      <c r="G1882" s="1019">
        <v>39623</v>
      </c>
    </row>
    <row r="1883" spans="7:7" ht="11.9" customHeight="1" x14ac:dyDescent="0.35">
      <c r="G1883" s="1019">
        <v>39624</v>
      </c>
    </row>
    <row r="1884" spans="7:7" ht="11.9" customHeight="1" x14ac:dyDescent="0.35">
      <c r="G1884" s="1019">
        <v>39625</v>
      </c>
    </row>
    <row r="1885" spans="7:7" ht="11.9" customHeight="1" x14ac:dyDescent="0.35">
      <c r="G1885" s="1019">
        <v>39626</v>
      </c>
    </row>
    <row r="1886" spans="7:7" ht="11.9" customHeight="1" x14ac:dyDescent="0.35">
      <c r="G1886" s="1019">
        <v>39627</v>
      </c>
    </row>
    <row r="1887" spans="7:7" ht="11.9" customHeight="1" x14ac:dyDescent="0.35">
      <c r="G1887" s="1019">
        <v>39628</v>
      </c>
    </row>
    <row r="1888" spans="7:7" ht="11.9" customHeight="1" x14ac:dyDescent="0.35">
      <c r="G1888" s="1019">
        <v>39629</v>
      </c>
    </row>
    <row r="1889" spans="7:7" ht="11.9" customHeight="1" x14ac:dyDescent="0.35">
      <c r="G1889" s="1019">
        <v>39630</v>
      </c>
    </row>
    <row r="1890" spans="7:7" ht="11.9" customHeight="1" x14ac:dyDescent="0.35">
      <c r="G1890" s="1019">
        <v>39631</v>
      </c>
    </row>
    <row r="1891" spans="7:7" ht="11.9" customHeight="1" x14ac:dyDescent="0.35">
      <c r="G1891" s="1019">
        <v>39632</v>
      </c>
    </row>
    <row r="1892" spans="7:7" ht="11.9" customHeight="1" x14ac:dyDescent="0.35">
      <c r="G1892" s="1019">
        <v>39633</v>
      </c>
    </row>
    <row r="1893" spans="7:7" ht="11.9" customHeight="1" x14ac:dyDescent="0.35">
      <c r="G1893" s="1019">
        <v>39634</v>
      </c>
    </row>
    <row r="1894" spans="7:7" ht="11.9" customHeight="1" x14ac:dyDescent="0.35">
      <c r="G1894" s="1019">
        <v>39635</v>
      </c>
    </row>
    <row r="1895" spans="7:7" ht="11.9" customHeight="1" x14ac:dyDescent="0.35">
      <c r="G1895" s="1019">
        <v>39636</v>
      </c>
    </row>
    <row r="1896" spans="7:7" ht="11.9" customHeight="1" x14ac:dyDescent="0.35">
      <c r="G1896" s="1019">
        <v>39637</v>
      </c>
    </row>
    <row r="1897" spans="7:7" ht="11.9" customHeight="1" x14ac:dyDescent="0.35">
      <c r="G1897" s="1019">
        <v>39638</v>
      </c>
    </row>
    <row r="1898" spans="7:7" ht="11.9" customHeight="1" x14ac:dyDescent="0.35">
      <c r="G1898" s="1019">
        <v>39639</v>
      </c>
    </row>
    <row r="1899" spans="7:7" ht="11.9" customHeight="1" x14ac:dyDescent="0.35">
      <c r="G1899" s="1019">
        <v>39640</v>
      </c>
    </row>
    <row r="1900" spans="7:7" ht="11.9" customHeight="1" x14ac:dyDescent="0.35">
      <c r="G1900" s="1019">
        <v>39641</v>
      </c>
    </row>
    <row r="1901" spans="7:7" ht="11.9" customHeight="1" x14ac:dyDescent="0.35">
      <c r="G1901" s="1019">
        <v>39642</v>
      </c>
    </row>
    <row r="1902" spans="7:7" ht="11.9" customHeight="1" x14ac:dyDescent="0.35">
      <c r="G1902" s="1019">
        <v>39643</v>
      </c>
    </row>
    <row r="1903" spans="7:7" ht="11.9" customHeight="1" x14ac:dyDescent="0.35">
      <c r="G1903" s="1019">
        <v>39644</v>
      </c>
    </row>
    <row r="1904" spans="7:7" ht="11.9" customHeight="1" x14ac:dyDescent="0.35">
      <c r="G1904" s="1019">
        <v>39645</v>
      </c>
    </row>
    <row r="1905" spans="7:7" ht="11.9" customHeight="1" x14ac:dyDescent="0.35">
      <c r="G1905" s="1019">
        <v>39646</v>
      </c>
    </row>
    <row r="1906" spans="7:7" ht="11.9" customHeight="1" x14ac:dyDescent="0.35">
      <c r="G1906" s="1019">
        <v>39647</v>
      </c>
    </row>
    <row r="1907" spans="7:7" ht="11.9" customHeight="1" x14ac:dyDescent="0.35">
      <c r="G1907" s="1019">
        <v>39648</v>
      </c>
    </row>
    <row r="1908" spans="7:7" ht="11.9" customHeight="1" x14ac:dyDescent="0.35">
      <c r="G1908" s="1019">
        <v>39649</v>
      </c>
    </row>
    <row r="1909" spans="7:7" ht="11.9" customHeight="1" x14ac:dyDescent="0.35">
      <c r="G1909" s="1019">
        <v>39650</v>
      </c>
    </row>
    <row r="1910" spans="7:7" ht="11.9" customHeight="1" x14ac:dyDescent="0.35">
      <c r="G1910" s="1019">
        <v>39651</v>
      </c>
    </row>
    <row r="1911" spans="7:7" ht="11.9" customHeight="1" x14ac:dyDescent="0.35">
      <c r="G1911" s="1019">
        <v>39652</v>
      </c>
    </row>
    <row r="1912" spans="7:7" ht="11.9" customHeight="1" x14ac:dyDescent="0.35">
      <c r="G1912" s="1019">
        <v>39653</v>
      </c>
    </row>
    <row r="1913" spans="7:7" ht="11.9" customHeight="1" x14ac:dyDescent="0.35">
      <c r="G1913" s="1019">
        <v>39654</v>
      </c>
    </row>
    <row r="1914" spans="7:7" ht="11.9" customHeight="1" x14ac:dyDescent="0.35">
      <c r="G1914" s="1019">
        <v>39655</v>
      </c>
    </row>
    <row r="1915" spans="7:7" ht="11.9" customHeight="1" x14ac:dyDescent="0.35">
      <c r="G1915" s="1019">
        <v>39656</v>
      </c>
    </row>
    <row r="1916" spans="7:7" ht="11.9" customHeight="1" x14ac:dyDescent="0.35">
      <c r="G1916" s="1019">
        <v>39657</v>
      </c>
    </row>
    <row r="1917" spans="7:7" ht="11.9" customHeight="1" x14ac:dyDescent="0.35">
      <c r="G1917" s="1019">
        <v>39658</v>
      </c>
    </row>
    <row r="1918" spans="7:7" ht="11.9" customHeight="1" x14ac:dyDescent="0.35">
      <c r="G1918" s="1019">
        <v>39659</v>
      </c>
    </row>
    <row r="1919" spans="7:7" ht="11.9" customHeight="1" x14ac:dyDescent="0.35">
      <c r="G1919" s="1019">
        <v>39660</v>
      </c>
    </row>
    <row r="1920" spans="7:7" ht="11.9" customHeight="1" x14ac:dyDescent="0.35">
      <c r="G1920" s="1019">
        <v>39661</v>
      </c>
    </row>
    <row r="1921" spans="7:7" ht="11.9" customHeight="1" x14ac:dyDescent="0.35">
      <c r="G1921" s="1019">
        <v>39662</v>
      </c>
    </row>
    <row r="1922" spans="7:7" ht="11.9" customHeight="1" x14ac:dyDescent="0.35">
      <c r="G1922" s="1019">
        <v>39663</v>
      </c>
    </row>
    <row r="1923" spans="7:7" ht="11.9" customHeight="1" x14ac:dyDescent="0.35">
      <c r="G1923" s="1019">
        <v>39664</v>
      </c>
    </row>
    <row r="1924" spans="7:7" ht="11.9" customHeight="1" x14ac:dyDescent="0.35">
      <c r="G1924" s="1019">
        <v>39665</v>
      </c>
    </row>
    <row r="1925" spans="7:7" ht="11.9" customHeight="1" x14ac:dyDescent="0.35">
      <c r="G1925" s="1019">
        <v>39666</v>
      </c>
    </row>
    <row r="1926" spans="7:7" ht="11.9" customHeight="1" x14ac:dyDescent="0.35">
      <c r="G1926" s="1019">
        <v>39667</v>
      </c>
    </row>
    <row r="1927" spans="7:7" ht="11.9" customHeight="1" x14ac:dyDescent="0.35">
      <c r="G1927" s="1019">
        <v>39668</v>
      </c>
    </row>
    <row r="1928" spans="7:7" ht="11.9" customHeight="1" x14ac:dyDescent="0.35">
      <c r="G1928" s="1019">
        <v>39669</v>
      </c>
    </row>
    <row r="1929" spans="7:7" ht="11.9" customHeight="1" x14ac:dyDescent="0.35">
      <c r="G1929" s="1019">
        <v>39670</v>
      </c>
    </row>
    <row r="1930" spans="7:7" ht="11.9" customHeight="1" x14ac:dyDescent="0.35">
      <c r="G1930" s="1019">
        <v>39671</v>
      </c>
    </row>
    <row r="1931" spans="7:7" ht="11.9" customHeight="1" x14ac:dyDescent="0.35">
      <c r="G1931" s="1019">
        <v>39672</v>
      </c>
    </row>
    <row r="1932" spans="7:7" ht="11.9" customHeight="1" x14ac:dyDescent="0.35">
      <c r="G1932" s="1019">
        <v>39673</v>
      </c>
    </row>
    <row r="1933" spans="7:7" ht="11.9" customHeight="1" x14ac:dyDescent="0.35">
      <c r="G1933" s="1019">
        <v>39674</v>
      </c>
    </row>
    <row r="1934" spans="7:7" ht="11.9" customHeight="1" x14ac:dyDescent="0.35">
      <c r="G1934" s="1019">
        <v>39675</v>
      </c>
    </row>
    <row r="1935" spans="7:7" ht="11.9" customHeight="1" x14ac:dyDescent="0.35">
      <c r="G1935" s="1019">
        <v>39676</v>
      </c>
    </row>
    <row r="1936" spans="7:7" ht="11.9" customHeight="1" x14ac:dyDescent="0.35">
      <c r="G1936" s="1019">
        <v>39677</v>
      </c>
    </row>
    <row r="1937" spans="7:7" ht="11.9" customHeight="1" x14ac:dyDescent="0.35">
      <c r="G1937" s="1019">
        <v>39678</v>
      </c>
    </row>
    <row r="1938" spans="7:7" ht="11.9" customHeight="1" x14ac:dyDescent="0.35">
      <c r="G1938" s="1019">
        <v>39679</v>
      </c>
    </row>
    <row r="1939" spans="7:7" ht="11.9" customHeight="1" x14ac:dyDescent="0.35">
      <c r="G1939" s="1019">
        <v>39680</v>
      </c>
    </row>
    <row r="1940" spans="7:7" ht="11.9" customHeight="1" x14ac:dyDescent="0.35">
      <c r="G1940" s="1019">
        <v>39681</v>
      </c>
    </row>
    <row r="1941" spans="7:7" ht="11.9" customHeight="1" x14ac:dyDescent="0.35">
      <c r="G1941" s="1019">
        <v>39682</v>
      </c>
    </row>
    <row r="1942" spans="7:7" ht="11.9" customHeight="1" x14ac:dyDescent="0.35">
      <c r="G1942" s="1019">
        <v>39683</v>
      </c>
    </row>
    <row r="1943" spans="7:7" ht="11.9" customHeight="1" x14ac:dyDescent="0.35">
      <c r="G1943" s="1019">
        <v>39684</v>
      </c>
    </row>
    <row r="1944" spans="7:7" ht="11.9" customHeight="1" x14ac:dyDescent="0.35">
      <c r="G1944" s="1019">
        <v>39685</v>
      </c>
    </row>
    <row r="1945" spans="7:7" ht="11.9" customHeight="1" x14ac:dyDescent="0.35">
      <c r="G1945" s="1019">
        <v>39686</v>
      </c>
    </row>
    <row r="1946" spans="7:7" ht="11.9" customHeight="1" x14ac:dyDescent="0.35">
      <c r="G1946" s="1019">
        <v>39687</v>
      </c>
    </row>
    <row r="1947" spans="7:7" ht="11.9" customHeight="1" x14ac:dyDescent="0.35">
      <c r="G1947" s="1019">
        <v>39688</v>
      </c>
    </row>
    <row r="1948" spans="7:7" ht="11.9" customHeight="1" x14ac:dyDescent="0.35">
      <c r="G1948" s="1019">
        <v>39689</v>
      </c>
    </row>
    <row r="1949" spans="7:7" ht="11.9" customHeight="1" x14ac:dyDescent="0.35">
      <c r="G1949" s="1019">
        <v>39690</v>
      </c>
    </row>
    <row r="1950" spans="7:7" ht="11.9" customHeight="1" x14ac:dyDescent="0.35">
      <c r="G1950" s="1019">
        <v>39691</v>
      </c>
    </row>
    <row r="1951" spans="7:7" ht="11.9" customHeight="1" x14ac:dyDescent="0.35">
      <c r="G1951" s="1019">
        <v>39692</v>
      </c>
    </row>
    <row r="1952" spans="7:7" ht="11.9" customHeight="1" x14ac:dyDescent="0.35">
      <c r="G1952" s="1019">
        <v>39693</v>
      </c>
    </row>
    <row r="1953" spans="7:7" ht="11.9" customHeight="1" x14ac:dyDescent="0.35">
      <c r="G1953" s="1019">
        <v>39694</v>
      </c>
    </row>
    <row r="1954" spans="7:7" ht="11.9" customHeight="1" x14ac:dyDescent="0.35">
      <c r="G1954" s="1019">
        <v>39695</v>
      </c>
    </row>
    <row r="1955" spans="7:7" ht="11.9" customHeight="1" x14ac:dyDescent="0.35">
      <c r="G1955" s="1019">
        <v>39696</v>
      </c>
    </row>
    <row r="1956" spans="7:7" ht="11.9" customHeight="1" x14ac:dyDescent="0.35">
      <c r="G1956" s="1019">
        <v>39697</v>
      </c>
    </row>
    <row r="1957" spans="7:7" ht="11.9" customHeight="1" x14ac:dyDescent="0.35">
      <c r="G1957" s="1019">
        <v>39698</v>
      </c>
    </row>
    <row r="1958" spans="7:7" ht="11.9" customHeight="1" x14ac:dyDescent="0.35">
      <c r="G1958" s="1019">
        <v>39699</v>
      </c>
    </row>
    <row r="1959" spans="7:7" ht="11.9" customHeight="1" x14ac:dyDescent="0.35">
      <c r="G1959" s="1019">
        <v>39700</v>
      </c>
    </row>
    <row r="1960" spans="7:7" ht="11.9" customHeight="1" x14ac:dyDescent="0.35">
      <c r="G1960" s="1019">
        <v>39701</v>
      </c>
    </row>
    <row r="1961" spans="7:7" ht="11.9" customHeight="1" x14ac:dyDescent="0.35">
      <c r="G1961" s="1019">
        <v>39702</v>
      </c>
    </row>
    <row r="1962" spans="7:7" ht="11.9" customHeight="1" x14ac:dyDescent="0.35">
      <c r="G1962" s="1019">
        <v>39703</v>
      </c>
    </row>
    <row r="1963" spans="7:7" ht="11.9" customHeight="1" x14ac:dyDescent="0.35">
      <c r="G1963" s="1019">
        <v>39704</v>
      </c>
    </row>
    <row r="1964" spans="7:7" ht="11.9" customHeight="1" x14ac:dyDescent="0.35">
      <c r="G1964" s="1019">
        <v>39705</v>
      </c>
    </row>
    <row r="1965" spans="7:7" ht="11.9" customHeight="1" x14ac:dyDescent="0.35">
      <c r="G1965" s="1019">
        <v>39706</v>
      </c>
    </row>
    <row r="1966" spans="7:7" ht="11.9" customHeight="1" x14ac:dyDescent="0.35">
      <c r="G1966" s="1019">
        <v>39707</v>
      </c>
    </row>
    <row r="1967" spans="7:7" ht="11.9" customHeight="1" x14ac:dyDescent="0.35">
      <c r="G1967" s="1019">
        <v>39708</v>
      </c>
    </row>
    <row r="1968" spans="7:7" ht="11.9" customHeight="1" x14ac:dyDescent="0.35">
      <c r="G1968" s="1019">
        <v>39709</v>
      </c>
    </row>
    <row r="1969" spans="7:7" ht="11.9" customHeight="1" x14ac:dyDescent="0.35">
      <c r="G1969" s="1019">
        <v>39710</v>
      </c>
    </row>
    <row r="1970" spans="7:7" ht="11.9" customHeight="1" x14ac:dyDescent="0.35">
      <c r="G1970" s="1019">
        <v>39711</v>
      </c>
    </row>
    <row r="1971" spans="7:7" ht="11.9" customHeight="1" x14ac:dyDescent="0.35">
      <c r="G1971" s="1019">
        <v>39712</v>
      </c>
    </row>
    <row r="1972" spans="7:7" ht="11.9" customHeight="1" x14ac:dyDescent="0.35">
      <c r="G1972" s="1019">
        <v>39713</v>
      </c>
    </row>
    <row r="1973" spans="7:7" ht="11.9" customHeight="1" x14ac:dyDescent="0.35">
      <c r="G1973" s="1019">
        <v>39714</v>
      </c>
    </row>
    <row r="1974" spans="7:7" ht="11.9" customHeight="1" x14ac:dyDescent="0.35">
      <c r="G1974" s="1019">
        <v>39715</v>
      </c>
    </row>
    <row r="1975" spans="7:7" ht="11.9" customHeight="1" x14ac:dyDescent="0.35">
      <c r="G1975" s="1019">
        <v>39716</v>
      </c>
    </row>
    <row r="1976" spans="7:7" ht="11.9" customHeight="1" x14ac:dyDescent="0.35">
      <c r="G1976" s="1019">
        <v>39717</v>
      </c>
    </row>
    <row r="1977" spans="7:7" ht="11.9" customHeight="1" x14ac:dyDescent="0.35">
      <c r="G1977" s="1019">
        <v>39718</v>
      </c>
    </row>
    <row r="1978" spans="7:7" ht="11.9" customHeight="1" x14ac:dyDescent="0.35">
      <c r="G1978" s="1019">
        <v>39719</v>
      </c>
    </row>
    <row r="1979" spans="7:7" ht="11.9" customHeight="1" x14ac:dyDescent="0.35">
      <c r="G1979" s="1019">
        <v>39720</v>
      </c>
    </row>
    <row r="1980" spans="7:7" ht="11.9" customHeight="1" x14ac:dyDescent="0.35">
      <c r="G1980" s="1019">
        <v>39721</v>
      </c>
    </row>
    <row r="1981" spans="7:7" ht="11.9" customHeight="1" x14ac:dyDescent="0.35">
      <c r="G1981" s="1019">
        <v>39722</v>
      </c>
    </row>
    <row r="1982" spans="7:7" ht="11.9" customHeight="1" x14ac:dyDescent="0.35">
      <c r="G1982" s="1019">
        <v>39723</v>
      </c>
    </row>
    <row r="1983" spans="7:7" ht="11.9" customHeight="1" x14ac:dyDescent="0.35">
      <c r="G1983" s="1019">
        <v>39724</v>
      </c>
    </row>
    <row r="1984" spans="7:7" ht="11.9" customHeight="1" x14ac:dyDescent="0.35">
      <c r="G1984" s="1019">
        <v>39725</v>
      </c>
    </row>
    <row r="1985" spans="7:7" ht="11.9" customHeight="1" x14ac:dyDescent="0.35">
      <c r="G1985" s="1019">
        <v>39726</v>
      </c>
    </row>
    <row r="1986" spans="7:7" ht="11.9" customHeight="1" x14ac:dyDescent="0.35">
      <c r="G1986" s="1019">
        <v>39727</v>
      </c>
    </row>
    <row r="1987" spans="7:7" ht="11.9" customHeight="1" x14ac:dyDescent="0.35">
      <c r="G1987" s="1019">
        <v>39728</v>
      </c>
    </row>
    <row r="1988" spans="7:7" ht="11.9" customHeight="1" x14ac:dyDescent="0.35">
      <c r="G1988" s="1019">
        <v>39729</v>
      </c>
    </row>
    <row r="1989" spans="7:7" ht="11.9" customHeight="1" x14ac:dyDescent="0.35">
      <c r="G1989" s="1019">
        <v>39730</v>
      </c>
    </row>
    <row r="1990" spans="7:7" ht="11.9" customHeight="1" x14ac:dyDescent="0.35">
      <c r="G1990" s="1019">
        <v>39731</v>
      </c>
    </row>
    <row r="1991" spans="7:7" ht="11.9" customHeight="1" x14ac:dyDescent="0.35">
      <c r="G1991" s="1019">
        <v>39732</v>
      </c>
    </row>
    <row r="1992" spans="7:7" ht="11.9" customHeight="1" x14ac:dyDescent="0.35">
      <c r="G1992" s="1019">
        <v>39733</v>
      </c>
    </row>
    <row r="1993" spans="7:7" ht="11.9" customHeight="1" x14ac:dyDescent="0.35">
      <c r="G1993" s="1019">
        <v>39734</v>
      </c>
    </row>
    <row r="1994" spans="7:7" ht="11.9" customHeight="1" x14ac:dyDescent="0.35">
      <c r="G1994" s="1019">
        <v>39735</v>
      </c>
    </row>
    <row r="1995" spans="7:7" ht="11.9" customHeight="1" x14ac:dyDescent="0.35">
      <c r="G1995" s="1019">
        <v>39736</v>
      </c>
    </row>
    <row r="1996" spans="7:7" ht="11.9" customHeight="1" x14ac:dyDescent="0.35">
      <c r="G1996" s="1019">
        <v>39737</v>
      </c>
    </row>
    <row r="1997" spans="7:7" ht="11.9" customHeight="1" x14ac:dyDescent="0.35">
      <c r="G1997" s="1019">
        <v>39738</v>
      </c>
    </row>
    <row r="1998" spans="7:7" ht="11.9" customHeight="1" x14ac:dyDescent="0.35">
      <c r="G1998" s="1019">
        <v>39739</v>
      </c>
    </row>
    <row r="1999" spans="7:7" ht="11.9" customHeight="1" x14ac:dyDescent="0.35">
      <c r="G1999" s="1019">
        <v>39740</v>
      </c>
    </row>
    <row r="2000" spans="7:7" ht="11.9" customHeight="1" x14ac:dyDescent="0.35">
      <c r="G2000" s="1019">
        <v>39741</v>
      </c>
    </row>
    <row r="2001" spans="7:7" ht="11.9" customHeight="1" x14ac:dyDescent="0.35">
      <c r="G2001" s="1019">
        <v>39742</v>
      </c>
    </row>
    <row r="2002" spans="7:7" ht="11.9" customHeight="1" x14ac:dyDescent="0.35">
      <c r="G2002" s="1019">
        <v>39743</v>
      </c>
    </row>
    <row r="2003" spans="7:7" ht="11.9" customHeight="1" x14ac:dyDescent="0.35">
      <c r="G2003" s="1019">
        <v>39744</v>
      </c>
    </row>
    <row r="2004" spans="7:7" ht="11.9" customHeight="1" x14ac:dyDescent="0.35">
      <c r="G2004" s="1019">
        <v>39745</v>
      </c>
    </row>
    <row r="2005" spans="7:7" ht="11.9" customHeight="1" x14ac:dyDescent="0.35">
      <c r="G2005" s="1019">
        <v>39746</v>
      </c>
    </row>
    <row r="2006" spans="7:7" ht="11.9" customHeight="1" x14ac:dyDescent="0.35">
      <c r="G2006" s="1019">
        <v>39747</v>
      </c>
    </row>
    <row r="2007" spans="7:7" ht="11.9" customHeight="1" x14ac:dyDescent="0.35">
      <c r="G2007" s="1019">
        <v>39748</v>
      </c>
    </row>
    <row r="2008" spans="7:7" ht="11.9" customHeight="1" x14ac:dyDescent="0.35">
      <c r="G2008" s="1019">
        <v>39749</v>
      </c>
    </row>
    <row r="2009" spans="7:7" ht="11.9" customHeight="1" x14ac:dyDescent="0.35">
      <c r="G2009" s="1019">
        <v>39750</v>
      </c>
    </row>
    <row r="2010" spans="7:7" ht="11.9" customHeight="1" x14ac:dyDescent="0.35">
      <c r="G2010" s="1019">
        <v>39751</v>
      </c>
    </row>
    <row r="2011" spans="7:7" ht="11.9" customHeight="1" x14ac:dyDescent="0.35">
      <c r="G2011" s="1019">
        <v>39752</v>
      </c>
    </row>
    <row r="2012" spans="7:7" ht="11.9" customHeight="1" x14ac:dyDescent="0.35">
      <c r="G2012" s="1019">
        <v>39753</v>
      </c>
    </row>
    <row r="2013" spans="7:7" ht="11.9" customHeight="1" x14ac:dyDescent="0.35">
      <c r="G2013" s="1019">
        <v>39754</v>
      </c>
    </row>
    <row r="2014" spans="7:7" ht="11.9" customHeight="1" x14ac:dyDescent="0.35">
      <c r="G2014" s="1019">
        <v>39755</v>
      </c>
    </row>
    <row r="2015" spans="7:7" ht="11.9" customHeight="1" x14ac:dyDescent="0.35">
      <c r="G2015" s="1019">
        <v>39756</v>
      </c>
    </row>
    <row r="2016" spans="7:7" ht="11.9" customHeight="1" x14ac:dyDescent="0.35">
      <c r="G2016" s="1019">
        <v>39757</v>
      </c>
    </row>
    <row r="2017" spans="7:7" ht="11.9" customHeight="1" x14ac:dyDescent="0.35">
      <c r="G2017" s="1019">
        <v>39758</v>
      </c>
    </row>
    <row r="2018" spans="7:7" ht="11.9" customHeight="1" x14ac:dyDescent="0.35">
      <c r="G2018" s="1019">
        <v>39759</v>
      </c>
    </row>
    <row r="2019" spans="7:7" ht="11.9" customHeight="1" x14ac:dyDescent="0.35">
      <c r="G2019" s="1019">
        <v>39760</v>
      </c>
    </row>
    <row r="2020" spans="7:7" ht="11.9" customHeight="1" x14ac:dyDescent="0.35">
      <c r="G2020" s="1019">
        <v>39761</v>
      </c>
    </row>
    <row r="2021" spans="7:7" ht="11.9" customHeight="1" x14ac:dyDescent="0.35">
      <c r="G2021" s="1019">
        <v>39762</v>
      </c>
    </row>
    <row r="2022" spans="7:7" ht="11.9" customHeight="1" x14ac:dyDescent="0.35">
      <c r="G2022" s="1019">
        <v>39763</v>
      </c>
    </row>
    <row r="2023" spans="7:7" ht="11.9" customHeight="1" x14ac:dyDescent="0.35">
      <c r="G2023" s="1019">
        <v>39764</v>
      </c>
    </row>
    <row r="2024" spans="7:7" ht="11.9" customHeight="1" x14ac:dyDescent="0.35">
      <c r="G2024" s="1019">
        <v>39765</v>
      </c>
    </row>
    <row r="2025" spans="7:7" ht="11.9" customHeight="1" x14ac:dyDescent="0.35">
      <c r="G2025" s="1019">
        <v>39766</v>
      </c>
    </row>
    <row r="2026" spans="7:7" ht="11.9" customHeight="1" x14ac:dyDescent="0.35">
      <c r="G2026" s="1019">
        <v>39767</v>
      </c>
    </row>
    <row r="2027" spans="7:7" ht="11.9" customHeight="1" x14ac:dyDescent="0.35">
      <c r="G2027" s="1019">
        <v>39768</v>
      </c>
    </row>
    <row r="2028" spans="7:7" ht="11.9" customHeight="1" x14ac:dyDescent="0.35">
      <c r="G2028" s="1019">
        <v>39769</v>
      </c>
    </row>
    <row r="2029" spans="7:7" ht="11.9" customHeight="1" x14ac:dyDescent="0.35">
      <c r="G2029" s="1019">
        <v>39770</v>
      </c>
    </row>
    <row r="2030" spans="7:7" ht="11.9" customHeight="1" x14ac:dyDescent="0.35">
      <c r="G2030" s="1019">
        <v>39771</v>
      </c>
    </row>
    <row r="2031" spans="7:7" ht="11.9" customHeight="1" x14ac:dyDescent="0.35">
      <c r="G2031" s="1019">
        <v>39772</v>
      </c>
    </row>
    <row r="2032" spans="7:7" ht="11.9" customHeight="1" x14ac:dyDescent="0.35">
      <c r="G2032" s="1019">
        <v>39773</v>
      </c>
    </row>
    <row r="2033" spans="7:7" ht="11.9" customHeight="1" x14ac:dyDescent="0.35">
      <c r="G2033" s="1019">
        <v>39774</v>
      </c>
    </row>
    <row r="2034" spans="7:7" ht="11.9" customHeight="1" x14ac:dyDescent="0.35">
      <c r="G2034" s="1019">
        <v>39775</v>
      </c>
    </row>
    <row r="2035" spans="7:7" ht="11.9" customHeight="1" x14ac:dyDescent="0.35">
      <c r="G2035" s="1019">
        <v>39776</v>
      </c>
    </row>
    <row r="2036" spans="7:7" ht="11.9" customHeight="1" x14ac:dyDescent="0.35">
      <c r="G2036" s="1019">
        <v>39777</v>
      </c>
    </row>
    <row r="2037" spans="7:7" ht="11.9" customHeight="1" x14ac:dyDescent="0.35">
      <c r="G2037" s="1019">
        <v>39778</v>
      </c>
    </row>
    <row r="2038" spans="7:7" ht="11.9" customHeight="1" x14ac:dyDescent="0.35">
      <c r="G2038" s="1019">
        <v>39779</v>
      </c>
    </row>
    <row r="2039" spans="7:7" ht="11.9" customHeight="1" x14ac:dyDescent="0.35">
      <c r="G2039" s="1019">
        <v>39780</v>
      </c>
    </row>
    <row r="2040" spans="7:7" ht="11.9" customHeight="1" x14ac:dyDescent="0.35">
      <c r="G2040" s="1019">
        <v>39781</v>
      </c>
    </row>
    <row r="2041" spans="7:7" ht="11.9" customHeight="1" x14ac:dyDescent="0.35">
      <c r="G2041" s="1019">
        <v>39782</v>
      </c>
    </row>
    <row r="2042" spans="7:7" ht="11.9" customHeight="1" x14ac:dyDescent="0.35">
      <c r="G2042" s="1019">
        <v>39783</v>
      </c>
    </row>
    <row r="2043" spans="7:7" ht="11.9" customHeight="1" x14ac:dyDescent="0.35">
      <c r="G2043" s="1019">
        <v>39784</v>
      </c>
    </row>
    <row r="2044" spans="7:7" ht="11.9" customHeight="1" x14ac:dyDescent="0.35">
      <c r="G2044" s="1019">
        <v>39785</v>
      </c>
    </row>
    <row r="2045" spans="7:7" ht="11.9" customHeight="1" x14ac:dyDescent="0.35">
      <c r="G2045" s="1019">
        <v>39786</v>
      </c>
    </row>
    <row r="2046" spans="7:7" ht="11.9" customHeight="1" x14ac:dyDescent="0.35">
      <c r="G2046" s="1019">
        <v>39787</v>
      </c>
    </row>
    <row r="2047" spans="7:7" ht="11.9" customHeight="1" x14ac:dyDescent="0.35">
      <c r="G2047" s="1019">
        <v>39788</v>
      </c>
    </row>
    <row r="2048" spans="7:7" ht="11.9" customHeight="1" x14ac:dyDescent="0.35">
      <c r="G2048" s="1019">
        <v>39789</v>
      </c>
    </row>
    <row r="2049" spans="7:7" ht="11.9" customHeight="1" x14ac:dyDescent="0.35">
      <c r="G2049" s="1019">
        <v>39790</v>
      </c>
    </row>
    <row r="2050" spans="7:7" ht="11.9" customHeight="1" x14ac:dyDescent="0.35">
      <c r="G2050" s="1019">
        <v>39791</v>
      </c>
    </row>
    <row r="2051" spans="7:7" ht="11.9" customHeight="1" x14ac:dyDescent="0.35">
      <c r="G2051" s="1019">
        <v>39792</v>
      </c>
    </row>
    <row r="2052" spans="7:7" ht="11.9" customHeight="1" x14ac:dyDescent="0.35">
      <c r="G2052" s="1019">
        <v>39793</v>
      </c>
    </row>
    <row r="2053" spans="7:7" ht="11.9" customHeight="1" x14ac:dyDescent="0.35">
      <c r="G2053" s="1019">
        <v>39794</v>
      </c>
    </row>
    <row r="2054" spans="7:7" ht="11.9" customHeight="1" x14ac:dyDescent="0.35">
      <c r="G2054" s="1019">
        <v>39795</v>
      </c>
    </row>
    <row r="2055" spans="7:7" ht="11.9" customHeight="1" x14ac:dyDescent="0.35">
      <c r="G2055" s="1019">
        <v>39796</v>
      </c>
    </row>
    <row r="2056" spans="7:7" ht="11.9" customHeight="1" x14ac:dyDescent="0.35">
      <c r="G2056" s="1019">
        <v>39797</v>
      </c>
    </row>
    <row r="2057" spans="7:7" ht="11.9" customHeight="1" x14ac:dyDescent="0.35">
      <c r="G2057" s="1019">
        <v>39798</v>
      </c>
    </row>
    <row r="2058" spans="7:7" ht="11.9" customHeight="1" x14ac:dyDescent="0.35">
      <c r="G2058" s="1019">
        <v>39799</v>
      </c>
    </row>
    <row r="2059" spans="7:7" ht="11.9" customHeight="1" x14ac:dyDescent="0.35">
      <c r="G2059" s="1019">
        <v>39800</v>
      </c>
    </row>
    <row r="2060" spans="7:7" ht="11.9" customHeight="1" x14ac:dyDescent="0.35">
      <c r="G2060" s="1019">
        <v>39801</v>
      </c>
    </row>
    <row r="2061" spans="7:7" ht="11.9" customHeight="1" x14ac:dyDescent="0.35">
      <c r="G2061" s="1019">
        <v>39802</v>
      </c>
    </row>
    <row r="2062" spans="7:7" ht="11.9" customHeight="1" x14ac:dyDescent="0.35">
      <c r="G2062" s="1019">
        <v>39803</v>
      </c>
    </row>
    <row r="2063" spans="7:7" ht="11.9" customHeight="1" x14ac:dyDescent="0.35">
      <c r="G2063" s="1019">
        <v>39804</v>
      </c>
    </row>
    <row r="2064" spans="7:7" ht="11.9" customHeight="1" x14ac:dyDescent="0.35">
      <c r="G2064" s="1019">
        <v>39805</v>
      </c>
    </row>
    <row r="2065" spans="7:7" ht="11.9" customHeight="1" x14ac:dyDescent="0.35">
      <c r="G2065" s="1019">
        <v>39806</v>
      </c>
    </row>
    <row r="2066" spans="7:7" ht="11.9" customHeight="1" x14ac:dyDescent="0.35">
      <c r="G2066" s="1019">
        <v>39807</v>
      </c>
    </row>
    <row r="2067" spans="7:7" ht="11.9" customHeight="1" x14ac:dyDescent="0.35">
      <c r="G2067" s="1019">
        <v>39808</v>
      </c>
    </row>
    <row r="2068" spans="7:7" ht="11.9" customHeight="1" x14ac:dyDescent="0.35">
      <c r="G2068" s="1019">
        <v>39809</v>
      </c>
    </row>
    <row r="2069" spans="7:7" ht="11.9" customHeight="1" x14ac:dyDescent="0.35">
      <c r="G2069" s="1019">
        <v>39810</v>
      </c>
    </row>
    <row r="2070" spans="7:7" ht="11.9" customHeight="1" x14ac:dyDescent="0.35">
      <c r="G2070" s="1019">
        <v>39811</v>
      </c>
    </row>
    <row r="2071" spans="7:7" ht="11.9" customHeight="1" x14ac:dyDescent="0.35">
      <c r="G2071" s="1019">
        <v>39812</v>
      </c>
    </row>
    <row r="2072" spans="7:7" ht="11.9" customHeight="1" x14ac:dyDescent="0.35">
      <c r="G2072" s="1019">
        <v>39813</v>
      </c>
    </row>
    <row r="2073" spans="7:7" ht="11.9" customHeight="1" x14ac:dyDescent="0.35">
      <c r="G2073" s="1019">
        <v>39814</v>
      </c>
    </row>
    <row r="2074" spans="7:7" ht="11.9" customHeight="1" x14ac:dyDescent="0.35">
      <c r="G2074" s="1019">
        <v>39815</v>
      </c>
    </row>
    <row r="2075" spans="7:7" ht="11.9" customHeight="1" x14ac:dyDescent="0.35">
      <c r="G2075" s="1019">
        <v>39816</v>
      </c>
    </row>
    <row r="2076" spans="7:7" ht="11.9" customHeight="1" x14ac:dyDescent="0.35">
      <c r="G2076" s="1019">
        <v>39817</v>
      </c>
    </row>
    <row r="2077" spans="7:7" ht="11.9" customHeight="1" x14ac:dyDescent="0.35">
      <c r="G2077" s="1019">
        <v>39818</v>
      </c>
    </row>
    <row r="2078" spans="7:7" ht="11.9" customHeight="1" x14ac:dyDescent="0.35">
      <c r="G2078" s="1019">
        <v>39819</v>
      </c>
    </row>
    <row r="2079" spans="7:7" ht="11.9" customHeight="1" x14ac:dyDescent="0.35">
      <c r="G2079" s="1019">
        <v>39820</v>
      </c>
    </row>
    <row r="2080" spans="7:7" ht="11.9" customHeight="1" x14ac:dyDescent="0.35">
      <c r="G2080" s="1019">
        <v>39821</v>
      </c>
    </row>
    <row r="2081" spans="7:7" ht="11.9" customHeight="1" x14ac:dyDescent="0.35">
      <c r="G2081" s="1019">
        <v>39822</v>
      </c>
    </row>
    <row r="2082" spans="7:7" ht="11.9" customHeight="1" x14ac:dyDescent="0.35">
      <c r="G2082" s="1019">
        <v>39823</v>
      </c>
    </row>
    <row r="2083" spans="7:7" ht="11.9" customHeight="1" x14ac:dyDescent="0.35">
      <c r="G2083" s="1019">
        <v>39824</v>
      </c>
    </row>
    <row r="2084" spans="7:7" ht="11.9" customHeight="1" x14ac:dyDescent="0.35">
      <c r="G2084" s="1019">
        <v>39825</v>
      </c>
    </row>
    <row r="2085" spans="7:7" ht="11.9" customHeight="1" x14ac:dyDescent="0.35">
      <c r="G2085" s="1019">
        <v>39826</v>
      </c>
    </row>
    <row r="2086" spans="7:7" ht="11.9" customHeight="1" x14ac:dyDescent="0.35">
      <c r="G2086" s="1019">
        <v>39827</v>
      </c>
    </row>
    <row r="2087" spans="7:7" ht="11.9" customHeight="1" x14ac:dyDescent="0.35">
      <c r="G2087" s="1019">
        <v>39828</v>
      </c>
    </row>
    <row r="2088" spans="7:7" ht="11.9" customHeight="1" x14ac:dyDescent="0.35">
      <c r="G2088" s="1019">
        <v>39829</v>
      </c>
    </row>
    <row r="2089" spans="7:7" ht="11.9" customHeight="1" x14ac:dyDescent="0.35">
      <c r="G2089" s="1019">
        <v>39830</v>
      </c>
    </row>
    <row r="2090" spans="7:7" ht="11.9" customHeight="1" x14ac:dyDescent="0.35">
      <c r="G2090" s="1019">
        <v>39831</v>
      </c>
    </row>
    <row r="2091" spans="7:7" ht="11.9" customHeight="1" x14ac:dyDescent="0.35">
      <c r="G2091" s="1019">
        <v>39832</v>
      </c>
    </row>
    <row r="2092" spans="7:7" ht="11.9" customHeight="1" x14ac:dyDescent="0.35">
      <c r="G2092" s="1019">
        <v>39833</v>
      </c>
    </row>
    <row r="2093" spans="7:7" ht="11.9" customHeight="1" x14ac:dyDescent="0.35">
      <c r="G2093" s="1019">
        <v>39834</v>
      </c>
    </row>
    <row r="2094" spans="7:7" ht="11.9" customHeight="1" x14ac:dyDescent="0.35">
      <c r="G2094" s="1019">
        <v>39835</v>
      </c>
    </row>
    <row r="2095" spans="7:7" ht="11.9" customHeight="1" x14ac:dyDescent="0.35">
      <c r="G2095" s="1019">
        <v>39836</v>
      </c>
    </row>
    <row r="2096" spans="7:7" ht="11.9" customHeight="1" x14ac:dyDescent="0.35">
      <c r="G2096" s="1019">
        <v>39837</v>
      </c>
    </row>
    <row r="2097" spans="7:7" ht="11.9" customHeight="1" x14ac:dyDescent="0.35">
      <c r="G2097" s="1019">
        <v>39838</v>
      </c>
    </row>
    <row r="2098" spans="7:7" ht="11.9" customHeight="1" x14ac:dyDescent="0.35">
      <c r="G2098" s="1019">
        <v>39839</v>
      </c>
    </row>
    <row r="2099" spans="7:7" ht="11.9" customHeight="1" x14ac:dyDescent="0.35">
      <c r="G2099" s="1019">
        <v>39840</v>
      </c>
    </row>
    <row r="2100" spans="7:7" ht="11.9" customHeight="1" x14ac:dyDescent="0.35">
      <c r="G2100" s="1019">
        <v>39841</v>
      </c>
    </row>
    <row r="2101" spans="7:7" ht="11.9" customHeight="1" x14ac:dyDescent="0.35">
      <c r="G2101" s="1019">
        <v>39842</v>
      </c>
    </row>
    <row r="2102" spans="7:7" ht="11.9" customHeight="1" x14ac:dyDescent="0.35">
      <c r="G2102" s="1019">
        <v>39843</v>
      </c>
    </row>
    <row r="2103" spans="7:7" ht="11.9" customHeight="1" x14ac:dyDescent="0.35">
      <c r="G2103" s="1019">
        <v>39844</v>
      </c>
    </row>
    <row r="2104" spans="7:7" ht="11.9" customHeight="1" x14ac:dyDescent="0.35">
      <c r="G2104" s="1019">
        <v>39845</v>
      </c>
    </row>
    <row r="2105" spans="7:7" ht="11.9" customHeight="1" x14ac:dyDescent="0.35">
      <c r="G2105" s="1019">
        <v>39846</v>
      </c>
    </row>
    <row r="2106" spans="7:7" ht="11.9" customHeight="1" x14ac:dyDescent="0.35">
      <c r="G2106" s="1019">
        <v>39847</v>
      </c>
    </row>
    <row r="2107" spans="7:7" ht="11.9" customHeight="1" x14ac:dyDescent="0.35">
      <c r="G2107" s="1019">
        <v>39848</v>
      </c>
    </row>
    <row r="2108" spans="7:7" ht="11.9" customHeight="1" x14ac:dyDescent="0.35">
      <c r="G2108" s="1019">
        <v>39849</v>
      </c>
    </row>
    <row r="2109" spans="7:7" ht="11.9" customHeight="1" x14ac:dyDescent="0.35">
      <c r="G2109" s="1019">
        <v>39850</v>
      </c>
    </row>
    <row r="2110" spans="7:7" ht="11.9" customHeight="1" x14ac:dyDescent="0.35">
      <c r="G2110" s="1019">
        <v>39851</v>
      </c>
    </row>
    <row r="2111" spans="7:7" ht="11.9" customHeight="1" x14ac:dyDescent="0.35">
      <c r="G2111" s="1019">
        <v>39852</v>
      </c>
    </row>
    <row r="2112" spans="7:7" ht="11.9" customHeight="1" x14ac:dyDescent="0.35">
      <c r="G2112" s="1019">
        <v>39853</v>
      </c>
    </row>
    <row r="2113" spans="7:86" ht="11.9" customHeight="1" x14ac:dyDescent="0.35">
      <c r="G2113" s="1019">
        <v>39854</v>
      </c>
    </row>
    <row r="2114" spans="7:86" ht="11.9" customHeight="1" x14ac:dyDescent="0.35">
      <c r="G2114" s="1019">
        <v>39855</v>
      </c>
    </row>
    <row r="2115" spans="7:86" ht="11.9" customHeight="1" x14ac:dyDescent="0.35">
      <c r="G2115" s="1019">
        <v>39856</v>
      </c>
    </row>
    <row r="2116" spans="7:86" ht="11.9" customHeight="1" x14ac:dyDescent="0.35">
      <c r="G2116" s="1019">
        <v>39857</v>
      </c>
    </row>
    <row r="2117" spans="7:86" ht="11.9" customHeight="1" x14ac:dyDescent="0.35">
      <c r="G2117" s="1019">
        <v>39858</v>
      </c>
    </row>
    <row r="2118" spans="7:86" ht="11.9" customHeight="1" x14ac:dyDescent="0.35">
      <c r="G2118" s="1019">
        <v>39859</v>
      </c>
    </row>
    <row r="2119" spans="7:86" ht="11.9" customHeight="1" x14ac:dyDescent="0.35">
      <c r="G2119" s="1019">
        <v>39860</v>
      </c>
    </row>
    <row r="2120" spans="7:86" ht="11.9" customHeight="1" x14ac:dyDescent="0.35">
      <c r="G2120" s="1019">
        <v>39861</v>
      </c>
    </row>
    <row r="2121" spans="7:86" ht="11.9" customHeight="1" x14ac:dyDescent="0.35">
      <c r="G2121" s="1019">
        <v>39862</v>
      </c>
    </row>
    <row r="2122" spans="7:86" ht="11.9" customHeight="1" x14ac:dyDescent="0.35">
      <c r="G2122" s="1019">
        <v>39863</v>
      </c>
    </row>
    <row r="2123" spans="7:86" ht="11.9" customHeight="1" x14ac:dyDescent="0.35">
      <c r="G2123" s="1019">
        <v>39864</v>
      </c>
    </row>
    <row r="2124" spans="7:86" ht="11.9" customHeight="1" x14ac:dyDescent="0.35">
      <c r="G2124" s="1019">
        <v>39865</v>
      </c>
    </row>
    <row r="2125" spans="7:86" ht="11.9" customHeight="1" x14ac:dyDescent="0.35">
      <c r="G2125" s="1019">
        <v>39866</v>
      </c>
    </row>
    <row r="2126" spans="7:86" ht="22.5" customHeight="1" x14ac:dyDescent="0.35">
      <c r="G2126" s="1019">
        <v>39867</v>
      </c>
      <c r="CH2126" s="1051" t="s">
        <v>901</v>
      </c>
    </row>
    <row r="2127" spans="7:86" ht="12.75" customHeight="1" x14ac:dyDescent="0.5">
      <c r="G2127" s="1019"/>
      <c r="CH2127" s="1050"/>
    </row>
    <row r="2128" spans="7:86" ht="22.5" customHeight="1" x14ac:dyDescent="0.5">
      <c r="G2128" s="1019"/>
      <c r="CH2128" s="1049" t="s">
        <v>896</v>
      </c>
    </row>
    <row r="2129" spans="7:86" ht="14.25" customHeight="1" x14ac:dyDescent="0.35">
      <c r="G2129" s="1019">
        <v>39868</v>
      </c>
      <c r="CH2129" s="239" t="s">
        <v>470</v>
      </c>
    </row>
    <row r="2130" spans="7:86" ht="32.25" customHeight="1" x14ac:dyDescent="0.35">
      <c r="G2130" s="1019">
        <v>39869</v>
      </c>
      <c r="CH2130" s="1046" t="s">
        <v>899</v>
      </c>
    </row>
    <row r="2131" spans="7:86" ht="17.25" customHeight="1" x14ac:dyDescent="0.35">
      <c r="G2131" s="1019"/>
      <c r="CH2131" s="1046" t="s">
        <v>900</v>
      </c>
    </row>
    <row r="2132" spans="7:86" ht="16.5" customHeight="1" x14ac:dyDescent="0.35">
      <c r="G2132" s="1019">
        <v>39870</v>
      </c>
      <c r="CH2132" s="239" t="s">
        <v>284</v>
      </c>
    </row>
    <row r="2133" spans="7:86" ht="16.5" customHeight="1" x14ac:dyDescent="0.35">
      <c r="G2133" s="1019">
        <v>39871</v>
      </c>
      <c r="CH2133" s="239" t="s">
        <v>911</v>
      </c>
    </row>
    <row r="2134" spans="7:86" ht="16.5" customHeight="1" x14ac:dyDescent="0.35">
      <c r="G2134" s="1019">
        <v>39872</v>
      </c>
      <c r="CH2134" s="239" t="s">
        <v>23</v>
      </c>
    </row>
    <row r="2135" spans="7:86" ht="15" customHeight="1" x14ac:dyDescent="0.35">
      <c r="G2135" s="1019">
        <v>39873</v>
      </c>
      <c r="CH2135" s="239" t="s">
        <v>24</v>
      </c>
    </row>
    <row r="2136" spans="7:86" ht="16.5" customHeight="1" x14ac:dyDescent="0.35">
      <c r="G2136" s="1019">
        <v>39874</v>
      </c>
      <c r="CH2136" s="239" t="s">
        <v>25</v>
      </c>
    </row>
    <row r="2137" spans="7:86" ht="18" customHeight="1" x14ac:dyDescent="0.35">
      <c r="G2137" s="1019">
        <v>39875</v>
      </c>
      <c r="CH2137" s="239" t="s">
        <v>198</v>
      </c>
    </row>
    <row r="2138" spans="7:86" ht="36" customHeight="1" x14ac:dyDescent="0.35">
      <c r="G2138" s="1019">
        <v>39876</v>
      </c>
      <c r="CH2138" s="1047" t="s">
        <v>469</v>
      </c>
    </row>
    <row r="2139" spans="7:86" ht="10.5" customHeight="1" x14ac:dyDescent="0.35">
      <c r="G2139" s="1019">
        <v>39877</v>
      </c>
      <c r="CH2139" s="239"/>
    </row>
    <row r="2140" spans="7:86" ht="26.25" customHeight="1" x14ac:dyDescent="0.35">
      <c r="G2140" s="1019">
        <v>39878</v>
      </c>
      <c r="CH2140" s="239" t="s">
        <v>199</v>
      </c>
    </row>
    <row r="2141" spans="7:86" ht="48.75" customHeight="1" x14ac:dyDescent="0.35">
      <c r="G2141" s="1019">
        <v>39879</v>
      </c>
      <c r="CH2141" s="1046" t="s">
        <v>268</v>
      </c>
    </row>
    <row r="2142" spans="7:86" ht="16.5" customHeight="1" x14ac:dyDescent="0.35">
      <c r="G2142" s="1019">
        <v>39880</v>
      </c>
      <c r="CH2142" s="1046" t="s">
        <v>249</v>
      </c>
    </row>
    <row r="2143" spans="7:86" ht="35.25" customHeight="1" x14ac:dyDescent="0.35">
      <c r="G2143" s="1019">
        <v>39881</v>
      </c>
      <c r="CH2143" s="239" t="s">
        <v>286</v>
      </c>
    </row>
    <row r="2144" spans="7:86" ht="8.25" customHeight="1" x14ac:dyDescent="0.35">
      <c r="G2144" s="1019">
        <v>39882</v>
      </c>
      <c r="CH2144" s="239"/>
    </row>
    <row r="2145" spans="7:86" ht="18" customHeight="1" x14ac:dyDescent="0.35">
      <c r="G2145" s="1019">
        <v>39883</v>
      </c>
      <c r="CH2145" s="1046" t="s">
        <v>267</v>
      </c>
    </row>
    <row r="2146" spans="7:86" ht="7.5" customHeight="1" x14ac:dyDescent="0.35">
      <c r="G2146" s="1019">
        <v>39884</v>
      </c>
      <c r="CH2146" s="239"/>
    </row>
    <row r="2147" spans="7:86" ht="41.25" customHeight="1" x14ac:dyDescent="0.35">
      <c r="G2147" s="1019">
        <v>39885</v>
      </c>
      <c r="CH2147" s="1046" t="s">
        <v>897</v>
      </c>
    </row>
    <row r="2148" spans="7:86" ht="41.25" customHeight="1" x14ac:dyDescent="0.35">
      <c r="G2148" s="1019"/>
      <c r="CH2148" s="1046" t="s">
        <v>898</v>
      </c>
    </row>
    <row r="2149" spans="7:86" ht="35.25" customHeight="1" x14ac:dyDescent="0.35">
      <c r="G2149" s="1019"/>
      <c r="CH2149" s="1048" t="s">
        <v>480</v>
      </c>
    </row>
    <row r="2150" spans="7:86" ht="35.25" customHeight="1" x14ac:dyDescent="0.35">
      <c r="G2150" s="1019"/>
      <c r="CH2150" s="1048" t="s">
        <v>481</v>
      </c>
    </row>
    <row r="2151" spans="7:86" ht="30.75" customHeight="1" x14ac:dyDescent="0.35">
      <c r="G2151" s="1019"/>
      <c r="CH2151" s="1048" t="s">
        <v>299</v>
      </c>
    </row>
    <row r="2152" spans="7:86" ht="30.75" customHeight="1" x14ac:dyDescent="0.35">
      <c r="G2152" s="1019"/>
      <c r="CH2152" s="1048" t="s">
        <v>300</v>
      </c>
    </row>
    <row r="2153" spans="7:86" ht="35.25" customHeight="1" x14ac:dyDescent="0.35">
      <c r="G2153" s="1019"/>
      <c r="CH2153" s="239" t="s">
        <v>250</v>
      </c>
    </row>
    <row r="2154" spans="7:86" ht="29.25" customHeight="1" x14ac:dyDescent="0.35">
      <c r="G2154" s="1019"/>
      <c r="CH2154" s="1046" t="s">
        <v>301</v>
      </c>
    </row>
    <row r="2155" spans="7:86" ht="28.5" customHeight="1" x14ac:dyDescent="0.35">
      <c r="G2155" s="1019"/>
      <c r="CH2155" s="1044" t="s">
        <v>479</v>
      </c>
    </row>
    <row r="2156" spans="7:86" ht="24" customHeight="1" x14ac:dyDescent="0.35">
      <c r="G2156" s="1019"/>
      <c r="CH2156" s="1044" t="s">
        <v>901</v>
      </c>
    </row>
    <row r="2157" spans="7:86" ht="22.5" customHeight="1" x14ac:dyDescent="0.35">
      <c r="G2157" s="1019"/>
      <c r="CH2157" s="1044"/>
    </row>
    <row r="2158" spans="7:86" ht="11.9" customHeight="1" x14ac:dyDescent="0.35">
      <c r="G2158" s="1019"/>
      <c r="CH2158" s="1045"/>
    </row>
    <row r="2159" spans="7:86" ht="15" customHeight="1" x14ac:dyDescent="0.35">
      <c r="G2159" s="1019"/>
      <c r="CH2159" s="233"/>
    </row>
    <row r="2160" spans="7:86" ht="11.9" customHeight="1" x14ac:dyDescent="0.35">
      <c r="G2160" s="1019"/>
      <c r="CH2160" s="1044"/>
    </row>
    <row r="2161" spans="7:86" ht="17.25" customHeight="1" x14ac:dyDescent="0.35">
      <c r="G2161" s="1019"/>
      <c r="CH2161" s="1044"/>
    </row>
    <row r="2162" spans="7:86" ht="11.9" customHeight="1" x14ac:dyDescent="0.35">
      <c r="G2162" s="1019"/>
      <c r="CH2162" s="1044"/>
    </row>
    <row r="2163" spans="7:86" ht="11.9" customHeight="1" x14ac:dyDescent="0.35">
      <c r="G2163" s="1019"/>
      <c r="CH2163" s="1044"/>
    </row>
    <row r="2164" spans="7:86" ht="11.9" customHeight="1" x14ac:dyDescent="0.35">
      <c r="G2164" s="1019"/>
      <c r="CH2164" s="1044"/>
    </row>
    <row r="2165" spans="7:86" ht="11.9" customHeight="1" x14ac:dyDescent="0.35">
      <c r="G2165" s="1019">
        <v>39886</v>
      </c>
      <c r="CH2165" s="233"/>
    </row>
    <row r="2166" spans="7:86" ht="11.9" customHeight="1" x14ac:dyDescent="0.35">
      <c r="G2166" s="1019">
        <v>39887</v>
      </c>
      <c r="CH2166" s="233"/>
    </row>
    <row r="2167" spans="7:86" ht="11.9" customHeight="1" x14ac:dyDescent="0.35">
      <c r="G2167" s="1019">
        <v>39888</v>
      </c>
      <c r="CH2167" s="1044"/>
    </row>
    <row r="2168" spans="7:86" ht="11.9" customHeight="1" x14ac:dyDescent="0.35">
      <c r="G2168" s="1019">
        <v>39889</v>
      </c>
    </row>
    <row r="2169" spans="7:86" ht="11.9" customHeight="1" x14ac:dyDescent="0.35">
      <c r="G2169" s="1019">
        <v>39890</v>
      </c>
    </row>
    <row r="2170" spans="7:86" ht="11.9" customHeight="1" x14ac:dyDescent="0.35">
      <c r="G2170" s="1019">
        <v>39891</v>
      </c>
    </row>
    <row r="2171" spans="7:86" ht="11.9" customHeight="1" x14ac:dyDescent="0.35">
      <c r="G2171" s="1019">
        <v>39892</v>
      </c>
    </row>
    <row r="2172" spans="7:86" ht="11.9" customHeight="1" x14ac:dyDescent="0.35">
      <c r="G2172" s="1019">
        <v>39893</v>
      </c>
    </row>
    <row r="2173" spans="7:86" ht="11.9" customHeight="1" x14ac:dyDescent="0.35">
      <c r="G2173" s="1019">
        <v>39894</v>
      </c>
    </row>
    <row r="2174" spans="7:86" ht="11.9" customHeight="1" x14ac:dyDescent="0.35">
      <c r="G2174" s="1019">
        <v>39895</v>
      </c>
    </row>
    <row r="2175" spans="7:86" ht="11.9" customHeight="1" x14ac:dyDescent="0.35">
      <c r="G2175" s="1019">
        <v>39896</v>
      </c>
    </row>
    <row r="2176" spans="7:86" ht="11.9" customHeight="1" x14ac:dyDescent="0.35">
      <c r="G2176" s="1019">
        <v>39897</v>
      </c>
    </row>
    <row r="2177" spans="7:7" ht="11.9" customHeight="1" x14ac:dyDescent="0.35">
      <c r="G2177" s="1019">
        <v>39898</v>
      </c>
    </row>
    <row r="2178" spans="7:7" ht="11.9" customHeight="1" x14ac:dyDescent="0.35">
      <c r="G2178" s="1019">
        <v>39899</v>
      </c>
    </row>
    <row r="2179" spans="7:7" ht="11.9" customHeight="1" x14ac:dyDescent="0.35">
      <c r="G2179" s="1019">
        <v>39900</v>
      </c>
    </row>
    <row r="2180" spans="7:7" ht="11.9" customHeight="1" x14ac:dyDescent="0.35">
      <c r="G2180" s="1019">
        <v>39901</v>
      </c>
    </row>
    <row r="2181" spans="7:7" ht="11.9" customHeight="1" x14ac:dyDescent="0.35">
      <c r="G2181" s="1019">
        <v>39902</v>
      </c>
    </row>
    <row r="2182" spans="7:7" ht="11.9" customHeight="1" x14ac:dyDescent="0.35">
      <c r="G2182" s="1019">
        <v>39903</v>
      </c>
    </row>
    <row r="2183" spans="7:7" ht="11.9" customHeight="1" x14ac:dyDescent="0.35">
      <c r="G2183" s="1019">
        <v>39904</v>
      </c>
    </row>
    <row r="2184" spans="7:7" ht="11.9" customHeight="1" x14ac:dyDescent="0.35">
      <c r="G2184" s="1019">
        <v>39905</v>
      </c>
    </row>
    <row r="2185" spans="7:7" ht="11.9" customHeight="1" x14ac:dyDescent="0.35">
      <c r="G2185" s="1019">
        <v>39906</v>
      </c>
    </row>
    <row r="2186" spans="7:7" ht="11.9" customHeight="1" x14ac:dyDescent="0.35">
      <c r="G2186" s="1019">
        <v>39907</v>
      </c>
    </row>
    <row r="2187" spans="7:7" ht="11.9" customHeight="1" x14ac:dyDescent="0.35">
      <c r="G2187" s="1019">
        <v>39908</v>
      </c>
    </row>
    <row r="2188" spans="7:7" ht="11.9" customHeight="1" x14ac:dyDescent="0.35">
      <c r="G2188" s="1019">
        <v>39909</v>
      </c>
    </row>
    <row r="2189" spans="7:7" ht="11.9" customHeight="1" x14ac:dyDescent="0.35">
      <c r="G2189" s="1019">
        <v>39910</v>
      </c>
    </row>
    <row r="2190" spans="7:7" ht="11.9" customHeight="1" x14ac:dyDescent="0.35">
      <c r="G2190" s="1019">
        <v>39911</v>
      </c>
    </row>
    <row r="2191" spans="7:7" ht="11.9" customHeight="1" x14ac:dyDescent="0.35">
      <c r="G2191" s="1019">
        <v>39912</v>
      </c>
    </row>
    <row r="2192" spans="7:7" ht="11.9" customHeight="1" x14ac:dyDescent="0.35">
      <c r="G2192" s="1019">
        <v>39913</v>
      </c>
    </row>
    <row r="2193" spans="7:7" ht="11.9" customHeight="1" x14ac:dyDescent="0.35">
      <c r="G2193" s="1019">
        <v>39914</v>
      </c>
    </row>
    <row r="2194" spans="7:7" ht="11.9" customHeight="1" x14ac:dyDescent="0.35">
      <c r="G2194" s="1019">
        <v>39915</v>
      </c>
    </row>
    <row r="2195" spans="7:7" ht="11.9" customHeight="1" x14ac:dyDescent="0.35">
      <c r="G2195" s="1019">
        <v>39916</v>
      </c>
    </row>
    <row r="2196" spans="7:7" ht="11.9" customHeight="1" x14ac:dyDescent="0.35">
      <c r="G2196" s="1019">
        <v>39917</v>
      </c>
    </row>
    <row r="2197" spans="7:7" ht="11.9" customHeight="1" x14ac:dyDescent="0.35">
      <c r="G2197" s="1019">
        <v>39918</v>
      </c>
    </row>
    <row r="2198" spans="7:7" ht="11.9" customHeight="1" x14ac:dyDescent="0.35">
      <c r="G2198" s="1019">
        <v>39919</v>
      </c>
    </row>
    <row r="2199" spans="7:7" ht="11.9" customHeight="1" x14ac:dyDescent="0.35">
      <c r="G2199" s="1019">
        <v>39920</v>
      </c>
    </row>
    <row r="2200" spans="7:7" ht="11.9" customHeight="1" x14ac:dyDescent="0.35">
      <c r="G2200" s="1019">
        <v>39921</v>
      </c>
    </row>
    <row r="2201" spans="7:7" ht="11.9" customHeight="1" x14ac:dyDescent="0.35">
      <c r="G2201" s="1019">
        <v>39922</v>
      </c>
    </row>
    <row r="2202" spans="7:7" ht="11.9" customHeight="1" x14ac:dyDescent="0.35">
      <c r="G2202" s="1019">
        <v>39923</v>
      </c>
    </row>
    <row r="2203" spans="7:7" ht="11.9" customHeight="1" x14ac:dyDescent="0.35">
      <c r="G2203" s="1019">
        <v>39924</v>
      </c>
    </row>
    <row r="2204" spans="7:7" ht="11.9" customHeight="1" x14ac:dyDescent="0.35">
      <c r="G2204" s="1019">
        <v>39925</v>
      </c>
    </row>
    <row r="2205" spans="7:7" ht="11.9" customHeight="1" x14ac:dyDescent="0.35">
      <c r="G2205" s="1019">
        <v>39926</v>
      </c>
    </row>
    <row r="2206" spans="7:7" ht="11.9" customHeight="1" x14ac:dyDescent="0.35">
      <c r="G2206" s="1019">
        <v>39927</v>
      </c>
    </row>
    <row r="2207" spans="7:7" ht="11.9" customHeight="1" x14ac:dyDescent="0.35">
      <c r="G2207" s="1019">
        <v>39928</v>
      </c>
    </row>
    <row r="2208" spans="7:7" ht="11.9" customHeight="1" x14ac:dyDescent="0.35">
      <c r="G2208" s="1019">
        <v>39929</v>
      </c>
    </row>
    <row r="2209" spans="7:7" ht="11.9" customHeight="1" x14ac:dyDescent="0.35">
      <c r="G2209" s="1019">
        <v>39930</v>
      </c>
    </row>
    <row r="2210" spans="7:7" ht="11.9" customHeight="1" x14ac:dyDescent="0.35">
      <c r="G2210" s="1019">
        <v>39931</v>
      </c>
    </row>
    <row r="2211" spans="7:7" ht="11.9" customHeight="1" x14ac:dyDescent="0.35">
      <c r="G2211" s="1019">
        <v>39932</v>
      </c>
    </row>
    <row r="2212" spans="7:7" ht="11.9" customHeight="1" x14ac:dyDescent="0.35">
      <c r="G2212" s="1019">
        <v>39933</v>
      </c>
    </row>
    <row r="2213" spans="7:7" ht="11.9" customHeight="1" x14ac:dyDescent="0.35">
      <c r="G2213" s="1019">
        <v>39934</v>
      </c>
    </row>
    <row r="2214" spans="7:7" ht="11.9" customHeight="1" x14ac:dyDescent="0.35">
      <c r="G2214" s="1019">
        <v>39935</v>
      </c>
    </row>
    <row r="2215" spans="7:7" ht="11.9" customHeight="1" x14ac:dyDescent="0.35">
      <c r="G2215" s="1019">
        <v>39936</v>
      </c>
    </row>
    <row r="2216" spans="7:7" ht="11.9" customHeight="1" x14ac:dyDescent="0.35">
      <c r="G2216" s="1019">
        <v>39937</v>
      </c>
    </row>
    <row r="2217" spans="7:7" ht="11.9" customHeight="1" x14ac:dyDescent="0.35">
      <c r="G2217" s="1019">
        <v>39938</v>
      </c>
    </row>
    <row r="2218" spans="7:7" ht="11.9" customHeight="1" x14ac:dyDescent="0.35">
      <c r="G2218" s="1019">
        <v>39939</v>
      </c>
    </row>
    <row r="2219" spans="7:7" ht="11.9" customHeight="1" x14ac:dyDescent="0.35">
      <c r="G2219" s="1019">
        <v>39940</v>
      </c>
    </row>
    <row r="2220" spans="7:7" ht="11.9" customHeight="1" x14ac:dyDescent="0.35">
      <c r="G2220" s="1019">
        <v>39941</v>
      </c>
    </row>
    <row r="2221" spans="7:7" ht="11.9" customHeight="1" x14ac:dyDescent="0.35">
      <c r="G2221" s="1019">
        <v>39942</v>
      </c>
    </row>
    <row r="2222" spans="7:7" ht="11.9" customHeight="1" x14ac:dyDescent="0.35">
      <c r="G2222" s="1019">
        <v>39943</v>
      </c>
    </row>
    <row r="2223" spans="7:7" ht="11.9" customHeight="1" x14ac:dyDescent="0.35">
      <c r="G2223" s="1019">
        <v>39944</v>
      </c>
    </row>
    <row r="2224" spans="7:7" ht="11.9" customHeight="1" x14ac:dyDescent="0.35">
      <c r="G2224" s="1019">
        <v>39945</v>
      </c>
    </row>
    <row r="2225" spans="7:7" ht="11.9" customHeight="1" x14ac:dyDescent="0.35">
      <c r="G2225" s="1019">
        <v>39946</v>
      </c>
    </row>
    <row r="2226" spans="7:7" ht="11.9" customHeight="1" x14ac:dyDescent="0.35">
      <c r="G2226" s="1019">
        <v>39947</v>
      </c>
    </row>
    <row r="2227" spans="7:7" ht="11.9" customHeight="1" x14ac:dyDescent="0.35">
      <c r="G2227" s="1019">
        <v>39948</v>
      </c>
    </row>
    <row r="2228" spans="7:7" ht="11.9" customHeight="1" x14ac:dyDescent="0.35">
      <c r="G2228" s="1019">
        <v>39949</v>
      </c>
    </row>
    <row r="2229" spans="7:7" ht="11.9" customHeight="1" x14ac:dyDescent="0.35">
      <c r="G2229" s="1019">
        <v>39950</v>
      </c>
    </row>
    <row r="2230" spans="7:7" ht="11.9" customHeight="1" x14ac:dyDescent="0.35">
      <c r="G2230" s="1019">
        <v>39951</v>
      </c>
    </row>
    <row r="2231" spans="7:7" ht="11.9" customHeight="1" x14ac:dyDescent="0.35">
      <c r="G2231" s="1019">
        <v>39952</v>
      </c>
    </row>
    <row r="2232" spans="7:7" ht="11.9" customHeight="1" x14ac:dyDescent="0.35">
      <c r="G2232" s="1019">
        <v>39953</v>
      </c>
    </row>
    <row r="2233" spans="7:7" ht="11.9" customHeight="1" x14ac:dyDescent="0.35">
      <c r="G2233" s="1019">
        <v>39954</v>
      </c>
    </row>
    <row r="2234" spans="7:7" ht="11.9" customHeight="1" x14ac:dyDescent="0.35">
      <c r="G2234" s="1019">
        <v>39955</v>
      </c>
    </row>
    <row r="2235" spans="7:7" ht="11.9" customHeight="1" x14ac:dyDescent="0.35">
      <c r="G2235" s="1019">
        <v>39956</v>
      </c>
    </row>
    <row r="2236" spans="7:7" ht="11.9" customHeight="1" x14ac:dyDescent="0.35">
      <c r="G2236" s="1019">
        <v>39957</v>
      </c>
    </row>
    <row r="2237" spans="7:7" ht="11.9" customHeight="1" x14ac:dyDescent="0.35">
      <c r="G2237" s="1019">
        <v>39958</v>
      </c>
    </row>
    <row r="2238" spans="7:7" ht="11.9" customHeight="1" x14ac:dyDescent="0.35">
      <c r="G2238" s="1019">
        <v>39959</v>
      </c>
    </row>
    <row r="2239" spans="7:7" ht="11.9" customHeight="1" x14ac:dyDescent="0.35">
      <c r="G2239" s="1019">
        <v>39960</v>
      </c>
    </row>
    <row r="2240" spans="7:7" ht="11.9" customHeight="1" x14ac:dyDescent="0.35">
      <c r="G2240" s="1019">
        <v>39961</v>
      </c>
    </row>
    <row r="2241" spans="7:7" ht="11.9" customHeight="1" x14ac:dyDescent="0.35">
      <c r="G2241" s="1019">
        <v>39962</v>
      </c>
    </row>
    <row r="2242" spans="7:7" ht="11.9" customHeight="1" x14ac:dyDescent="0.35">
      <c r="G2242" s="1019">
        <v>39963</v>
      </c>
    </row>
    <row r="2243" spans="7:7" ht="11.9" customHeight="1" x14ac:dyDescent="0.35">
      <c r="G2243" s="1019">
        <v>39964</v>
      </c>
    </row>
    <row r="2244" spans="7:7" ht="11.9" customHeight="1" x14ac:dyDescent="0.35">
      <c r="G2244" s="1019">
        <v>39965</v>
      </c>
    </row>
    <row r="2245" spans="7:7" ht="11.9" customHeight="1" x14ac:dyDescent="0.35">
      <c r="G2245" s="1019">
        <v>39966</v>
      </c>
    </row>
    <row r="2246" spans="7:7" ht="11.9" customHeight="1" x14ac:dyDescent="0.35">
      <c r="G2246" s="1019">
        <v>39967</v>
      </c>
    </row>
    <row r="2247" spans="7:7" ht="11.9" customHeight="1" x14ac:dyDescent="0.35">
      <c r="G2247" s="1019">
        <v>39968</v>
      </c>
    </row>
    <row r="2248" spans="7:7" ht="11.9" customHeight="1" x14ac:dyDescent="0.35">
      <c r="G2248" s="1019">
        <v>39969</v>
      </c>
    </row>
    <row r="2249" spans="7:7" ht="11.9" customHeight="1" x14ac:dyDescent="0.35">
      <c r="G2249" s="1019">
        <v>39970</v>
      </c>
    </row>
    <row r="2250" spans="7:7" ht="11.9" customHeight="1" x14ac:dyDescent="0.35">
      <c r="G2250" s="1019">
        <v>39971</v>
      </c>
    </row>
    <row r="2251" spans="7:7" ht="11.9" customHeight="1" x14ac:dyDescent="0.35">
      <c r="G2251" s="1019">
        <v>39972</v>
      </c>
    </row>
    <row r="2252" spans="7:7" ht="11.9" customHeight="1" x14ac:dyDescent="0.35">
      <c r="G2252" s="1019">
        <v>39973</v>
      </c>
    </row>
    <row r="2253" spans="7:7" ht="11.9" customHeight="1" x14ac:dyDescent="0.35">
      <c r="G2253" s="1019">
        <v>39974</v>
      </c>
    </row>
    <row r="2254" spans="7:7" ht="11.9" customHeight="1" x14ac:dyDescent="0.35">
      <c r="G2254" s="1019">
        <v>39975</v>
      </c>
    </row>
    <row r="2255" spans="7:7" ht="11.9" customHeight="1" x14ac:dyDescent="0.35">
      <c r="G2255" s="1019">
        <v>39976</v>
      </c>
    </row>
    <row r="2256" spans="7:7" ht="11.9" customHeight="1" x14ac:dyDescent="0.35">
      <c r="G2256" s="1019">
        <v>39977</v>
      </c>
    </row>
    <row r="2257" spans="7:7" ht="11.9" customHeight="1" x14ac:dyDescent="0.35">
      <c r="G2257" s="1019">
        <v>39978</v>
      </c>
    </row>
    <row r="2258" spans="7:7" ht="11.9" customHeight="1" x14ac:dyDescent="0.35">
      <c r="G2258" s="1019">
        <v>39979</v>
      </c>
    </row>
    <row r="2259" spans="7:7" ht="11.9" customHeight="1" x14ac:dyDescent="0.35">
      <c r="G2259" s="1019">
        <v>39980</v>
      </c>
    </row>
    <row r="2260" spans="7:7" ht="11.9" customHeight="1" x14ac:dyDescent="0.35">
      <c r="G2260" s="1019">
        <v>39981</v>
      </c>
    </row>
    <row r="2261" spans="7:7" ht="11.9" customHeight="1" x14ac:dyDescent="0.35">
      <c r="G2261" s="1019">
        <v>39982</v>
      </c>
    </row>
    <row r="2262" spans="7:7" ht="11.9" customHeight="1" x14ac:dyDescent="0.35">
      <c r="G2262" s="1019">
        <v>39983</v>
      </c>
    </row>
    <row r="2263" spans="7:7" ht="11.9" customHeight="1" x14ac:dyDescent="0.35">
      <c r="G2263" s="1019">
        <v>39984</v>
      </c>
    </row>
    <row r="2264" spans="7:7" ht="11.9" customHeight="1" x14ac:dyDescent="0.35">
      <c r="G2264" s="1019">
        <v>39985</v>
      </c>
    </row>
    <row r="2265" spans="7:7" ht="11.9" customHeight="1" x14ac:dyDescent="0.35">
      <c r="G2265" s="1019">
        <v>39986</v>
      </c>
    </row>
    <row r="2266" spans="7:7" ht="11.9" customHeight="1" x14ac:dyDescent="0.35">
      <c r="G2266" s="1019">
        <v>39987</v>
      </c>
    </row>
    <row r="2267" spans="7:7" ht="11.9" customHeight="1" x14ac:dyDescent="0.35">
      <c r="G2267" s="1019">
        <v>39988</v>
      </c>
    </row>
    <row r="2268" spans="7:7" ht="11.9" customHeight="1" x14ac:dyDescent="0.35">
      <c r="G2268" s="1019">
        <v>39989</v>
      </c>
    </row>
    <row r="2269" spans="7:7" ht="11.9" customHeight="1" x14ac:dyDescent="0.35">
      <c r="G2269" s="1019">
        <v>39990</v>
      </c>
    </row>
    <row r="2270" spans="7:7" ht="11.9" customHeight="1" x14ac:dyDescent="0.35">
      <c r="G2270" s="1019">
        <v>39991</v>
      </c>
    </row>
    <row r="2271" spans="7:7" ht="11.9" customHeight="1" x14ac:dyDescent="0.35">
      <c r="G2271" s="1019">
        <v>39992</v>
      </c>
    </row>
    <row r="2272" spans="7:7" ht="11.9" customHeight="1" x14ac:dyDescent="0.35">
      <c r="G2272" s="1019">
        <v>39993</v>
      </c>
    </row>
    <row r="2273" spans="7:7" ht="11.9" customHeight="1" x14ac:dyDescent="0.35">
      <c r="G2273" s="1019">
        <v>39994</v>
      </c>
    </row>
    <row r="2274" spans="7:7" ht="11.9" customHeight="1" x14ac:dyDescent="0.35">
      <c r="G2274" s="1019">
        <v>39995</v>
      </c>
    </row>
    <row r="2275" spans="7:7" ht="11.9" customHeight="1" x14ac:dyDescent="0.35">
      <c r="G2275" s="1019">
        <v>39996</v>
      </c>
    </row>
    <row r="2276" spans="7:7" ht="11.9" customHeight="1" x14ac:dyDescent="0.35">
      <c r="G2276" s="1019">
        <v>39997</v>
      </c>
    </row>
    <row r="2277" spans="7:7" ht="11.9" customHeight="1" x14ac:dyDescent="0.35">
      <c r="G2277" s="1019">
        <v>39998</v>
      </c>
    </row>
    <row r="2278" spans="7:7" ht="11.9" customHeight="1" x14ac:dyDescent="0.35">
      <c r="G2278" s="1019">
        <v>39999</v>
      </c>
    </row>
    <row r="2279" spans="7:7" ht="11.9" customHeight="1" x14ac:dyDescent="0.35">
      <c r="G2279" s="1019">
        <v>40000</v>
      </c>
    </row>
    <row r="2280" spans="7:7" ht="11.9" customHeight="1" x14ac:dyDescent="0.35">
      <c r="G2280" s="1019">
        <v>40001</v>
      </c>
    </row>
    <row r="2281" spans="7:7" ht="11.9" customHeight="1" x14ac:dyDescent="0.35">
      <c r="G2281" s="1019">
        <v>40002</v>
      </c>
    </row>
    <row r="2282" spans="7:7" ht="11.9" customHeight="1" x14ac:dyDescent="0.35">
      <c r="G2282" s="1019">
        <v>40003</v>
      </c>
    </row>
    <row r="2283" spans="7:7" ht="11.9" customHeight="1" x14ac:dyDescent="0.35">
      <c r="G2283" s="1019">
        <v>40004</v>
      </c>
    </row>
    <row r="2284" spans="7:7" ht="11.9" customHeight="1" x14ac:dyDescent="0.35">
      <c r="G2284" s="1019">
        <v>40005</v>
      </c>
    </row>
    <row r="2285" spans="7:7" ht="11.9" customHeight="1" x14ac:dyDescent="0.35">
      <c r="G2285" s="1019">
        <v>40006</v>
      </c>
    </row>
    <row r="2286" spans="7:7" ht="11.9" customHeight="1" x14ac:dyDescent="0.35">
      <c r="G2286" s="1019">
        <v>40007</v>
      </c>
    </row>
    <row r="2287" spans="7:7" ht="11.9" customHeight="1" x14ac:dyDescent="0.35">
      <c r="G2287" s="1019">
        <v>40008</v>
      </c>
    </row>
    <row r="2288" spans="7:7" ht="11.9" customHeight="1" x14ac:dyDescent="0.35">
      <c r="G2288" s="1019">
        <v>40009</v>
      </c>
    </row>
    <row r="2289" spans="7:7" ht="11.9" customHeight="1" x14ac:dyDescent="0.35">
      <c r="G2289" s="1019">
        <v>40010</v>
      </c>
    </row>
    <row r="2290" spans="7:7" ht="11.9" customHeight="1" x14ac:dyDescent="0.35">
      <c r="G2290" s="1019">
        <v>40011</v>
      </c>
    </row>
    <row r="2291" spans="7:7" ht="11.9" customHeight="1" x14ac:dyDescent="0.35">
      <c r="G2291" s="1019">
        <v>40012</v>
      </c>
    </row>
    <row r="2292" spans="7:7" ht="11.9" customHeight="1" x14ac:dyDescent="0.35">
      <c r="G2292" s="1019">
        <v>40013</v>
      </c>
    </row>
    <row r="2293" spans="7:7" ht="11.9" customHeight="1" x14ac:dyDescent="0.35">
      <c r="G2293" s="1019">
        <v>40014</v>
      </c>
    </row>
    <row r="2294" spans="7:7" ht="11.9" customHeight="1" x14ac:dyDescent="0.35">
      <c r="G2294" s="1019">
        <v>40015</v>
      </c>
    </row>
    <row r="2295" spans="7:7" ht="11.9" customHeight="1" x14ac:dyDescent="0.35">
      <c r="G2295" s="1019">
        <v>40016</v>
      </c>
    </row>
    <row r="2296" spans="7:7" ht="11.9" customHeight="1" x14ac:dyDescent="0.35">
      <c r="G2296" s="1019">
        <v>40017</v>
      </c>
    </row>
    <row r="2297" spans="7:7" ht="11.9" customHeight="1" x14ac:dyDescent="0.35">
      <c r="G2297" s="1019">
        <v>40018</v>
      </c>
    </row>
    <row r="2298" spans="7:7" ht="11.9" customHeight="1" x14ac:dyDescent="0.35">
      <c r="G2298" s="1019">
        <v>40019</v>
      </c>
    </row>
    <row r="2299" spans="7:7" ht="11.9" customHeight="1" x14ac:dyDescent="0.35">
      <c r="G2299" s="1019">
        <v>40020</v>
      </c>
    </row>
    <row r="2300" spans="7:7" ht="11.9" customHeight="1" x14ac:dyDescent="0.35">
      <c r="G2300" s="1019">
        <v>40021</v>
      </c>
    </row>
    <row r="2301" spans="7:7" ht="11.9" customHeight="1" x14ac:dyDescent="0.35">
      <c r="G2301" s="1019">
        <v>40022</v>
      </c>
    </row>
    <row r="2302" spans="7:7" ht="11.9" customHeight="1" x14ac:dyDescent="0.35">
      <c r="G2302" s="1019">
        <v>40023</v>
      </c>
    </row>
    <row r="2303" spans="7:7" ht="11.9" customHeight="1" x14ac:dyDescent="0.35">
      <c r="G2303" s="1019">
        <v>40024</v>
      </c>
    </row>
    <row r="2304" spans="7:7" ht="11.9" customHeight="1" x14ac:dyDescent="0.35">
      <c r="G2304" s="1019">
        <v>40025</v>
      </c>
    </row>
    <row r="2305" spans="7:7" ht="11.9" customHeight="1" x14ac:dyDescent="0.35">
      <c r="G2305" s="1019">
        <v>40026</v>
      </c>
    </row>
    <row r="2306" spans="7:7" ht="11.9" customHeight="1" x14ac:dyDescent="0.35">
      <c r="G2306" s="1019">
        <v>40027</v>
      </c>
    </row>
    <row r="2307" spans="7:7" ht="11.9" customHeight="1" x14ac:dyDescent="0.35">
      <c r="G2307" s="1019">
        <v>40028</v>
      </c>
    </row>
    <row r="2308" spans="7:7" ht="11.9" customHeight="1" x14ac:dyDescent="0.35">
      <c r="G2308" s="1019">
        <v>40029</v>
      </c>
    </row>
    <row r="2309" spans="7:7" ht="11.9" customHeight="1" x14ac:dyDescent="0.35">
      <c r="G2309" s="1019">
        <v>40030</v>
      </c>
    </row>
    <row r="2310" spans="7:7" ht="11.9" customHeight="1" x14ac:dyDescent="0.35">
      <c r="G2310" s="1019">
        <v>40031</v>
      </c>
    </row>
    <row r="2311" spans="7:7" ht="11.9" customHeight="1" x14ac:dyDescent="0.35">
      <c r="G2311" s="1019">
        <v>40032</v>
      </c>
    </row>
    <row r="2312" spans="7:7" ht="11.9" customHeight="1" x14ac:dyDescent="0.35">
      <c r="G2312" s="1019">
        <v>40033</v>
      </c>
    </row>
    <row r="2313" spans="7:7" ht="11.9" customHeight="1" x14ac:dyDescent="0.35">
      <c r="G2313" s="1019">
        <v>40034</v>
      </c>
    </row>
    <row r="2314" spans="7:7" ht="11.9" customHeight="1" x14ac:dyDescent="0.35">
      <c r="G2314" s="1019">
        <v>40035</v>
      </c>
    </row>
    <row r="2315" spans="7:7" ht="11.9" customHeight="1" x14ac:dyDescent="0.35">
      <c r="G2315" s="1019">
        <v>40036</v>
      </c>
    </row>
    <row r="2316" spans="7:7" ht="11.9" customHeight="1" x14ac:dyDescent="0.35">
      <c r="G2316" s="1019">
        <v>40037</v>
      </c>
    </row>
    <row r="2317" spans="7:7" ht="11.9" customHeight="1" x14ac:dyDescent="0.35">
      <c r="G2317" s="1019">
        <v>40038</v>
      </c>
    </row>
    <row r="2318" spans="7:7" ht="11.9" customHeight="1" x14ac:dyDescent="0.35">
      <c r="G2318" s="1019">
        <v>40039</v>
      </c>
    </row>
    <row r="2319" spans="7:7" ht="11.9" customHeight="1" x14ac:dyDescent="0.35">
      <c r="G2319" s="1019">
        <v>40040</v>
      </c>
    </row>
    <row r="2320" spans="7:7" ht="11.9" customHeight="1" x14ac:dyDescent="0.35">
      <c r="G2320" s="1019">
        <v>40041</v>
      </c>
    </row>
    <row r="2321" spans="7:7" ht="11.9" customHeight="1" x14ac:dyDescent="0.35">
      <c r="G2321" s="1019">
        <v>40042</v>
      </c>
    </row>
    <row r="2322" spans="7:7" ht="11.9" customHeight="1" x14ac:dyDescent="0.35">
      <c r="G2322" s="1019">
        <v>40043</v>
      </c>
    </row>
    <row r="2323" spans="7:7" ht="11.9" customHeight="1" x14ac:dyDescent="0.35">
      <c r="G2323" s="1019">
        <v>40044</v>
      </c>
    </row>
    <row r="2324" spans="7:7" ht="11.9" customHeight="1" x14ac:dyDescent="0.35">
      <c r="G2324" s="1019">
        <v>40045</v>
      </c>
    </row>
    <row r="2325" spans="7:7" ht="11.9" customHeight="1" x14ac:dyDescent="0.35">
      <c r="G2325" s="1019">
        <v>40046</v>
      </c>
    </row>
    <row r="2326" spans="7:7" ht="11.9" customHeight="1" x14ac:dyDescent="0.35">
      <c r="G2326" s="1019">
        <v>40047</v>
      </c>
    </row>
    <row r="2327" spans="7:7" ht="11.9" customHeight="1" x14ac:dyDescent="0.35">
      <c r="G2327" s="1019">
        <v>40048</v>
      </c>
    </row>
    <row r="2328" spans="7:7" ht="11.9" customHeight="1" x14ac:dyDescent="0.35">
      <c r="G2328" s="1019">
        <v>40049</v>
      </c>
    </row>
    <row r="2329" spans="7:7" ht="11.9" customHeight="1" x14ac:dyDescent="0.35">
      <c r="G2329" s="1019">
        <v>40050</v>
      </c>
    </row>
    <row r="2330" spans="7:7" ht="11.9" customHeight="1" x14ac:dyDescent="0.35">
      <c r="G2330" s="1019">
        <v>40051</v>
      </c>
    </row>
    <row r="2331" spans="7:7" ht="11.9" customHeight="1" x14ac:dyDescent="0.35">
      <c r="G2331" s="1019">
        <v>40052</v>
      </c>
    </row>
    <row r="2332" spans="7:7" ht="11.9" customHeight="1" x14ac:dyDescent="0.35">
      <c r="G2332" s="1019">
        <v>40053</v>
      </c>
    </row>
    <row r="2333" spans="7:7" ht="11.9" customHeight="1" x14ac:dyDescent="0.35">
      <c r="G2333" s="1019">
        <v>40054</v>
      </c>
    </row>
    <row r="2334" spans="7:7" ht="11.9" customHeight="1" x14ac:dyDescent="0.35">
      <c r="G2334" s="1019">
        <v>40055</v>
      </c>
    </row>
    <row r="2335" spans="7:7" ht="11.9" customHeight="1" x14ac:dyDescent="0.35">
      <c r="G2335" s="1019">
        <v>40056</v>
      </c>
    </row>
    <row r="2336" spans="7:7" ht="11.9" customHeight="1" x14ac:dyDescent="0.35">
      <c r="G2336" s="1019">
        <v>40057</v>
      </c>
    </row>
    <row r="2337" spans="7:7" ht="11.9" customHeight="1" x14ac:dyDescent="0.35">
      <c r="G2337" s="1019">
        <v>40058</v>
      </c>
    </row>
    <row r="2338" spans="7:7" ht="11.9" customHeight="1" x14ac:dyDescent="0.35">
      <c r="G2338" s="1019">
        <v>40059</v>
      </c>
    </row>
    <row r="2339" spans="7:7" ht="11.9" customHeight="1" x14ac:dyDescent="0.35">
      <c r="G2339" s="1019">
        <v>40060</v>
      </c>
    </row>
    <row r="2340" spans="7:7" ht="11.9" customHeight="1" x14ac:dyDescent="0.35">
      <c r="G2340" s="1019">
        <v>40061</v>
      </c>
    </row>
    <row r="2341" spans="7:7" ht="11.9" customHeight="1" x14ac:dyDescent="0.35">
      <c r="G2341" s="1019">
        <v>40062</v>
      </c>
    </row>
    <row r="2342" spans="7:7" ht="11.9" customHeight="1" x14ac:dyDescent="0.35">
      <c r="G2342" s="1019">
        <v>40063</v>
      </c>
    </row>
    <row r="2343" spans="7:7" ht="11.9" customHeight="1" x14ac:dyDescent="0.35">
      <c r="G2343" s="1019">
        <v>40064</v>
      </c>
    </row>
    <row r="2344" spans="7:7" ht="11.9" customHeight="1" x14ac:dyDescent="0.35">
      <c r="G2344" s="1019">
        <v>40065</v>
      </c>
    </row>
    <row r="2345" spans="7:7" ht="11.9" customHeight="1" x14ac:dyDescent="0.35">
      <c r="G2345" s="1019">
        <v>40066</v>
      </c>
    </row>
    <row r="2346" spans="7:7" ht="11.9" customHeight="1" x14ac:dyDescent="0.35">
      <c r="G2346" s="1019">
        <v>40067</v>
      </c>
    </row>
    <row r="2347" spans="7:7" ht="11.9" customHeight="1" x14ac:dyDescent="0.35">
      <c r="G2347" s="1019">
        <v>40068</v>
      </c>
    </row>
    <row r="2348" spans="7:7" ht="11.9" customHeight="1" x14ac:dyDescent="0.35">
      <c r="G2348" s="1019">
        <v>40069</v>
      </c>
    </row>
    <row r="2349" spans="7:7" ht="11.9" customHeight="1" x14ac:dyDescent="0.35">
      <c r="G2349" s="1019">
        <v>40070</v>
      </c>
    </row>
    <row r="2350" spans="7:7" ht="11.9" customHeight="1" x14ac:dyDescent="0.35">
      <c r="G2350" s="1019">
        <v>40071</v>
      </c>
    </row>
    <row r="2351" spans="7:7" ht="11.9" customHeight="1" x14ac:dyDescent="0.35">
      <c r="G2351" s="1019">
        <v>40072</v>
      </c>
    </row>
    <row r="2352" spans="7:7" ht="11.9" customHeight="1" x14ac:dyDescent="0.35">
      <c r="G2352" s="1019">
        <v>40073</v>
      </c>
    </row>
    <row r="2353" spans="7:7" ht="11.9" customHeight="1" x14ac:dyDescent="0.35">
      <c r="G2353" s="1019">
        <v>40074</v>
      </c>
    </row>
    <row r="2354" spans="7:7" ht="11.9" customHeight="1" x14ac:dyDescent="0.35">
      <c r="G2354" s="1019">
        <v>40075</v>
      </c>
    </row>
    <row r="2355" spans="7:7" ht="11.9" customHeight="1" x14ac:dyDescent="0.35">
      <c r="G2355" s="1019">
        <v>40076</v>
      </c>
    </row>
    <row r="2356" spans="7:7" ht="11.9" customHeight="1" x14ac:dyDescent="0.35">
      <c r="G2356" s="1019">
        <v>40077</v>
      </c>
    </row>
    <row r="2357" spans="7:7" ht="11.9" customHeight="1" x14ac:dyDescent="0.35">
      <c r="G2357" s="1019">
        <v>40078</v>
      </c>
    </row>
    <row r="2358" spans="7:7" ht="11.9" customHeight="1" x14ac:dyDescent="0.35">
      <c r="G2358" s="1019">
        <v>40079</v>
      </c>
    </row>
    <row r="2359" spans="7:7" ht="11.9" customHeight="1" x14ac:dyDescent="0.35">
      <c r="G2359" s="1019">
        <v>40080</v>
      </c>
    </row>
    <row r="2360" spans="7:7" ht="11.9" customHeight="1" x14ac:dyDescent="0.35">
      <c r="G2360" s="1019">
        <v>40081</v>
      </c>
    </row>
    <row r="2361" spans="7:7" ht="11.9" customHeight="1" x14ac:dyDescent="0.35">
      <c r="G2361" s="1019">
        <v>40082</v>
      </c>
    </row>
    <row r="2362" spans="7:7" ht="11.9" customHeight="1" x14ac:dyDescent="0.35">
      <c r="G2362" s="1019">
        <v>40083</v>
      </c>
    </row>
    <row r="2363" spans="7:7" ht="11.9" customHeight="1" x14ac:dyDescent="0.35">
      <c r="G2363" s="1019">
        <v>40084</v>
      </c>
    </row>
    <row r="2364" spans="7:7" ht="11.9" customHeight="1" x14ac:dyDescent="0.35">
      <c r="G2364" s="1019">
        <v>40085</v>
      </c>
    </row>
    <row r="2365" spans="7:7" ht="11.9" customHeight="1" x14ac:dyDescent="0.35">
      <c r="G2365" s="1019">
        <v>40086</v>
      </c>
    </row>
    <row r="2366" spans="7:7" ht="11.9" customHeight="1" x14ac:dyDescent="0.35">
      <c r="G2366" s="1019">
        <v>40087</v>
      </c>
    </row>
    <row r="2367" spans="7:7" ht="11.9" customHeight="1" x14ac:dyDescent="0.35">
      <c r="G2367" s="1019">
        <v>40088</v>
      </c>
    </row>
    <row r="2368" spans="7:7" ht="11.9" customHeight="1" x14ac:dyDescent="0.35">
      <c r="G2368" s="1019">
        <v>40089</v>
      </c>
    </row>
    <row r="2369" spans="7:7" ht="11.9" customHeight="1" x14ac:dyDescent="0.35">
      <c r="G2369" s="1019">
        <v>40090</v>
      </c>
    </row>
    <row r="2370" spans="7:7" ht="11.9" customHeight="1" x14ac:dyDescent="0.35">
      <c r="G2370" s="1019">
        <v>40091</v>
      </c>
    </row>
    <row r="2371" spans="7:7" ht="11.9" customHeight="1" x14ac:dyDescent="0.35">
      <c r="G2371" s="1019">
        <v>40092</v>
      </c>
    </row>
    <row r="2372" spans="7:7" ht="11.9" customHeight="1" x14ac:dyDescent="0.35">
      <c r="G2372" s="1019">
        <v>40093</v>
      </c>
    </row>
    <row r="2373" spans="7:7" ht="11.9" customHeight="1" x14ac:dyDescent="0.35">
      <c r="G2373" s="1019">
        <v>40094</v>
      </c>
    </row>
    <row r="2374" spans="7:7" ht="11.9" customHeight="1" x14ac:dyDescent="0.35">
      <c r="G2374" s="1019">
        <v>40095</v>
      </c>
    </row>
    <row r="2375" spans="7:7" ht="11.9" customHeight="1" x14ac:dyDescent="0.35">
      <c r="G2375" s="1019">
        <v>40096</v>
      </c>
    </row>
    <row r="2376" spans="7:7" ht="11.9" customHeight="1" x14ac:dyDescent="0.35">
      <c r="G2376" s="1019">
        <v>40097</v>
      </c>
    </row>
    <row r="2377" spans="7:7" ht="11.9" customHeight="1" x14ac:dyDescent="0.35">
      <c r="G2377" s="1019">
        <v>40098</v>
      </c>
    </row>
    <row r="2378" spans="7:7" ht="11.9" customHeight="1" x14ac:dyDescent="0.35">
      <c r="G2378" s="1019">
        <v>40099</v>
      </c>
    </row>
    <row r="2379" spans="7:7" ht="11.9" customHeight="1" x14ac:dyDescent="0.35">
      <c r="G2379" s="1019">
        <v>40100</v>
      </c>
    </row>
    <row r="2380" spans="7:7" ht="11.9" customHeight="1" x14ac:dyDescent="0.35">
      <c r="G2380" s="1019">
        <v>40101</v>
      </c>
    </row>
    <row r="2381" spans="7:7" ht="11.9" customHeight="1" x14ac:dyDescent="0.35">
      <c r="G2381" s="1019">
        <v>40102</v>
      </c>
    </row>
    <row r="2382" spans="7:7" ht="11.9" customHeight="1" x14ac:dyDescent="0.35">
      <c r="G2382" s="1019">
        <v>40103</v>
      </c>
    </row>
    <row r="2383" spans="7:7" ht="11.9" customHeight="1" x14ac:dyDescent="0.35">
      <c r="G2383" s="1019">
        <v>40104</v>
      </c>
    </row>
    <row r="2384" spans="7:7" ht="11.9" customHeight="1" x14ac:dyDescent="0.35">
      <c r="G2384" s="1019">
        <v>40105</v>
      </c>
    </row>
    <row r="2385" spans="7:7" ht="11.9" customHeight="1" x14ac:dyDescent="0.35">
      <c r="G2385" s="1019">
        <v>40106</v>
      </c>
    </row>
    <row r="2386" spans="7:7" ht="11.9" customHeight="1" x14ac:dyDescent="0.35">
      <c r="G2386" s="1019">
        <v>40107</v>
      </c>
    </row>
    <row r="2387" spans="7:7" ht="11.9" customHeight="1" x14ac:dyDescent="0.35">
      <c r="G2387" s="1019">
        <v>40108</v>
      </c>
    </row>
    <row r="2388" spans="7:7" ht="11.9" customHeight="1" x14ac:dyDescent="0.35">
      <c r="G2388" s="1019">
        <v>40109</v>
      </c>
    </row>
    <row r="2389" spans="7:7" ht="11.9" customHeight="1" x14ac:dyDescent="0.35">
      <c r="G2389" s="1019">
        <v>40110</v>
      </c>
    </row>
    <row r="2390" spans="7:7" ht="11.9" customHeight="1" x14ac:dyDescent="0.35">
      <c r="G2390" s="1019">
        <v>40111</v>
      </c>
    </row>
    <row r="2391" spans="7:7" ht="11.9" customHeight="1" x14ac:dyDescent="0.35">
      <c r="G2391" s="1019">
        <v>40112</v>
      </c>
    </row>
    <row r="2392" spans="7:7" ht="11.9" customHeight="1" x14ac:dyDescent="0.35">
      <c r="G2392" s="1019">
        <v>40113</v>
      </c>
    </row>
    <row r="2393" spans="7:7" ht="11.9" customHeight="1" x14ac:dyDescent="0.35">
      <c r="G2393" s="1019">
        <v>40114</v>
      </c>
    </row>
    <row r="2394" spans="7:7" ht="11.9" customHeight="1" x14ac:dyDescent="0.35">
      <c r="G2394" s="1019">
        <v>40115</v>
      </c>
    </row>
    <row r="2395" spans="7:7" ht="11.9" customHeight="1" x14ac:dyDescent="0.35">
      <c r="G2395" s="1019">
        <v>40116</v>
      </c>
    </row>
    <row r="2396" spans="7:7" ht="11.9" customHeight="1" x14ac:dyDescent="0.35">
      <c r="G2396" s="1019">
        <v>40117</v>
      </c>
    </row>
    <row r="2397" spans="7:7" ht="11.9" customHeight="1" x14ac:dyDescent="0.35">
      <c r="G2397" s="1019">
        <v>40118</v>
      </c>
    </row>
    <row r="2398" spans="7:7" ht="11.9" customHeight="1" x14ac:dyDescent="0.35">
      <c r="G2398" s="1019">
        <v>40119</v>
      </c>
    </row>
    <row r="2399" spans="7:7" ht="11.9" customHeight="1" x14ac:dyDescent="0.35">
      <c r="G2399" s="1019">
        <v>40120</v>
      </c>
    </row>
    <row r="2400" spans="7:7" ht="11.9" customHeight="1" x14ac:dyDescent="0.35">
      <c r="G2400" s="1019">
        <v>40121</v>
      </c>
    </row>
    <row r="2401" spans="7:7" ht="11.9" customHeight="1" x14ac:dyDescent="0.35">
      <c r="G2401" s="1019">
        <v>40122</v>
      </c>
    </row>
    <row r="2402" spans="7:7" ht="11.9" customHeight="1" x14ac:dyDescent="0.35">
      <c r="G2402" s="1019">
        <v>40123</v>
      </c>
    </row>
    <row r="2403" spans="7:7" ht="11.9" customHeight="1" x14ac:dyDescent="0.35">
      <c r="G2403" s="1019">
        <v>40124</v>
      </c>
    </row>
    <row r="2404" spans="7:7" ht="11.9" customHeight="1" x14ac:dyDescent="0.35">
      <c r="G2404" s="1019">
        <v>40125</v>
      </c>
    </row>
    <row r="2405" spans="7:7" ht="11.9" customHeight="1" x14ac:dyDescent="0.35">
      <c r="G2405" s="1019">
        <v>40126</v>
      </c>
    </row>
    <row r="2406" spans="7:7" ht="11.9" customHeight="1" x14ac:dyDescent="0.35">
      <c r="G2406" s="1019">
        <v>40127</v>
      </c>
    </row>
    <row r="2407" spans="7:7" ht="11.9" customHeight="1" x14ac:dyDescent="0.35">
      <c r="G2407" s="1019">
        <v>40128</v>
      </c>
    </row>
    <row r="2408" spans="7:7" ht="11.9" customHeight="1" x14ac:dyDescent="0.35">
      <c r="G2408" s="1019">
        <v>40129</v>
      </c>
    </row>
    <row r="2409" spans="7:7" ht="11.9" customHeight="1" x14ac:dyDescent="0.35">
      <c r="G2409" s="1019">
        <v>40130</v>
      </c>
    </row>
    <row r="2410" spans="7:7" ht="11.9" customHeight="1" x14ac:dyDescent="0.35">
      <c r="G2410" s="1019">
        <v>40131</v>
      </c>
    </row>
    <row r="2411" spans="7:7" ht="11.9" customHeight="1" x14ac:dyDescent="0.35">
      <c r="G2411" s="1019">
        <v>40132</v>
      </c>
    </row>
    <row r="2412" spans="7:7" ht="11.9" customHeight="1" x14ac:dyDescent="0.35">
      <c r="G2412" s="1019">
        <v>40133</v>
      </c>
    </row>
    <row r="2413" spans="7:7" ht="11.9" customHeight="1" x14ac:dyDescent="0.35">
      <c r="G2413" s="1019">
        <v>40134</v>
      </c>
    </row>
    <row r="2414" spans="7:7" ht="11.9" customHeight="1" x14ac:dyDescent="0.35">
      <c r="G2414" s="1019">
        <v>40135</v>
      </c>
    </row>
    <row r="2415" spans="7:7" ht="11.9" customHeight="1" x14ac:dyDescent="0.35">
      <c r="G2415" s="1019">
        <v>40136</v>
      </c>
    </row>
    <row r="2416" spans="7:7" ht="11.9" customHeight="1" x14ac:dyDescent="0.35">
      <c r="G2416" s="1019">
        <v>40137</v>
      </c>
    </row>
    <row r="2417" spans="7:7" ht="11.9" customHeight="1" x14ac:dyDescent="0.35">
      <c r="G2417" s="1019">
        <v>40138</v>
      </c>
    </row>
    <row r="2418" spans="7:7" ht="11.9" customHeight="1" x14ac:dyDescent="0.35">
      <c r="G2418" s="1019">
        <v>40139</v>
      </c>
    </row>
    <row r="2419" spans="7:7" ht="11.9" customHeight="1" x14ac:dyDescent="0.35">
      <c r="G2419" s="1019">
        <v>40140</v>
      </c>
    </row>
    <row r="2420" spans="7:7" ht="11.9" customHeight="1" x14ac:dyDescent="0.35">
      <c r="G2420" s="1019">
        <v>40141</v>
      </c>
    </row>
    <row r="2421" spans="7:7" ht="11.9" customHeight="1" x14ac:dyDescent="0.35">
      <c r="G2421" s="1019">
        <v>40142</v>
      </c>
    </row>
    <row r="2422" spans="7:7" ht="11.9" customHeight="1" x14ac:dyDescent="0.35">
      <c r="G2422" s="1019">
        <v>40143</v>
      </c>
    </row>
    <row r="2423" spans="7:7" ht="11.9" customHeight="1" x14ac:dyDescent="0.35">
      <c r="G2423" s="1019">
        <v>40144</v>
      </c>
    </row>
    <row r="2424" spans="7:7" ht="11.9" customHeight="1" x14ac:dyDescent="0.35">
      <c r="G2424" s="1019">
        <v>40145</v>
      </c>
    </row>
    <row r="2425" spans="7:7" ht="11.9" customHeight="1" x14ac:dyDescent="0.35">
      <c r="G2425" s="1019">
        <v>40146</v>
      </c>
    </row>
    <row r="2426" spans="7:7" ht="11.9" customHeight="1" x14ac:dyDescent="0.35">
      <c r="G2426" s="1019">
        <v>40147</v>
      </c>
    </row>
    <row r="2427" spans="7:7" ht="11.9" customHeight="1" x14ac:dyDescent="0.35">
      <c r="G2427" s="1019">
        <v>40148</v>
      </c>
    </row>
    <row r="2428" spans="7:7" ht="11.9" customHeight="1" x14ac:dyDescent="0.35">
      <c r="G2428" s="1019">
        <v>40149</v>
      </c>
    </row>
    <row r="2429" spans="7:7" ht="11.9" customHeight="1" x14ac:dyDescent="0.35">
      <c r="G2429" s="1019">
        <v>40150</v>
      </c>
    </row>
    <row r="2430" spans="7:7" ht="11.9" customHeight="1" x14ac:dyDescent="0.35">
      <c r="G2430" s="1019">
        <v>40151</v>
      </c>
    </row>
    <row r="2431" spans="7:7" ht="11.9" customHeight="1" x14ac:dyDescent="0.35">
      <c r="G2431" s="1019">
        <v>40152</v>
      </c>
    </row>
    <row r="2432" spans="7:7" ht="11.9" customHeight="1" x14ac:dyDescent="0.35">
      <c r="G2432" s="1019">
        <v>40153</v>
      </c>
    </row>
    <row r="2433" spans="7:7" ht="11.9" customHeight="1" x14ac:dyDescent="0.35">
      <c r="G2433" s="1019">
        <v>40154</v>
      </c>
    </row>
    <row r="2434" spans="7:7" ht="11.9" customHeight="1" x14ac:dyDescent="0.35">
      <c r="G2434" s="1019">
        <v>40155</v>
      </c>
    </row>
    <row r="2435" spans="7:7" ht="11.9" customHeight="1" x14ac:dyDescent="0.35">
      <c r="G2435" s="1019">
        <v>40156</v>
      </c>
    </row>
    <row r="2436" spans="7:7" ht="11.9" customHeight="1" x14ac:dyDescent="0.35">
      <c r="G2436" s="1019">
        <v>40157</v>
      </c>
    </row>
    <row r="2437" spans="7:7" ht="11.9" customHeight="1" x14ac:dyDescent="0.35">
      <c r="G2437" s="1019">
        <v>40158</v>
      </c>
    </row>
    <row r="2438" spans="7:7" ht="11.9" customHeight="1" x14ac:dyDescent="0.35">
      <c r="G2438" s="1019">
        <v>40159</v>
      </c>
    </row>
    <row r="2439" spans="7:7" ht="11.9" customHeight="1" x14ac:dyDescent="0.35">
      <c r="G2439" s="1019">
        <v>40160</v>
      </c>
    </row>
    <row r="2440" spans="7:7" ht="11.9" customHeight="1" x14ac:dyDescent="0.35">
      <c r="G2440" s="1019">
        <v>40161</v>
      </c>
    </row>
    <row r="2441" spans="7:7" ht="11.9" customHeight="1" x14ac:dyDescent="0.35">
      <c r="G2441" s="1019">
        <v>40162</v>
      </c>
    </row>
    <row r="2442" spans="7:7" ht="11.9" customHeight="1" x14ac:dyDescent="0.35">
      <c r="G2442" s="1019">
        <v>40163</v>
      </c>
    </row>
    <row r="2443" spans="7:7" ht="11.9" customHeight="1" x14ac:dyDescent="0.35">
      <c r="G2443" s="1019">
        <v>40164</v>
      </c>
    </row>
    <row r="2444" spans="7:7" ht="11.9" customHeight="1" x14ac:dyDescent="0.35">
      <c r="G2444" s="1019">
        <v>40165</v>
      </c>
    </row>
    <row r="2445" spans="7:7" ht="11.9" customHeight="1" x14ac:dyDescent="0.35">
      <c r="G2445" s="1019">
        <v>40166</v>
      </c>
    </row>
    <row r="2446" spans="7:7" ht="11.9" customHeight="1" x14ac:dyDescent="0.35">
      <c r="G2446" s="1019">
        <v>40167</v>
      </c>
    </row>
    <row r="2447" spans="7:7" ht="11.9" customHeight="1" x14ac:dyDescent="0.35">
      <c r="G2447" s="1019">
        <v>40168</v>
      </c>
    </row>
    <row r="2448" spans="7:7" ht="11.9" customHeight="1" x14ac:dyDescent="0.35">
      <c r="G2448" s="1019">
        <v>40169</v>
      </c>
    </row>
    <row r="2449" spans="7:7" ht="11.9" customHeight="1" x14ac:dyDescent="0.35">
      <c r="G2449" s="1019">
        <v>40170</v>
      </c>
    </row>
    <row r="2450" spans="7:7" ht="11.9" customHeight="1" x14ac:dyDescent="0.35">
      <c r="G2450" s="1019">
        <v>40171</v>
      </c>
    </row>
    <row r="2451" spans="7:7" ht="11.9" customHeight="1" x14ac:dyDescent="0.35">
      <c r="G2451" s="1019">
        <v>40172</v>
      </c>
    </row>
    <row r="2452" spans="7:7" ht="11.9" customHeight="1" x14ac:dyDescent="0.35">
      <c r="G2452" s="1019">
        <v>40173</v>
      </c>
    </row>
    <row r="2453" spans="7:7" ht="11.9" customHeight="1" x14ac:dyDescent="0.35">
      <c r="G2453" s="1019">
        <v>40174</v>
      </c>
    </row>
    <row r="2454" spans="7:7" ht="11.9" customHeight="1" x14ac:dyDescent="0.35">
      <c r="G2454" s="1019">
        <v>40175</v>
      </c>
    </row>
    <row r="2455" spans="7:7" ht="11.9" customHeight="1" x14ac:dyDescent="0.35">
      <c r="G2455" s="1019">
        <v>40176</v>
      </c>
    </row>
    <row r="2456" spans="7:7" ht="11.9" customHeight="1" x14ac:dyDescent="0.35">
      <c r="G2456" s="1019">
        <v>40177</v>
      </c>
    </row>
    <row r="2457" spans="7:7" ht="11.9" customHeight="1" x14ac:dyDescent="0.35">
      <c r="G2457" s="1019">
        <v>40178</v>
      </c>
    </row>
    <row r="2458" spans="7:7" ht="11.9" customHeight="1" x14ac:dyDescent="0.35">
      <c r="G2458" s="1019">
        <v>40179</v>
      </c>
    </row>
    <row r="2459" spans="7:7" ht="11.9" customHeight="1" x14ac:dyDescent="0.35">
      <c r="G2459" s="1019">
        <v>40180</v>
      </c>
    </row>
    <row r="2460" spans="7:7" ht="11.9" customHeight="1" x14ac:dyDescent="0.35">
      <c r="G2460" s="1019">
        <v>40181</v>
      </c>
    </row>
    <row r="2461" spans="7:7" ht="11.9" customHeight="1" x14ac:dyDescent="0.35">
      <c r="G2461" s="1019">
        <v>40182</v>
      </c>
    </row>
    <row r="2462" spans="7:7" ht="11.9" customHeight="1" x14ac:dyDescent="0.35">
      <c r="G2462" s="1019">
        <v>40183</v>
      </c>
    </row>
    <row r="2463" spans="7:7" ht="11.9" customHeight="1" x14ac:dyDescent="0.35">
      <c r="G2463" s="1019">
        <v>40184</v>
      </c>
    </row>
    <row r="2464" spans="7:7" ht="11.9" customHeight="1" x14ac:dyDescent="0.35">
      <c r="G2464" s="1019">
        <v>40185</v>
      </c>
    </row>
    <row r="2465" spans="7:7" ht="11.9" customHeight="1" x14ac:dyDescent="0.35">
      <c r="G2465" s="1019">
        <v>40186</v>
      </c>
    </row>
    <row r="2466" spans="7:7" ht="11.9" customHeight="1" x14ac:dyDescent="0.35">
      <c r="G2466" s="1019">
        <v>40187</v>
      </c>
    </row>
    <row r="2467" spans="7:7" ht="11.9" customHeight="1" x14ac:dyDescent="0.35">
      <c r="G2467" s="1019">
        <v>40188</v>
      </c>
    </row>
    <row r="2468" spans="7:7" ht="11.9" customHeight="1" x14ac:dyDescent="0.35">
      <c r="G2468" s="1019">
        <v>40189</v>
      </c>
    </row>
    <row r="2469" spans="7:7" ht="11.9" customHeight="1" x14ac:dyDescent="0.35">
      <c r="G2469" s="1019">
        <v>40190</v>
      </c>
    </row>
    <row r="2470" spans="7:7" ht="11.9" customHeight="1" x14ac:dyDescent="0.35">
      <c r="G2470" s="1019">
        <v>40191</v>
      </c>
    </row>
    <row r="2471" spans="7:7" ht="11.9" customHeight="1" x14ac:dyDescent="0.35">
      <c r="G2471" s="1019">
        <v>40192</v>
      </c>
    </row>
    <row r="2472" spans="7:7" ht="11.9" customHeight="1" x14ac:dyDescent="0.35">
      <c r="G2472" s="1019">
        <v>40193</v>
      </c>
    </row>
    <row r="2473" spans="7:7" ht="11.9" customHeight="1" x14ac:dyDescent="0.35">
      <c r="G2473" s="1019">
        <v>40194</v>
      </c>
    </row>
    <row r="2474" spans="7:7" ht="11.9" customHeight="1" x14ac:dyDescent="0.35">
      <c r="G2474" s="1019">
        <v>40195</v>
      </c>
    </row>
    <row r="2475" spans="7:7" ht="11.9" customHeight="1" x14ac:dyDescent="0.35">
      <c r="G2475" s="1019">
        <v>40196</v>
      </c>
    </row>
    <row r="2476" spans="7:7" ht="11.9" customHeight="1" x14ac:dyDescent="0.35">
      <c r="G2476" s="1019">
        <v>40197</v>
      </c>
    </row>
    <row r="2477" spans="7:7" ht="11.9" customHeight="1" x14ac:dyDescent="0.35">
      <c r="G2477" s="1019">
        <v>40198</v>
      </c>
    </row>
    <row r="2478" spans="7:7" ht="11.9" customHeight="1" x14ac:dyDescent="0.35">
      <c r="G2478" s="1019">
        <v>40199</v>
      </c>
    </row>
    <row r="2479" spans="7:7" ht="11.9" customHeight="1" x14ac:dyDescent="0.35">
      <c r="G2479" s="1019">
        <v>40200</v>
      </c>
    </row>
    <row r="2480" spans="7:7" ht="11.9" customHeight="1" x14ac:dyDescent="0.35">
      <c r="G2480" s="1019">
        <v>40201</v>
      </c>
    </row>
    <row r="2481" spans="7:7" ht="11.9" customHeight="1" x14ac:dyDescent="0.35">
      <c r="G2481" s="1019">
        <v>40202</v>
      </c>
    </row>
    <row r="2482" spans="7:7" ht="11.9" customHeight="1" x14ac:dyDescent="0.35">
      <c r="G2482" s="1019">
        <v>40203</v>
      </c>
    </row>
    <row r="2483" spans="7:7" ht="11.9" customHeight="1" x14ac:dyDescent="0.35">
      <c r="G2483" s="1019">
        <v>40204</v>
      </c>
    </row>
    <row r="2484" spans="7:7" ht="11.9" customHeight="1" x14ac:dyDescent="0.35">
      <c r="G2484" s="1019">
        <v>40205</v>
      </c>
    </row>
    <row r="2485" spans="7:7" ht="11.9" customHeight="1" x14ac:dyDescent="0.35">
      <c r="G2485" s="1019">
        <v>40206</v>
      </c>
    </row>
    <row r="2486" spans="7:7" ht="11.9" customHeight="1" x14ac:dyDescent="0.35">
      <c r="G2486" s="1019">
        <v>40207</v>
      </c>
    </row>
    <row r="2487" spans="7:7" ht="11.9" customHeight="1" x14ac:dyDescent="0.35">
      <c r="G2487" s="1019">
        <v>40208</v>
      </c>
    </row>
    <row r="2488" spans="7:7" ht="11.9" customHeight="1" x14ac:dyDescent="0.35">
      <c r="G2488" s="1019">
        <v>40209</v>
      </c>
    </row>
    <row r="2489" spans="7:7" ht="11.9" customHeight="1" x14ac:dyDescent="0.35">
      <c r="G2489" s="1019">
        <v>40210</v>
      </c>
    </row>
    <row r="2490" spans="7:7" ht="11.9" customHeight="1" x14ac:dyDescent="0.35">
      <c r="G2490" s="1019">
        <v>40211</v>
      </c>
    </row>
    <row r="2491" spans="7:7" ht="11.9" customHeight="1" x14ac:dyDescent="0.35">
      <c r="G2491" s="1019">
        <v>40212</v>
      </c>
    </row>
    <row r="2492" spans="7:7" ht="11.9" customHeight="1" x14ac:dyDescent="0.35">
      <c r="G2492" s="1019">
        <v>40213</v>
      </c>
    </row>
    <row r="2493" spans="7:7" ht="11.9" customHeight="1" x14ac:dyDescent="0.35">
      <c r="G2493" s="1019">
        <v>40214</v>
      </c>
    </row>
    <row r="2494" spans="7:7" ht="11.9" customHeight="1" x14ac:dyDescent="0.35">
      <c r="G2494" s="1019">
        <v>40215</v>
      </c>
    </row>
    <row r="2495" spans="7:7" ht="11.9" customHeight="1" x14ac:dyDescent="0.35">
      <c r="G2495" s="1019">
        <v>40216</v>
      </c>
    </row>
    <row r="2496" spans="7:7" ht="11.9" customHeight="1" x14ac:dyDescent="0.35">
      <c r="G2496" s="1019">
        <v>40217</v>
      </c>
    </row>
    <row r="2497" spans="7:7" ht="11.9" customHeight="1" x14ac:dyDescent="0.35">
      <c r="G2497" s="1019">
        <v>40218</v>
      </c>
    </row>
    <row r="2498" spans="7:7" ht="11.9" customHeight="1" x14ac:dyDescent="0.35">
      <c r="G2498" s="1019">
        <v>40219</v>
      </c>
    </row>
    <row r="2499" spans="7:7" ht="11.9" customHeight="1" x14ac:dyDescent="0.35">
      <c r="G2499" s="1019">
        <v>40220</v>
      </c>
    </row>
    <row r="2500" spans="7:7" ht="11.9" customHeight="1" x14ac:dyDescent="0.35">
      <c r="G2500" s="1019">
        <v>40221</v>
      </c>
    </row>
    <row r="2501" spans="7:7" ht="11.9" customHeight="1" x14ac:dyDescent="0.35">
      <c r="G2501" s="1019">
        <v>40222</v>
      </c>
    </row>
    <row r="2502" spans="7:7" ht="11.9" customHeight="1" x14ac:dyDescent="0.35">
      <c r="G2502" s="1019">
        <v>40223</v>
      </c>
    </row>
    <row r="2503" spans="7:7" ht="11.9" customHeight="1" x14ac:dyDescent="0.35">
      <c r="G2503" s="1019">
        <v>40224</v>
      </c>
    </row>
    <row r="2504" spans="7:7" ht="11.9" customHeight="1" x14ac:dyDescent="0.35">
      <c r="G2504" s="1019">
        <v>40225</v>
      </c>
    </row>
    <row r="2505" spans="7:7" ht="11.9" customHeight="1" x14ac:dyDescent="0.35">
      <c r="G2505" s="1019">
        <v>40226</v>
      </c>
    </row>
    <row r="2506" spans="7:7" ht="11.9" customHeight="1" x14ac:dyDescent="0.35">
      <c r="G2506" s="1019">
        <v>40227</v>
      </c>
    </row>
    <row r="2507" spans="7:7" ht="11.9" customHeight="1" x14ac:dyDescent="0.35">
      <c r="G2507" s="1019">
        <v>40228</v>
      </c>
    </row>
    <row r="2508" spans="7:7" ht="11.9" customHeight="1" x14ac:dyDescent="0.35">
      <c r="G2508" s="1019">
        <v>40229</v>
      </c>
    </row>
    <row r="2509" spans="7:7" ht="11.9" customHeight="1" x14ac:dyDescent="0.35">
      <c r="G2509" s="1019">
        <v>40230</v>
      </c>
    </row>
    <row r="2510" spans="7:7" ht="11.9" customHeight="1" x14ac:dyDescent="0.35">
      <c r="G2510" s="1019">
        <v>40231</v>
      </c>
    </row>
    <row r="2511" spans="7:7" ht="11.9" customHeight="1" x14ac:dyDescent="0.35">
      <c r="G2511" s="1019">
        <v>40232</v>
      </c>
    </row>
    <row r="2512" spans="7:7" ht="11.9" customHeight="1" x14ac:dyDescent="0.35">
      <c r="G2512" s="1019">
        <v>40233</v>
      </c>
    </row>
    <row r="2513" spans="7:7" ht="11.9" customHeight="1" x14ac:dyDescent="0.35">
      <c r="G2513" s="1019">
        <v>40234</v>
      </c>
    </row>
    <row r="2514" spans="7:7" ht="11.9" customHeight="1" x14ac:dyDescent="0.35">
      <c r="G2514" s="1019">
        <v>40235</v>
      </c>
    </row>
    <row r="2515" spans="7:7" ht="11.9" customHeight="1" x14ac:dyDescent="0.35">
      <c r="G2515" s="1019">
        <v>40236</v>
      </c>
    </row>
    <row r="2516" spans="7:7" ht="11.9" customHeight="1" x14ac:dyDescent="0.35">
      <c r="G2516" s="1019">
        <v>40237</v>
      </c>
    </row>
    <row r="2517" spans="7:7" ht="11.9" customHeight="1" x14ac:dyDescent="0.35">
      <c r="G2517" s="1019">
        <v>40238</v>
      </c>
    </row>
    <row r="2518" spans="7:7" ht="11.9" customHeight="1" x14ac:dyDescent="0.35">
      <c r="G2518" s="1019">
        <v>40239</v>
      </c>
    </row>
    <row r="2519" spans="7:7" ht="11.9" customHeight="1" x14ac:dyDescent="0.35">
      <c r="G2519" s="1019">
        <v>40240</v>
      </c>
    </row>
    <row r="2520" spans="7:7" ht="11.9" customHeight="1" x14ac:dyDescent="0.35">
      <c r="G2520" s="1019">
        <v>40241</v>
      </c>
    </row>
    <row r="2521" spans="7:7" ht="11.9" customHeight="1" x14ac:dyDescent="0.35">
      <c r="G2521" s="1019">
        <v>40242</v>
      </c>
    </row>
    <row r="2522" spans="7:7" ht="11.9" customHeight="1" x14ac:dyDescent="0.35">
      <c r="G2522" s="1019">
        <v>40243</v>
      </c>
    </row>
    <row r="2523" spans="7:7" ht="11.9" customHeight="1" x14ac:dyDescent="0.35">
      <c r="G2523" s="1019">
        <v>40244</v>
      </c>
    </row>
    <row r="2524" spans="7:7" ht="11.9" customHeight="1" x14ac:dyDescent="0.35">
      <c r="G2524" s="1019">
        <v>40245</v>
      </c>
    </row>
    <row r="2525" spans="7:7" ht="11.9" customHeight="1" x14ac:dyDescent="0.35">
      <c r="G2525" s="1019">
        <v>40246</v>
      </c>
    </row>
    <row r="2526" spans="7:7" ht="11.9" customHeight="1" x14ac:dyDescent="0.35">
      <c r="G2526" s="1019">
        <v>40247</v>
      </c>
    </row>
    <row r="2527" spans="7:7" ht="11.9" customHeight="1" x14ac:dyDescent="0.35">
      <c r="G2527" s="1019">
        <v>40248</v>
      </c>
    </row>
    <row r="2528" spans="7:7" ht="11.9" customHeight="1" x14ac:dyDescent="0.35">
      <c r="G2528" s="1019">
        <v>40249</v>
      </c>
    </row>
    <row r="2529" spans="7:7" ht="11.9" customHeight="1" x14ac:dyDescent="0.35">
      <c r="G2529" s="1019">
        <v>40250</v>
      </c>
    </row>
    <row r="2530" spans="7:7" ht="11.9" customHeight="1" x14ac:dyDescent="0.35">
      <c r="G2530" s="1019">
        <v>40251</v>
      </c>
    </row>
    <row r="2531" spans="7:7" ht="11.9" customHeight="1" x14ac:dyDescent="0.35">
      <c r="G2531" s="1019">
        <v>40252</v>
      </c>
    </row>
    <row r="2532" spans="7:7" ht="11.9" customHeight="1" x14ac:dyDescent="0.35">
      <c r="G2532" s="1019">
        <v>40253</v>
      </c>
    </row>
    <row r="2533" spans="7:7" ht="11.9" customHeight="1" x14ac:dyDescent="0.35">
      <c r="G2533" s="1019">
        <v>40254</v>
      </c>
    </row>
    <row r="2534" spans="7:7" ht="11.9" customHeight="1" x14ac:dyDescent="0.35">
      <c r="G2534" s="1019">
        <v>40255</v>
      </c>
    </row>
    <row r="2535" spans="7:7" ht="11.9" customHeight="1" x14ac:dyDescent="0.35">
      <c r="G2535" s="1019">
        <v>40256</v>
      </c>
    </row>
    <row r="2536" spans="7:7" ht="11.9" customHeight="1" x14ac:dyDescent="0.35">
      <c r="G2536" s="1019">
        <v>40257</v>
      </c>
    </row>
    <row r="2537" spans="7:7" ht="11.9" customHeight="1" x14ac:dyDescent="0.35">
      <c r="G2537" s="1019">
        <v>40258</v>
      </c>
    </row>
    <row r="2538" spans="7:7" ht="11.9" customHeight="1" x14ac:dyDescent="0.35">
      <c r="G2538" s="1019">
        <v>40259</v>
      </c>
    </row>
    <row r="2539" spans="7:7" ht="11.9" customHeight="1" x14ac:dyDescent="0.35">
      <c r="G2539" s="1019">
        <v>40260</v>
      </c>
    </row>
    <row r="2540" spans="7:7" ht="11.9" customHeight="1" x14ac:dyDescent="0.35">
      <c r="G2540" s="1019">
        <v>40261</v>
      </c>
    </row>
    <row r="2541" spans="7:7" ht="11.9" customHeight="1" x14ac:dyDescent="0.35">
      <c r="G2541" s="1019">
        <v>40262</v>
      </c>
    </row>
    <row r="2542" spans="7:7" ht="11.9" customHeight="1" x14ac:dyDescent="0.35">
      <c r="G2542" s="1019">
        <v>40263</v>
      </c>
    </row>
    <row r="2543" spans="7:7" ht="11.9" customHeight="1" x14ac:dyDescent="0.35">
      <c r="G2543" s="1019">
        <v>40264</v>
      </c>
    </row>
    <row r="2544" spans="7:7" ht="11.9" customHeight="1" x14ac:dyDescent="0.35">
      <c r="G2544" s="1019">
        <v>40265</v>
      </c>
    </row>
    <row r="2545" spans="7:7" ht="11.9" customHeight="1" x14ac:dyDescent="0.35">
      <c r="G2545" s="1019">
        <v>40266</v>
      </c>
    </row>
    <row r="2546" spans="7:7" ht="11.9" customHeight="1" x14ac:dyDescent="0.35">
      <c r="G2546" s="1019">
        <v>40267</v>
      </c>
    </row>
    <row r="2547" spans="7:7" ht="11.9" customHeight="1" x14ac:dyDescent="0.35">
      <c r="G2547" s="1019">
        <v>40268</v>
      </c>
    </row>
    <row r="2548" spans="7:7" ht="11.9" customHeight="1" x14ac:dyDescent="0.35">
      <c r="G2548" s="1019">
        <v>40269</v>
      </c>
    </row>
    <row r="2549" spans="7:7" ht="11.9" customHeight="1" x14ac:dyDescent="0.35">
      <c r="G2549" s="1019">
        <v>40270</v>
      </c>
    </row>
    <row r="2550" spans="7:7" ht="11.9" customHeight="1" x14ac:dyDescent="0.35">
      <c r="G2550" s="1019">
        <v>40271</v>
      </c>
    </row>
    <row r="2551" spans="7:7" ht="11.9" customHeight="1" x14ac:dyDescent="0.35">
      <c r="G2551" s="1019">
        <v>40272</v>
      </c>
    </row>
    <row r="2552" spans="7:7" ht="11.9" customHeight="1" x14ac:dyDescent="0.35">
      <c r="G2552" s="1019">
        <v>40273</v>
      </c>
    </row>
    <row r="2553" spans="7:7" ht="11.9" customHeight="1" x14ac:dyDescent="0.35">
      <c r="G2553" s="1019">
        <v>40274</v>
      </c>
    </row>
    <row r="2554" spans="7:7" ht="11.9" customHeight="1" x14ac:dyDescent="0.35">
      <c r="G2554" s="1019">
        <v>40275</v>
      </c>
    </row>
    <row r="2555" spans="7:7" ht="11.9" customHeight="1" x14ac:dyDescent="0.35">
      <c r="G2555" s="1019">
        <v>40276</v>
      </c>
    </row>
    <row r="2556" spans="7:7" ht="11.9" customHeight="1" x14ac:dyDescent="0.35">
      <c r="G2556" s="1019">
        <v>40277</v>
      </c>
    </row>
    <row r="2557" spans="7:7" ht="11.9" customHeight="1" x14ac:dyDescent="0.35">
      <c r="G2557" s="1019">
        <v>40278</v>
      </c>
    </row>
    <row r="2558" spans="7:7" ht="11.9" customHeight="1" x14ac:dyDescent="0.35">
      <c r="G2558" s="1019">
        <v>40279</v>
      </c>
    </row>
    <row r="2559" spans="7:7" ht="11.9" customHeight="1" x14ac:dyDescent="0.35">
      <c r="G2559" s="1019">
        <v>40280</v>
      </c>
    </row>
    <row r="2560" spans="7:7" ht="11.9" customHeight="1" x14ac:dyDescent="0.35">
      <c r="G2560" s="1019">
        <v>40281</v>
      </c>
    </row>
    <row r="2561" spans="7:7" ht="11.9" customHeight="1" x14ac:dyDescent="0.35">
      <c r="G2561" s="1019">
        <v>40282</v>
      </c>
    </row>
    <row r="2562" spans="7:7" ht="11.9" customHeight="1" x14ac:dyDescent="0.35">
      <c r="G2562" s="1019">
        <v>40283</v>
      </c>
    </row>
    <row r="2563" spans="7:7" ht="11.9" customHeight="1" x14ac:dyDescent="0.35">
      <c r="G2563" s="1019">
        <v>40284</v>
      </c>
    </row>
    <row r="2564" spans="7:7" ht="11.9" customHeight="1" x14ac:dyDescent="0.35">
      <c r="G2564" s="1019">
        <v>40285</v>
      </c>
    </row>
    <row r="2565" spans="7:7" ht="11.9" customHeight="1" x14ac:dyDescent="0.35">
      <c r="G2565" s="1019">
        <v>40286</v>
      </c>
    </row>
    <row r="2566" spans="7:7" ht="11.9" customHeight="1" x14ac:dyDescent="0.35">
      <c r="G2566" s="1019">
        <v>40287</v>
      </c>
    </row>
    <row r="2567" spans="7:7" ht="11.9" customHeight="1" x14ac:dyDescent="0.35">
      <c r="G2567" s="1019">
        <v>40288</v>
      </c>
    </row>
    <row r="2568" spans="7:7" ht="11.9" customHeight="1" x14ac:dyDescent="0.35">
      <c r="G2568" s="1019">
        <v>40289</v>
      </c>
    </row>
    <row r="2569" spans="7:7" ht="11.9" customHeight="1" x14ac:dyDescent="0.35">
      <c r="G2569" s="1019">
        <v>40290</v>
      </c>
    </row>
    <row r="2570" spans="7:7" ht="11.9" customHeight="1" x14ac:dyDescent="0.35">
      <c r="G2570" s="1019">
        <v>40291</v>
      </c>
    </row>
    <row r="2571" spans="7:7" ht="11.9" customHeight="1" x14ac:dyDescent="0.35">
      <c r="G2571" s="1019">
        <v>40292</v>
      </c>
    </row>
    <row r="2572" spans="7:7" ht="11.9" customHeight="1" x14ac:dyDescent="0.35">
      <c r="G2572" s="1019">
        <v>40293</v>
      </c>
    </row>
    <row r="2573" spans="7:7" ht="11.9" customHeight="1" x14ac:dyDescent="0.35">
      <c r="G2573" s="1019">
        <v>40294</v>
      </c>
    </row>
    <row r="2574" spans="7:7" ht="11.9" customHeight="1" x14ac:dyDescent="0.35">
      <c r="G2574" s="1019">
        <v>40295</v>
      </c>
    </row>
    <row r="2575" spans="7:7" ht="11.9" customHeight="1" x14ac:dyDescent="0.35">
      <c r="G2575" s="1019">
        <v>40296</v>
      </c>
    </row>
    <row r="2576" spans="7:7" ht="11.9" customHeight="1" x14ac:dyDescent="0.35">
      <c r="G2576" s="1019">
        <v>40297</v>
      </c>
    </row>
    <row r="2577" spans="7:7" ht="11.9" customHeight="1" x14ac:dyDescent="0.35">
      <c r="G2577" s="1019">
        <v>40298</v>
      </c>
    </row>
    <row r="2578" spans="7:7" ht="11.9" customHeight="1" x14ac:dyDescent="0.35">
      <c r="G2578" s="1019">
        <v>40299</v>
      </c>
    </row>
    <row r="2579" spans="7:7" ht="11.9" customHeight="1" x14ac:dyDescent="0.35">
      <c r="G2579" s="1019">
        <v>40300</v>
      </c>
    </row>
    <row r="2580" spans="7:7" ht="11.9" customHeight="1" x14ac:dyDescent="0.35">
      <c r="G2580" s="1019">
        <v>40301</v>
      </c>
    </row>
    <row r="2581" spans="7:7" ht="11.9" customHeight="1" x14ac:dyDescent="0.35">
      <c r="G2581" s="1019">
        <v>40302</v>
      </c>
    </row>
    <row r="2582" spans="7:7" ht="11.9" customHeight="1" x14ac:dyDescent="0.35">
      <c r="G2582" s="1019">
        <v>40303</v>
      </c>
    </row>
    <row r="2583" spans="7:7" ht="11.9" customHeight="1" x14ac:dyDescent="0.35">
      <c r="G2583" s="1019">
        <v>40304</v>
      </c>
    </row>
    <row r="2584" spans="7:7" ht="11.9" customHeight="1" x14ac:dyDescent="0.35">
      <c r="G2584" s="1019">
        <v>40305</v>
      </c>
    </row>
    <row r="2585" spans="7:7" ht="11.9" customHeight="1" x14ac:dyDescent="0.35">
      <c r="G2585" s="1019">
        <v>40306</v>
      </c>
    </row>
    <row r="2586" spans="7:7" ht="11.9" customHeight="1" x14ac:dyDescent="0.35">
      <c r="G2586" s="1019">
        <v>40307</v>
      </c>
    </row>
    <row r="2587" spans="7:7" ht="11.9" customHeight="1" x14ac:dyDescent="0.35">
      <c r="G2587" s="1019">
        <v>40308</v>
      </c>
    </row>
    <row r="2588" spans="7:7" ht="11.9" customHeight="1" x14ac:dyDescent="0.35">
      <c r="G2588" s="1019">
        <v>40309</v>
      </c>
    </row>
    <row r="2589" spans="7:7" ht="11.9" customHeight="1" x14ac:dyDescent="0.35">
      <c r="G2589" s="1019">
        <v>40310</v>
      </c>
    </row>
    <row r="2590" spans="7:7" ht="11.9" customHeight="1" x14ac:dyDescent="0.35">
      <c r="G2590" s="1019">
        <v>40311</v>
      </c>
    </row>
    <row r="2591" spans="7:7" ht="11.9" customHeight="1" x14ac:dyDescent="0.35">
      <c r="G2591" s="1019">
        <v>40312</v>
      </c>
    </row>
    <row r="2592" spans="7:7" ht="11.9" customHeight="1" x14ac:dyDescent="0.35">
      <c r="G2592" s="1019">
        <v>40313</v>
      </c>
    </row>
    <row r="2593" spans="7:7" ht="11.9" customHeight="1" x14ac:dyDescent="0.35">
      <c r="G2593" s="1019">
        <v>40314</v>
      </c>
    </row>
    <row r="2594" spans="7:7" ht="11.9" customHeight="1" x14ac:dyDescent="0.35">
      <c r="G2594" s="1019">
        <v>40315</v>
      </c>
    </row>
    <row r="2595" spans="7:7" ht="11.9" customHeight="1" x14ac:dyDescent="0.35">
      <c r="G2595" s="1019">
        <v>40316</v>
      </c>
    </row>
    <row r="2596" spans="7:7" ht="11.9" customHeight="1" x14ac:dyDescent="0.35">
      <c r="G2596" s="1019">
        <v>40317</v>
      </c>
    </row>
    <row r="2597" spans="7:7" ht="11.9" customHeight="1" x14ac:dyDescent="0.35">
      <c r="G2597" s="1019">
        <v>40318</v>
      </c>
    </row>
    <row r="2598" spans="7:7" ht="11.9" customHeight="1" x14ac:dyDescent="0.35">
      <c r="G2598" s="1019">
        <v>40319</v>
      </c>
    </row>
    <row r="2599" spans="7:7" ht="11.9" customHeight="1" x14ac:dyDescent="0.35">
      <c r="G2599" s="1019">
        <v>40320</v>
      </c>
    </row>
    <row r="2600" spans="7:7" ht="11.9" customHeight="1" x14ac:dyDescent="0.35">
      <c r="G2600" s="1019">
        <v>40321</v>
      </c>
    </row>
    <row r="2601" spans="7:7" ht="11.9" customHeight="1" x14ac:dyDescent="0.35">
      <c r="G2601" s="1019">
        <v>40322</v>
      </c>
    </row>
    <row r="2602" spans="7:7" ht="11.9" customHeight="1" x14ac:dyDescent="0.35">
      <c r="G2602" s="1019">
        <v>40323</v>
      </c>
    </row>
    <row r="2603" spans="7:7" ht="11.9" customHeight="1" x14ac:dyDescent="0.35">
      <c r="G2603" s="1019">
        <v>40324</v>
      </c>
    </row>
    <row r="2604" spans="7:7" ht="11.9" customHeight="1" x14ac:dyDescent="0.35">
      <c r="G2604" s="1019">
        <v>40325</v>
      </c>
    </row>
    <row r="2605" spans="7:7" ht="11.9" customHeight="1" x14ac:dyDescent="0.35">
      <c r="G2605" s="1019">
        <v>40326</v>
      </c>
    </row>
    <row r="2606" spans="7:7" ht="11.9" customHeight="1" x14ac:dyDescent="0.35">
      <c r="G2606" s="1019">
        <v>40327</v>
      </c>
    </row>
    <row r="2607" spans="7:7" ht="11.9" customHeight="1" x14ac:dyDescent="0.35">
      <c r="G2607" s="1019">
        <v>40328</v>
      </c>
    </row>
    <row r="2608" spans="7:7" ht="11.9" customHeight="1" x14ac:dyDescent="0.35">
      <c r="G2608" s="1019">
        <v>40329</v>
      </c>
    </row>
    <row r="2609" spans="7:7" ht="11.9" customHeight="1" x14ac:dyDescent="0.35">
      <c r="G2609" s="1019">
        <v>40330</v>
      </c>
    </row>
    <row r="2610" spans="7:7" ht="11.9" customHeight="1" x14ac:dyDescent="0.35">
      <c r="G2610" s="1019">
        <v>40331</v>
      </c>
    </row>
    <row r="2611" spans="7:7" ht="11.9" customHeight="1" x14ac:dyDescent="0.35">
      <c r="G2611" s="1019">
        <v>40332</v>
      </c>
    </row>
    <row r="2612" spans="7:7" ht="11.9" customHeight="1" x14ac:dyDescent="0.35">
      <c r="G2612" s="1019">
        <v>40333</v>
      </c>
    </row>
    <row r="2613" spans="7:7" ht="11.9" customHeight="1" x14ac:dyDescent="0.35">
      <c r="G2613" s="1019">
        <v>40334</v>
      </c>
    </row>
    <row r="2614" spans="7:7" ht="11.9" customHeight="1" x14ac:dyDescent="0.35">
      <c r="G2614" s="1019">
        <v>40335</v>
      </c>
    </row>
    <row r="2615" spans="7:7" ht="11.9" customHeight="1" x14ac:dyDescent="0.35">
      <c r="G2615" s="1019">
        <v>40336</v>
      </c>
    </row>
    <row r="2616" spans="7:7" ht="11.9" customHeight="1" x14ac:dyDescent="0.35">
      <c r="G2616" s="1019">
        <v>40337</v>
      </c>
    </row>
    <row r="2617" spans="7:7" ht="11.9" customHeight="1" x14ac:dyDescent="0.35">
      <c r="G2617" s="1019">
        <v>40338</v>
      </c>
    </row>
    <row r="2618" spans="7:7" ht="11.9" customHeight="1" x14ac:dyDescent="0.35">
      <c r="G2618" s="1019">
        <v>40339</v>
      </c>
    </row>
    <row r="2619" spans="7:7" ht="11.9" customHeight="1" x14ac:dyDescent="0.35">
      <c r="G2619" s="1019">
        <v>40340</v>
      </c>
    </row>
    <row r="2620" spans="7:7" ht="11.9" customHeight="1" x14ac:dyDescent="0.35">
      <c r="G2620" s="1019">
        <v>40341</v>
      </c>
    </row>
    <row r="2621" spans="7:7" ht="11.9" customHeight="1" x14ac:dyDescent="0.35">
      <c r="G2621" s="1019">
        <v>40342</v>
      </c>
    </row>
    <row r="2622" spans="7:7" ht="11.9" customHeight="1" x14ac:dyDescent="0.35">
      <c r="G2622" s="1019">
        <v>40343</v>
      </c>
    </row>
    <row r="2623" spans="7:7" ht="11.9" customHeight="1" x14ac:dyDescent="0.35">
      <c r="G2623" s="1019">
        <v>40344</v>
      </c>
    </row>
    <row r="2624" spans="7:7" ht="11.9" customHeight="1" x14ac:dyDescent="0.35">
      <c r="G2624" s="1019">
        <v>40345</v>
      </c>
    </row>
    <row r="2625" spans="7:7" ht="11.9" customHeight="1" x14ac:dyDescent="0.35">
      <c r="G2625" s="1019">
        <v>40346</v>
      </c>
    </row>
    <row r="2626" spans="7:7" ht="11.9" customHeight="1" x14ac:dyDescent="0.35">
      <c r="G2626" s="1019">
        <v>40347</v>
      </c>
    </row>
    <row r="2627" spans="7:7" ht="11.9" customHeight="1" x14ac:dyDescent="0.35">
      <c r="G2627" s="1019">
        <v>40348</v>
      </c>
    </row>
    <row r="2628" spans="7:7" ht="11.9" customHeight="1" x14ac:dyDescent="0.35">
      <c r="G2628" s="1019">
        <v>40349</v>
      </c>
    </row>
    <row r="2629" spans="7:7" ht="11.9" customHeight="1" x14ac:dyDescent="0.35">
      <c r="G2629" s="1019">
        <v>40350</v>
      </c>
    </row>
    <row r="2630" spans="7:7" ht="11.9" customHeight="1" x14ac:dyDescent="0.35">
      <c r="G2630" s="1019">
        <v>40351</v>
      </c>
    </row>
    <row r="2631" spans="7:7" ht="11.9" customHeight="1" x14ac:dyDescent="0.35">
      <c r="G2631" s="1019">
        <v>40352</v>
      </c>
    </row>
    <row r="2632" spans="7:7" ht="11.9" customHeight="1" x14ac:dyDescent="0.35">
      <c r="G2632" s="1019">
        <v>40353</v>
      </c>
    </row>
    <row r="2633" spans="7:7" ht="11.9" customHeight="1" x14ac:dyDescent="0.35">
      <c r="G2633" s="1019">
        <v>40354</v>
      </c>
    </row>
    <row r="2634" spans="7:7" ht="11.9" customHeight="1" x14ac:dyDescent="0.35">
      <c r="G2634" s="1019">
        <v>40355</v>
      </c>
    </row>
    <row r="2635" spans="7:7" ht="11.9" customHeight="1" x14ac:dyDescent="0.35">
      <c r="G2635" s="1019">
        <v>40356</v>
      </c>
    </row>
    <row r="2636" spans="7:7" ht="11.9" customHeight="1" x14ac:dyDescent="0.35">
      <c r="G2636" s="1019">
        <v>40357</v>
      </c>
    </row>
    <row r="2637" spans="7:7" ht="11.9" customHeight="1" x14ac:dyDescent="0.35">
      <c r="G2637" s="1019">
        <v>40358</v>
      </c>
    </row>
    <row r="2638" spans="7:7" ht="11.9" customHeight="1" x14ac:dyDescent="0.35">
      <c r="G2638" s="1019">
        <v>40359</v>
      </c>
    </row>
    <row r="2639" spans="7:7" ht="11.9" customHeight="1" x14ac:dyDescent="0.35">
      <c r="G2639" s="1019">
        <v>40360</v>
      </c>
    </row>
    <row r="2640" spans="7:7" ht="11.9" customHeight="1" x14ac:dyDescent="0.35">
      <c r="G2640" s="1019">
        <v>40361</v>
      </c>
    </row>
    <row r="2641" spans="7:7" ht="11.9" customHeight="1" x14ac:dyDescent="0.35">
      <c r="G2641" s="1019">
        <v>40362</v>
      </c>
    </row>
    <row r="2642" spans="7:7" ht="11.9" customHeight="1" x14ac:dyDescent="0.35">
      <c r="G2642" s="1019">
        <v>40363</v>
      </c>
    </row>
    <row r="2643" spans="7:7" ht="11.9" customHeight="1" x14ac:dyDescent="0.35">
      <c r="G2643" s="1019">
        <v>40364</v>
      </c>
    </row>
    <row r="2644" spans="7:7" ht="11.9" customHeight="1" x14ac:dyDescent="0.35">
      <c r="G2644" s="1019">
        <v>40365</v>
      </c>
    </row>
    <row r="2645" spans="7:7" ht="11.9" customHeight="1" x14ac:dyDescent="0.35">
      <c r="G2645" s="1019">
        <v>40366</v>
      </c>
    </row>
    <row r="2646" spans="7:7" ht="11.9" customHeight="1" x14ac:dyDescent="0.35">
      <c r="G2646" s="1019">
        <v>40367</v>
      </c>
    </row>
    <row r="2647" spans="7:7" ht="11.9" customHeight="1" x14ac:dyDescent="0.35">
      <c r="G2647" s="1019">
        <v>40368</v>
      </c>
    </row>
    <row r="2648" spans="7:7" ht="11.9" customHeight="1" x14ac:dyDescent="0.35">
      <c r="G2648" s="1019">
        <v>40369</v>
      </c>
    </row>
    <row r="2649" spans="7:7" ht="11.9" customHeight="1" x14ac:dyDescent="0.35">
      <c r="G2649" s="1019">
        <v>40370</v>
      </c>
    </row>
    <row r="2650" spans="7:7" ht="11.9" customHeight="1" x14ac:dyDescent="0.35">
      <c r="G2650" s="1019">
        <v>40371</v>
      </c>
    </row>
    <row r="2651" spans="7:7" ht="11.9" customHeight="1" x14ac:dyDescent="0.35">
      <c r="G2651" s="1019">
        <v>40372</v>
      </c>
    </row>
    <row r="2652" spans="7:7" ht="11.9" customHeight="1" x14ac:dyDescent="0.35">
      <c r="G2652" s="1019">
        <v>40373</v>
      </c>
    </row>
    <row r="2653" spans="7:7" ht="11.9" customHeight="1" x14ac:dyDescent="0.35">
      <c r="G2653" s="1019">
        <v>40374</v>
      </c>
    </row>
    <row r="2654" spans="7:7" ht="11.9" customHeight="1" x14ac:dyDescent="0.35">
      <c r="G2654" s="1019">
        <v>40375</v>
      </c>
    </row>
    <row r="2655" spans="7:7" ht="11.9" customHeight="1" x14ac:dyDescent="0.35">
      <c r="G2655" s="1019">
        <v>40376</v>
      </c>
    </row>
    <row r="2656" spans="7:7" ht="11.9" customHeight="1" x14ac:dyDescent="0.35">
      <c r="G2656" s="1019">
        <v>40377</v>
      </c>
    </row>
    <row r="2657" spans="7:7" ht="11.9" customHeight="1" x14ac:dyDescent="0.35">
      <c r="G2657" s="1019">
        <v>40378</v>
      </c>
    </row>
    <row r="2658" spans="7:7" ht="11.9" customHeight="1" x14ac:dyDescent="0.35">
      <c r="G2658" s="1019">
        <v>40379</v>
      </c>
    </row>
    <row r="2659" spans="7:7" ht="11.9" customHeight="1" x14ac:dyDescent="0.35">
      <c r="G2659" s="1019">
        <v>40380</v>
      </c>
    </row>
    <row r="2660" spans="7:7" ht="11.9" customHeight="1" x14ac:dyDescent="0.35">
      <c r="G2660" s="1019">
        <v>40381</v>
      </c>
    </row>
    <row r="2661" spans="7:7" ht="11.9" customHeight="1" x14ac:dyDescent="0.35">
      <c r="G2661" s="1019">
        <v>40382</v>
      </c>
    </row>
    <row r="2662" spans="7:7" ht="11.9" customHeight="1" x14ac:dyDescent="0.35">
      <c r="G2662" s="1019">
        <v>40383</v>
      </c>
    </row>
    <row r="2663" spans="7:7" ht="11.9" customHeight="1" x14ac:dyDescent="0.35">
      <c r="G2663" s="1019">
        <v>40384</v>
      </c>
    </row>
    <row r="2664" spans="7:7" ht="11.9" customHeight="1" x14ac:dyDescent="0.35">
      <c r="G2664" s="1019">
        <v>40385</v>
      </c>
    </row>
    <row r="2665" spans="7:7" ht="11.9" customHeight="1" x14ac:dyDescent="0.35">
      <c r="G2665" s="1019">
        <v>40386</v>
      </c>
    </row>
    <row r="2666" spans="7:7" ht="11.9" customHeight="1" x14ac:dyDescent="0.35">
      <c r="G2666" s="1019">
        <v>40387</v>
      </c>
    </row>
    <row r="2667" spans="7:7" ht="11.9" customHeight="1" x14ac:dyDescent="0.35">
      <c r="G2667" s="1019">
        <v>40388</v>
      </c>
    </row>
    <row r="2668" spans="7:7" ht="11.9" customHeight="1" x14ac:dyDescent="0.35">
      <c r="G2668" s="1019">
        <v>40389</v>
      </c>
    </row>
    <row r="2669" spans="7:7" ht="11.9" customHeight="1" x14ac:dyDescent="0.35">
      <c r="G2669" s="1019">
        <v>40390</v>
      </c>
    </row>
    <row r="2670" spans="7:7" ht="11.9" customHeight="1" x14ac:dyDescent="0.35">
      <c r="G2670" s="1019">
        <v>40391</v>
      </c>
    </row>
    <row r="2671" spans="7:7" ht="11.9" customHeight="1" x14ac:dyDescent="0.35">
      <c r="G2671" s="1019">
        <v>40392</v>
      </c>
    </row>
    <row r="2672" spans="7:7" ht="11.9" customHeight="1" x14ac:dyDescent="0.35">
      <c r="G2672" s="1019">
        <v>40393</v>
      </c>
    </row>
    <row r="2673" spans="7:7" ht="11.9" customHeight="1" x14ac:dyDescent="0.35">
      <c r="G2673" s="1019">
        <v>40394</v>
      </c>
    </row>
    <row r="2674" spans="7:7" ht="11.9" customHeight="1" x14ac:dyDescent="0.35">
      <c r="G2674" s="1019">
        <v>40395</v>
      </c>
    </row>
    <row r="2675" spans="7:7" ht="11.9" customHeight="1" x14ac:dyDescent="0.35">
      <c r="G2675" s="1019">
        <v>40396</v>
      </c>
    </row>
    <row r="2676" spans="7:7" ht="11.9" customHeight="1" x14ac:dyDescent="0.35">
      <c r="G2676" s="1019">
        <v>40397</v>
      </c>
    </row>
    <row r="2677" spans="7:7" ht="11.9" customHeight="1" x14ac:dyDescent="0.35">
      <c r="G2677" s="1019">
        <v>40398</v>
      </c>
    </row>
    <row r="2678" spans="7:7" ht="11.9" customHeight="1" x14ac:dyDescent="0.35">
      <c r="G2678" s="1019">
        <v>40399</v>
      </c>
    </row>
    <row r="2679" spans="7:7" ht="11.9" customHeight="1" x14ac:dyDescent="0.35">
      <c r="G2679" s="1019">
        <v>40400</v>
      </c>
    </row>
    <row r="2680" spans="7:7" ht="11.9" customHeight="1" x14ac:dyDescent="0.35">
      <c r="G2680" s="1019">
        <v>40401</v>
      </c>
    </row>
    <row r="2681" spans="7:7" ht="11.9" customHeight="1" x14ac:dyDescent="0.35">
      <c r="G2681" s="1019">
        <v>40402</v>
      </c>
    </row>
    <row r="2682" spans="7:7" ht="11.9" customHeight="1" x14ac:dyDescent="0.35">
      <c r="G2682" s="1019">
        <v>40403</v>
      </c>
    </row>
    <row r="2683" spans="7:7" ht="11.9" customHeight="1" x14ac:dyDescent="0.35">
      <c r="G2683" s="1019">
        <v>40404</v>
      </c>
    </row>
    <row r="2684" spans="7:7" ht="11.9" customHeight="1" x14ac:dyDescent="0.35">
      <c r="G2684" s="1019">
        <v>40405</v>
      </c>
    </row>
    <row r="2685" spans="7:7" ht="11.9" customHeight="1" x14ac:dyDescent="0.35">
      <c r="G2685" s="1019">
        <v>40406</v>
      </c>
    </row>
    <row r="2686" spans="7:7" ht="11.9" customHeight="1" x14ac:dyDescent="0.35">
      <c r="G2686" s="1019">
        <v>40407</v>
      </c>
    </row>
    <row r="2687" spans="7:7" ht="11.9" customHeight="1" x14ac:dyDescent="0.35">
      <c r="G2687" s="1019">
        <v>40408</v>
      </c>
    </row>
    <row r="2688" spans="7:7" ht="11.9" customHeight="1" x14ac:dyDescent="0.35">
      <c r="G2688" s="1019">
        <v>40409</v>
      </c>
    </row>
    <row r="2689" spans="7:7" ht="11.9" customHeight="1" x14ac:dyDescent="0.35">
      <c r="G2689" s="1019">
        <v>40410</v>
      </c>
    </row>
    <row r="2690" spans="7:7" ht="11.9" customHeight="1" x14ac:dyDescent="0.35">
      <c r="G2690" s="1019">
        <v>40411</v>
      </c>
    </row>
    <row r="2691" spans="7:7" ht="11.9" customHeight="1" x14ac:dyDescent="0.35">
      <c r="G2691" s="1019">
        <v>40412</v>
      </c>
    </row>
    <row r="2692" spans="7:7" ht="11.9" customHeight="1" x14ac:dyDescent="0.35">
      <c r="G2692" s="1019">
        <v>40413</v>
      </c>
    </row>
    <row r="2693" spans="7:7" ht="11.9" customHeight="1" x14ac:dyDescent="0.35">
      <c r="G2693" s="1019">
        <v>40414</v>
      </c>
    </row>
    <row r="2694" spans="7:7" ht="11.9" customHeight="1" x14ac:dyDescent="0.35">
      <c r="G2694" s="1019">
        <v>40415</v>
      </c>
    </row>
    <row r="2695" spans="7:7" ht="11.9" customHeight="1" x14ac:dyDescent="0.35">
      <c r="G2695" s="1019">
        <v>40416</v>
      </c>
    </row>
    <row r="2696" spans="7:7" ht="11.9" customHeight="1" x14ac:dyDescent="0.35">
      <c r="G2696" s="1019">
        <v>40417</v>
      </c>
    </row>
    <row r="2697" spans="7:7" ht="11.9" customHeight="1" x14ac:dyDescent="0.35">
      <c r="G2697" s="1019">
        <v>40418</v>
      </c>
    </row>
    <row r="2698" spans="7:7" ht="11.9" customHeight="1" x14ac:dyDescent="0.35">
      <c r="G2698" s="1019">
        <v>40419</v>
      </c>
    </row>
    <row r="2699" spans="7:7" ht="11.9" customHeight="1" x14ac:dyDescent="0.35">
      <c r="G2699" s="1019">
        <v>40420</v>
      </c>
    </row>
    <row r="2700" spans="7:7" ht="11.9" customHeight="1" x14ac:dyDescent="0.35">
      <c r="G2700" s="1019">
        <v>40421</v>
      </c>
    </row>
    <row r="2701" spans="7:7" ht="11.9" customHeight="1" x14ac:dyDescent="0.35">
      <c r="G2701" s="1019">
        <v>40422</v>
      </c>
    </row>
    <row r="2702" spans="7:7" ht="11.9" customHeight="1" x14ac:dyDescent="0.35">
      <c r="G2702" s="1019">
        <v>40423</v>
      </c>
    </row>
    <row r="2703" spans="7:7" ht="11.9" customHeight="1" x14ac:dyDescent="0.35">
      <c r="G2703" s="1019">
        <v>40424</v>
      </c>
    </row>
    <row r="2704" spans="7:7" ht="11.9" customHeight="1" x14ac:dyDescent="0.35">
      <c r="G2704" s="1019">
        <v>40425</v>
      </c>
    </row>
    <row r="2705" spans="7:7" ht="11.9" customHeight="1" x14ac:dyDescent="0.35">
      <c r="G2705" s="1019">
        <v>40426</v>
      </c>
    </row>
    <row r="2706" spans="7:7" ht="11.9" customHeight="1" x14ac:dyDescent="0.35">
      <c r="G2706" s="1019">
        <v>40427</v>
      </c>
    </row>
    <row r="2707" spans="7:7" ht="11.9" customHeight="1" x14ac:dyDescent="0.35">
      <c r="G2707" s="1019">
        <v>40428</v>
      </c>
    </row>
    <row r="2708" spans="7:7" ht="11.9" customHeight="1" x14ac:dyDescent="0.35">
      <c r="G2708" s="1019">
        <v>40429</v>
      </c>
    </row>
    <row r="2709" spans="7:7" ht="11.9" customHeight="1" x14ac:dyDescent="0.35">
      <c r="G2709" s="1019">
        <v>40430</v>
      </c>
    </row>
    <row r="2710" spans="7:7" ht="11.9" customHeight="1" x14ac:dyDescent="0.35">
      <c r="G2710" s="1019">
        <v>40431</v>
      </c>
    </row>
    <row r="2711" spans="7:7" ht="11.9" customHeight="1" x14ac:dyDescent="0.35">
      <c r="G2711" s="1019">
        <v>40432</v>
      </c>
    </row>
    <row r="2712" spans="7:7" ht="11.9" customHeight="1" x14ac:dyDescent="0.35">
      <c r="G2712" s="1019">
        <v>40433</v>
      </c>
    </row>
    <row r="2713" spans="7:7" ht="11.9" customHeight="1" x14ac:dyDescent="0.35">
      <c r="G2713" s="1019">
        <v>40434</v>
      </c>
    </row>
    <row r="2714" spans="7:7" ht="11.9" customHeight="1" x14ac:dyDescent="0.35">
      <c r="G2714" s="1019">
        <v>40435</v>
      </c>
    </row>
    <row r="2715" spans="7:7" ht="11.9" customHeight="1" x14ac:dyDescent="0.35">
      <c r="G2715" s="1019">
        <v>40436</v>
      </c>
    </row>
    <row r="2716" spans="7:7" ht="11.9" customHeight="1" x14ac:dyDescent="0.35">
      <c r="G2716" s="1019">
        <v>40437</v>
      </c>
    </row>
    <row r="2717" spans="7:7" ht="11.9" customHeight="1" x14ac:dyDescent="0.35">
      <c r="G2717" s="1019">
        <v>40438</v>
      </c>
    </row>
    <row r="2718" spans="7:7" ht="11.9" customHeight="1" x14ac:dyDescent="0.35">
      <c r="G2718" s="1019">
        <v>40439</v>
      </c>
    </row>
    <row r="2719" spans="7:7" ht="11.9" customHeight="1" x14ac:dyDescent="0.35">
      <c r="G2719" s="1019">
        <v>40440</v>
      </c>
    </row>
    <row r="2720" spans="7:7" ht="11.9" customHeight="1" x14ac:dyDescent="0.35">
      <c r="G2720" s="1019">
        <v>40441</v>
      </c>
    </row>
    <row r="2721" spans="7:7" ht="11.9" customHeight="1" x14ac:dyDescent="0.35">
      <c r="G2721" s="1019">
        <v>40442</v>
      </c>
    </row>
    <row r="2722" spans="7:7" ht="11.9" customHeight="1" x14ac:dyDescent="0.35">
      <c r="G2722" s="1019">
        <v>40443</v>
      </c>
    </row>
    <row r="2723" spans="7:7" ht="11.9" customHeight="1" x14ac:dyDescent="0.35">
      <c r="G2723" s="1019">
        <v>40444</v>
      </c>
    </row>
    <row r="2724" spans="7:7" ht="11.9" customHeight="1" x14ac:dyDescent="0.35">
      <c r="G2724" s="1019">
        <v>40445</v>
      </c>
    </row>
    <row r="2725" spans="7:7" ht="11.9" customHeight="1" x14ac:dyDescent="0.35">
      <c r="G2725" s="1019">
        <v>40446</v>
      </c>
    </row>
    <row r="2726" spans="7:7" ht="11.9" customHeight="1" x14ac:dyDescent="0.35">
      <c r="G2726" s="1019">
        <v>40447</v>
      </c>
    </row>
    <row r="2727" spans="7:7" ht="11.9" customHeight="1" x14ac:dyDescent="0.35">
      <c r="G2727" s="1019">
        <v>40448</v>
      </c>
    </row>
    <row r="2728" spans="7:7" ht="11.9" customHeight="1" x14ac:dyDescent="0.35">
      <c r="G2728" s="1019">
        <v>40449</v>
      </c>
    </row>
    <row r="2729" spans="7:7" ht="11.9" customHeight="1" x14ac:dyDescent="0.35">
      <c r="G2729" s="1019">
        <v>40450</v>
      </c>
    </row>
    <row r="2730" spans="7:7" ht="11.9" customHeight="1" x14ac:dyDescent="0.35">
      <c r="G2730" s="1019">
        <v>40451</v>
      </c>
    </row>
    <row r="2731" spans="7:7" ht="11.9" customHeight="1" x14ac:dyDescent="0.35">
      <c r="G2731" s="1019">
        <v>40452</v>
      </c>
    </row>
    <row r="2732" spans="7:7" ht="11.9" customHeight="1" x14ac:dyDescent="0.35">
      <c r="G2732" s="1019">
        <v>40453</v>
      </c>
    </row>
    <row r="2733" spans="7:7" ht="11.9" customHeight="1" x14ac:dyDescent="0.35">
      <c r="G2733" s="1019">
        <v>40454</v>
      </c>
    </row>
    <row r="2734" spans="7:7" ht="11.9" customHeight="1" x14ac:dyDescent="0.35">
      <c r="G2734" s="1019">
        <v>40455</v>
      </c>
    </row>
    <row r="2735" spans="7:7" ht="11.9" customHeight="1" x14ac:dyDescent="0.35">
      <c r="G2735" s="1019">
        <v>40456</v>
      </c>
    </row>
    <row r="2736" spans="7:7" ht="11.9" customHeight="1" x14ac:dyDescent="0.35">
      <c r="G2736" s="1019">
        <v>40457</v>
      </c>
    </row>
    <row r="2737" spans="7:7" ht="11.9" customHeight="1" x14ac:dyDescent="0.35">
      <c r="G2737" s="1019">
        <v>40458</v>
      </c>
    </row>
    <row r="2738" spans="7:7" ht="11.9" customHeight="1" x14ac:dyDescent="0.35">
      <c r="G2738" s="1019">
        <v>40459</v>
      </c>
    </row>
    <row r="2739" spans="7:7" ht="11.9" customHeight="1" x14ac:dyDescent="0.35">
      <c r="G2739" s="1019">
        <v>40460</v>
      </c>
    </row>
    <row r="2740" spans="7:7" ht="11.9" customHeight="1" x14ac:dyDescent="0.35">
      <c r="G2740" s="1019">
        <v>40461</v>
      </c>
    </row>
    <row r="2741" spans="7:7" ht="11.9" customHeight="1" x14ac:dyDescent="0.35">
      <c r="G2741" s="1019">
        <v>40462</v>
      </c>
    </row>
    <row r="2742" spans="7:7" ht="11.9" customHeight="1" x14ac:dyDescent="0.35">
      <c r="G2742" s="1019">
        <v>40463</v>
      </c>
    </row>
    <row r="2743" spans="7:7" ht="11.9" customHeight="1" x14ac:dyDescent="0.35">
      <c r="G2743" s="1019">
        <v>40464</v>
      </c>
    </row>
    <row r="2744" spans="7:7" ht="11.9" customHeight="1" x14ac:dyDescent="0.35">
      <c r="G2744" s="1019">
        <v>40465</v>
      </c>
    </row>
    <row r="2745" spans="7:7" ht="11.9" customHeight="1" x14ac:dyDescent="0.35">
      <c r="G2745" s="1019">
        <v>40466</v>
      </c>
    </row>
    <row r="2746" spans="7:7" ht="11.9" customHeight="1" x14ac:dyDescent="0.35">
      <c r="G2746" s="1019">
        <v>40467</v>
      </c>
    </row>
    <row r="2747" spans="7:7" ht="11.9" customHeight="1" x14ac:dyDescent="0.35">
      <c r="G2747" s="1019">
        <v>40468</v>
      </c>
    </row>
    <row r="2748" spans="7:7" ht="11.9" customHeight="1" x14ac:dyDescent="0.35">
      <c r="G2748" s="1019">
        <v>40469</v>
      </c>
    </row>
    <row r="2749" spans="7:7" ht="11.9" customHeight="1" x14ac:dyDescent="0.35">
      <c r="G2749" s="1019">
        <v>40470</v>
      </c>
    </row>
    <row r="2750" spans="7:7" ht="11.9" customHeight="1" x14ac:dyDescent="0.35">
      <c r="G2750" s="1019">
        <v>40471</v>
      </c>
    </row>
    <row r="2751" spans="7:7" ht="11.9" customHeight="1" x14ac:dyDescent="0.35">
      <c r="G2751" s="1019">
        <v>40472</v>
      </c>
    </row>
    <row r="2752" spans="7:7" ht="11.9" customHeight="1" x14ac:dyDescent="0.35">
      <c r="G2752" s="1019">
        <v>40473</v>
      </c>
    </row>
    <row r="2753" spans="7:7" ht="11.9" customHeight="1" x14ac:dyDescent="0.35">
      <c r="G2753" s="1019">
        <v>40474</v>
      </c>
    </row>
    <row r="2754" spans="7:7" ht="11.9" customHeight="1" x14ac:dyDescent="0.35">
      <c r="G2754" s="1019">
        <v>40475</v>
      </c>
    </row>
    <row r="2755" spans="7:7" ht="11.9" customHeight="1" x14ac:dyDescent="0.35">
      <c r="G2755" s="1019">
        <v>40476</v>
      </c>
    </row>
    <row r="2756" spans="7:7" ht="11.9" customHeight="1" x14ac:dyDescent="0.35">
      <c r="G2756" s="1019">
        <v>40477</v>
      </c>
    </row>
    <row r="2757" spans="7:7" ht="11.9" customHeight="1" x14ac:dyDescent="0.35">
      <c r="G2757" s="1019">
        <v>40478</v>
      </c>
    </row>
    <row r="2758" spans="7:7" ht="11.9" customHeight="1" x14ac:dyDescent="0.35">
      <c r="G2758" s="1019">
        <v>40479</v>
      </c>
    </row>
    <row r="2759" spans="7:7" ht="11.9" customHeight="1" x14ac:dyDescent="0.35">
      <c r="G2759" s="1019">
        <v>40480</v>
      </c>
    </row>
    <row r="2760" spans="7:7" ht="11.9" customHeight="1" x14ac:dyDescent="0.35">
      <c r="G2760" s="1019">
        <v>40481</v>
      </c>
    </row>
    <row r="2761" spans="7:7" ht="11.9" customHeight="1" x14ac:dyDescent="0.35">
      <c r="G2761" s="1019">
        <v>40482</v>
      </c>
    </row>
    <row r="2762" spans="7:7" ht="11.9" customHeight="1" x14ac:dyDescent="0.35">
      <c r="G2762" s="1019">
        <v>40483</v>
      </c>
    </row>
    <row r="2763" spans="7:7" ht="11.9" customHeight="1" x14ac:dyDescent="0.35">
      <c r="G2763" s="1019">
        <v>40484</v>
      </c>
    </row>
    <row r="2764" spans="7:7" ht="11.9" customHeight="1" x14ac:dyDescent="0.35">
      <c r="G2764" s="1019">
        <v>40485</v>
      </c>
    </row>
    <row r="2765" spans="7:7" ht="11.9" customHeight="1" x14ac:dyDescent="0.35">
      <c r="G2765" s="1019">
        <v>40486</v>
      </c>
    </row>
    <row r="2766" spans="7:7" ht="11.9" customHeight="1" x14ac:dyDescent="0.35">
      <c r="G2766" s="1019">
        <v>40487</v>
      </c>
    </row>
    <row r="2767" spans="7:7" ht="11.9" customHeight="1" x14ac:dyDescent="0.35">
      <c r="G2767" s="1019">
        <v>40488</v>
      </c>
    </row>
    <row r="2768" spans="7:7" ht="11.9" customHeight="1" x14ac:dyDescent="0.35">
      <c r="G2768" s="1019">
        <v>40489</v>
      </c>
    </row>
    <row r="2769" spans="7:7" ht="11.9" customHeight="1" x14ac:dyDescent="0.35">
      <c r="G2769" s="1019">
        <v>40490</v>
      </c>
    </row>
    <row r="2770" spans="7:7" ht="11.9" customHeight="1" x14ac:dyDescent="0.35">
      <c r="G2770" s="1019">
        <v>40491</v>
      </c>
    </row>
    <row r="2771" spans="7:7" ht="11.9" customHeight="1" x14ac:dyDescent="0.35">
      <c r="G2771" s="1019">
        <v>40492</v>
      </c>
    </row>
    <row r="2772" spans="7:7" ht="11.9" customHeight="1" x14ac:dyDescent="0.35">
      <c r="G2772" s="1019">
        <v>40493</v>
      </c>
    </row>
    <row r="2773" spans="7:7" ht="11.9" customHeight="1" x14ac:dyDescent="0.35">
      <c r="G2773" s="1019">
        <v>40494</v>
      </c>
    </row>
    <row r="2774" spans="7:7" ht="11.9" customHeight="1" x14ac:dyDescent="0.35">
      <c r="G2774" s="1019">
        <v>40495</v>
      </c>
    </row>
    <row r="2775" spans="7:7" ht="11.9" customHeight="1" x14ac:dyDescent="0.35">
      <c r="G2775" s="1019">
        <v>40496</v>
      </c>
    </row>
    <row r="2776" spans="7:7" ht="11.9" customHeight="1" x14ac:dyDescent="0.35">
      <c r="G2776" s="1019">
        <v>40497</v>
      </c>
    </row>
    <row r="2777" spans="7:7" ht="11.9" customHeight="1" x14ac:dyDescent="0.35">
      <c r="G2777" s="1019">
        <v>40498</v>
      </c>
    </row>
    <row r="2778" spans="7:7" ht="11.9" customHeight="1" x14ac:dyDescent="0.35">
      <c r="G2778" s="1019">
        <v>40499</v>
      </c>
    </row>
    <row r="2779" spans="7:7" ht="11.9" customHeight="1" x14ac:dyDescent="0.35">
      <c r="G2779" s="1019">
        <v>40500</v>
      </c>
    </row>
    <row r="2780" spans="7:7" ht="11.9" customHeight="1" x14ac:dyDescent="0.35">
      <c r="G2780" s="1019">
        <v>40501</v>
      </c>
    </row>
    <row r="2781" spans="7:7" ht="11.9" customHeight="1" x14ac:dyDescent="0.35">
      <c r="G2781" s="1019">
        <v>40502</v>
      </c>
    </row>
    <row r="2782" spans="7:7" ht="11.9" customHeight="1" x14ac:dyDescent="0.35">
      <c r="G2782" s="1019">
        <v>40503</v>
      </c>
    </row>
    <row r="2783" spans="7:7" ht="11.9" customHeight="1" x14ac:dyDescent="0.35">
      <c r="G2783" s="1019">
        <v>40504</v>
      </c>
    </row>
    <row r="2784" spans="7:7" ht="11.9" customHeight="1" x14ac:dyDescent="0.35">
      <c r="G2784" s="1019">
        <v>40505</v>
      </c>
    </row>
    <row r="2785" spans="7:7" ht="11.9" customHeight="1" x14ac:dyDescent="0.35">
      <c r="G2785" s="1019">
        <v>40506</v>
      </c>
    </row>
    <row r="2786" spans="7:7" ht="11.9" customHeight="1" x14ac:dyDescent="0.35">
      <c r="G2786" s="1019">
        <v>40507</v>
      </c>
    </row>
    <row r="2787" spans="7:7" ht="11.9" customHeight="1" x14ac:dyDescent="0.35">
      <c r="G2787" s="1019">
        <v>40508</v>
      </c>
    </row>
    <row r="2788" spans="7:7" ht="11.9" customHeight="1" x14ac:dyDescent="0.35">
      <c r="G2788" s="1019">
        <v>40509</v>
      </c>
    </row>
    <row r="2789" spans="7:7" ht="11.9" customHeight="1" x14ac:dyDescent="0.35">
      <c r="G2789" s="1019">
        <v>40510</v>
      </c>
    </row>
    <row r="2790" spans="7:7" ht="11.9" customHeight="1" x14ac:dyDescent="0.35">
      <c r="G2790" s="1019">
        <v>40511</v>
      </c>
    </row>
    <row r="2791" spans="7:7" ht="11.9" customHeight="1" x14ac:dyDescent="0.35">
      <c r="G2791" s="1019">
        <v>40512</v>
      </c>
    </row>
    <row r="2792" spans="7:7" ht="11.9" customHeight="1" x14ac:dyDescent="0.35">
      <c r="G2792" s="1019">
        <v>40513</v>
      </c>
    </row>
    <row r="2793" spans="7:7" ht="11.9" customHeight="1" x14ac:dyDescent="0.35">
      <c r="G2793" s="1019">
        <v>40514</v>
      </c>
    </row>
    <row r="2794" spans="7:7" ht="11.9" customHeight="1" x14ac:dyDescent="0.35">
      <c r="G2794" s="1019">
        <v>40515</v>
      </c>
    </row>
    <row r="2795" spans="7:7" ht="11.9" customHeight="1" x14ac:dyDescent="0.35">
      <c r="G2795" s="1019">
        <v>40516</v>
      </c>
    </row>
    <row r="2796" spans="7:7" ht="11.9" customHeight="1" x14ac:dyDescent="0.35">
      <c r="G2796" s="1019">
        <v>40517</v>
      </c>
    </row>
    <row r="2797" spans="7:7" ht="11.9" customHeight="1" x14ac:dyDescent="0.35">
      <c r="G2797" s="1019">
        <v>40518</v>
      </c>
    </row>
    <row r="2798" spans="7:7" ht="11.9" customHeight="1" x14ac:dyDescent="0.35">
      <c r="G2798" s="1019">
        <v>40519</v>
      </c>
    </row>
    <row r="2799" spans="7:7" ht="11.9" customHeight="1" x14ac:dyDescent="0.35">
      <c r="G2799" s="1019">
        <v>40520</v>
      </c>
    </row>
    <row r="2800" spans="7:7" ht="11.9" customHeight="1" x14ac:dyDescent="0.35">
      <c r="G2800" s="1019">
        <v>40521</v>
      </c>
    </row>
    <row r="2801" spans="7:7" ht="11.9" customHeight="1" x14ac:dyDescent="0.35">
      <c r="G2801" s="1019">
        <v>40522</v>
      </c>
    </row>
    <row r="2802" spans="7:7" ht="11.9" customHeight="1" x14ac:dyDescent="0.35">
      <c r="G2802" s="1019">
        <v>40523</v>
      </c>
    </row>
    <row r="2803" spans="7:7" ht="11.9" customHeight="1" x14ac:dyDescent="0.35">
      <c r="G2803" s="1019">
        <v>40524</v>
      </c>
    </row>
    <row r="2804" spans="7:7" ht="11.9" customHeight="1" x14ac:dyDescent="0.35">
      <c r="G2804" s="1019">
        <v>40525</v>
      </c>
    </row>
    <row r="2805" spans="7:7" ht="11.9" customHeight="1" x14ac:dyDescent="0.35">
      <c r="G2805" s="1019">
        <v>40526</v>
      </c>
    </row>
    <row r="2806" spans="7:7" ht="11.9" customHeight="1" x14ac:dyDescent="0.35">
      <c r="G2806" s="1019">
        <v>40527</v>
      </c>
    </row>
    <row r="2807" spans="7:7" ht="11.9" customHeight="1" x14ac:dyDescent="0.35">
      <c r="G2807" s="1019">
        <v>40528</v>
      </c>
    </row>
    <row r="2808" spans="7:7" ht="11.9" customHeight="1" x14ac:dyDescent="0.35">
      <c r="G2808" s="1019">
        <v>40529</v>
      </c>
    </row>
    <row r="2809" spans="7:7" ht="11.9" customHeight="1" x14ac:dyDescent="0.35">
      <c r="G2809" s="1019">
        <v>40530</v>
      </c>
    </row>
    <row r="2810" spans="7:7" ht="11.9" customHeight="1" x14ac:dyDescent="0.35">
      <c r="G2810" s="1019">
        <v>40531</v>
      </c>
    </row>
    <row r="2811" spans="7:7" ht="11.9" customHeight="1" x14ac:dyDescent="0.35">
      <c r="G2811" s="1019">
        <v>40532</v>
      </c>
    </row>
    <row r="2812" spans="7:7" ht="11.9" customHeight="1" x14ac:dyDescent="0.35">
      <c r="G2812" s="1019">
        <v>40533</v>
      </c>
    </row>
    <row r="2813" spans="7:7" ht="11.9" customHeight="1" x14ac:dyDescent="0.35">
      <c r="G2813" s="1019">
        <v>40534</v>
      </c>
    </row>
    <row r="2814" spans="7:7" ht="11.9" customHeight="1" x14ac:dyDescent="0.35">
      <c r="G2814" s="1019">
        <v>40535</v>
      </c>
    </row>
    <row r="2815" spans="7:7" ht="11.9" customHeight="1" x14ac:dyDescent="0.35">
      <c r="G2815" s="1019">
        <v>40536</v>
      </c>
    </row>
    <row r="2816" spans="7:7" ht="11.9" customHeight="1" x14ac:dyDescent="0.35">
      <c r="G2816" s="1019">
        <v>40537</v>
      </c>
    </row>
    <row r="2817" spans="7:7" ht="11.9" customHeight="1" x14ac:dyDescent="0.35">
      <c r="G2817" s="1019">
        <v>40538</v>
      </c>
    </row>
    <row r="2818" spans="7:7" ht="11.9" customHeight="1" x14ac:dyDescent="0.35">
      <c r="G2818" s="1019">
        <v>40539</v>
      </c>
    </row>
    <row r="2819" spans="7:7" ht="11.9" customHeight="1" x14ac:dyDescent="0.35">
      <c r="G2819" s="1019">
        <v>40540</v>
      </c>
    </row>
    <row r="2820" spans="7:7" ht="11.9" customHeight="1" x14ac:dyDescent="0.35">
      <c r="G2820" s="1019">
        <v>40541</v>
      </c>
    </row>
    <row r="2821" spans="7:7" ht="11.9" customHeight="1" x14ac:dyDescent="0.35">
      <c r="G2821" s="1019">
        <v>40542</v>
      </c>
    </row>
    <row r="2822" spans="7:7" ht="11.9" customHeight="1" x14ac:dyDescent="0.35">
      <c r="G2822" s="1019">
        <v>40543</v>
      </c>
    </row>
    <row r="2823" spans="7:7" ht="11.9" customHeight="1" x14ac:dyDescent="0.35">
      <c r="G2823" s="1019">
        <v>40544</v>
      </c>
    </row>
    <row r="2824" spans="7:7" ht="11.9" customHeight="1" x14ac:dyDescent="0.35">
      <c r="G2824" s="1019">
        <v>40545</v>
      </c>
    </row>
    <row r="2825" spans="7:7" ht="11.9" customHeight="1" x14ac:dyDescent="0.35">
      <c r="G2825" s="1019">
        <v>40546</v>
      </c>
    </row>
    <row r="2826" spans="7:7" ht="11.9" customHeight="1" x14ac:dyDescent="0.35">
      <c r="G2826" s="1019">
        <v>40547</v>
      </c>
    </row>
    <row r="2827" spans="7:7" ht="11.9" customHeight="1" x14ac:dyDescent="0.35">
      <c r="G2827" s="1019">
        <v>40548</v>
      </c>
    </row>
    <row r="2828" spans="7:7" ht="11.9" customHeight="1" x14ac:dyDescent="0.35">
      <c r="G2828" s="1019">
        <v>40549</v>
      </c>
    </row>
    <row r="2829" spans="7:7" ht="11.9" customHeight="1" x14ac:dyDescent="0.35">
      <c r="G2829" s="1019">
        <v>40550</v>
      </c>
    </row>
    <row r="2830" spans="7:7" ht="11.9" customHeight="1" x14ac:dyDescent="0.35">
      <c r="G2830" s="1019">
        <v>40551</v>
      </c>
    </row>
    <row r="2831" spans="7:7" ht="11.9" customHeight="1" x14ac:dyDescent="0.35">
      <c r="G2831" s="1019">
        <v>40552</v>
      </c>
    </row>
    <row r="2832" spans="7:7" ht="11.9" customHeight="1" x14ac:dyDescent="0.35">
      <c r="G2832" s="1019">
        <v>40553</v>
      </c>
    </row>
    <row r="2833" spans="7:7" ht="11.9" customHeight="1" x14ac:dyDescent="0.35">
      <c r="G2833" s="1019">
        <v>40554</v>
      </c>
    </row>
    <row r="2834" spans="7:7" ht="11.9" customHeight="1" x14ac:dyDescent="0.35">
      <c r="G2834" s="1019">
        <v>40555</v>
      </c>
    </row>
    <row r="2835" spans="7:7" ht="11.9" customHeight="1" x14ac:dyDescent="0.35">
      <c r="G2835" s="1019">
        <v>40556</v>
      </c>
    </row>
    <row r="2836" spans="7:7" ht="11.9" customHeight="1" x14ac:dyDescent="0.35">
      <c r="G2836" s="1019">
        <v>40557</v>
      </c>
    </row>
    <row r="2837" spans="7:7" ht="11.9" customHeight="1" x14ac:dyDescent="0.35">
      <c r="G2837" s="1019">
        <v>40558</v>
      </c>
    </row>
    <row r="2838" spans="7:7" ht="11.9" customHeight="1" x14ac:dyDescent="0.35">
      <c r="G2838" s="1019">
        <v>40559</v>
      </c>
    </row>
    <row r="2839" spans="7:7" ht="11.9" customHeight="1" x14ac:dyDescent="0.35">
      <c r="G2839" s="1019">
        <v>40560</v>
      </c>
    </row>
    <row r="2840" spans="7:7" ht="11.9" customHeight="1" x14ac:dyDescent="0.35">
      <c r="G2840" s="1019">
        <v>40561</v>
      </c>
    </row>
    <row r="2841" spans="7:7" ht="11.9" customHeight="1" x14ac:dyDescent="0.35">
      <c r="G2841" s="1019">
        <v>40562</v>
      </c>
    </row>
    <row r="2842" spans="7:7" ht="11.9" customHeight="1" x14ac:dyDescent="0.35">
      <c r="G2842" s="1019">
        <v>40563</v>
      </c>
    </row>
    <row r="2843" spans="7:7" ht="11.9" customHeight="1" x14ac:dyDescent="0.35">
      <c r="G2843" s="1019">
        <v>40564</v>
      </c>
    </row>
    <row r="2844" spans="7:7" ht="11.9" customHeight="1" x14ac:dyDescent="0.35">
      <c r="G2844" s="1019">
        <v>40565</v>
      </c>
    </row>
    <row r="2845" spans="7:7" ht="11.9" customHeight="1" x14ac:dyDescent="0.35">
      <c r="G2845" s="1019">
        <v>40566</v>
      </c>
    </row>
    <row r="2846" spans="7:7" ht="11.9" customHeight="1" x14ac:dyDescent="0.35">
      <c r="G2846" s="1019">
        <v>40567</v>
      </c>
    </row>
    <row r="2847" spans="7:7" ht="11.9" customHeight="1" x14ac:dyDescent="0.35">
      <c r="G2847" s="1019">
        <v>40568</v>
      </c>
    </row>
    <row r="2848" spans="7:7" ht="11.9" customHeight="1" x14ac:dyDescent="0.35">
      <c r="G2848" s="1019">
        <v>40569</v>
      </c>
    </row>
    <row r="2849" spans="7:7" ht="11.9" customHeight="1" x14ac:dyDescent="0.35">
      <c r="G2849" s="1019">
        <v>40570</v>
      </c>
    </row>
    <row r="2850" spans="7:7" ht="11.9" customHeight="1" x14ac:dyDescent="0.35">
      <c r="G2850" s="1019">
        <v>40571</v>
      </c>
    </row>
    <row r="2851" spans="7:7" ht="11.9" customHeight="1" x14ac:dyDescent="0.35">
      <c r="G2851" s="1019">
        <v>40572</v>
      </c>
    </row>
    <row r="2852" spans="7:7" ht="11.9" customHeight="1" x14ac:dyDescent="0.35">
      <c r="G2852" s="1019">
        <v>40573</v>
      </c>
    </row>
    <row r="2853" spans="7:7" ht="11.9" customHeight="1" x14ac:dyDescent="0.35">
      <c r="G2853" s="1019">
        <v>40574</v>
      </c>
    </row>
    <row r="2854" spans="7:7" ht="11.9" customHeight="1" x14ac:dyDescent="0.35">
      <c r="G2854" s="1019">
        <v>40575</v>
      </c>
    </row>
    <row r="2855" spans="7:7" ht="11.9" customHeight="1" x14ac:dyDescent="0.35">
      <c r="G2855" s="1019">
        <v>40576</v>
      </c>
    </row>
    <row r="2856" spans="7:7" ht="11.9" customHeight="1" x14ac:dyDescent="0.35">
      <c r="G2856" s="1019">
        <v>40577</v>
      </c>
    </row>
    <row r="2857" spans="7:7" ht="11.9" customHeight="1" x14ac:dyDescent="0.35">
      <c r="G2857" s="1019">
        <v>40578</v>
      </c>
    </row>
    <row r="2858" spans="7:7" ht="11.9" customHeight="1" x14ac:dyDescent="0.35">
      <c r="G2858" s="1019">
        <v>40579</v>
      </c>
    </row>
    <row r="2859" spans="7:7" ht="11.9" customHeight="1" x14ac:dyDescent="0.35">
      <c r="G2859" s="1019">
        <v>40580</v>
      </c>
    </row>
    <row r="2860" spans="7:7" ht="11.9" customHeight="1" x14ac:dyDescent="0.35">
      <c r="G2860" s="1019">
        <v>40581</v>
      </c>
    </row>
    <row r="2861" spans="7:7" ht="11.9" customHeight="1" x14ac:dyDescent="0.35">
      <c r="G2861" s="1019">
        <v>40582</v>
      </c>
    </row>
    <row r="2862" spans="7:7" ht="11.9" customHeight="1" x14ac:dyDescent="0.35">
      <c r="G2862" s="1019">
        <v>40583</v>
      </c>
    </row>
    <row r="2863" spans="7:7" ht="11.9" customHeight="1" x14ac:dyDescent="0.35">
      <c r="G2863" s="1019">
        <v>40584</v>
      </c>
    </row>
    <row r="2864" spans="7:7" ht="11.9" customHeight="1" x14ac:dyDescent="0.35">
      <c r="G2864" s="1019">
        <v>40585</v>
      </c>
    </row>
    <row r="2865" spans="7:7" ht="11.9" customHeight="1" x14ac:dyDescent="0.35">
      <c r="G2865" s="1019">
        <v>40586</v>
      </c>
    </row>
    <row r="2866" spans="7:7" ht="11.9" customHeight="1" x14ac:dyDescent="0.35">
      <c r="G2866" s="1019">
        <v>40587</v>
      </c>
    </row>
    <row r="2867" spans="7:7" ht="11.9" customHeight="1" x14ac:dyDescent="0.35">
      <c r="G2867" s="1019">
        <v>40588</v>
      </c>
    </row>
    <row r="2868" spans="7:7" ht="11.9" customHeight="1" x14ac:dyDescent="0.35">
      <c r="G2868" s="1019">
        <v>40589</v>
      </c>
    </row>
    <row r="2869" spans="7:7" ht="11.9" customHeight="1" x14ac:dyDescent="0.35">
      <c r="G2869" s="1019">
        <v>40590</v>
      </c>
    </row>
    <row r="2870" spans="7:7" ht="11.9" customHeight="1" x14ac:dyDescent="0.35">
      <c r="G2870" s="1019">
        <v>40591</v>
      </c>
    </row>
    <row r="2871" spans="7:7" ht="11.9" customHeight="1" x14ac:dyDescent="0.35">
      <c r="G2871" s="1019">
        <v>40592</v>
      </c>
    </row>
    <row r="2872" spans="7:7" ht="11.9" customHeight="1" x14ac:dyDescent="0.35">
      <c r="G2872" s="1019">
        <v>40593</v>
      </c>
    </row>
    <row r="2873" spans="7:7" ht="11.9" customHeight="1" x14ac:dyDescent="0.35">
      <c r="G2873" s="1019">
        <v>40594</v>
      </c>
    </row>
    <row r="2874" spans="7:7" ht="11.9" customHeight="1" x14ac:dyDescent="0.35">
      <c r="G2874" s="1019">
        <v>40595</v>
      </c>
    </row>
    <row r="2875" spans="7:7" ht="11.9" customHeight="1" x14ac:dyDescent="0.35">
      <c r="G2875" s="1019">
        <v>40596</v>
      </c>
    </row>
    <row r="2876" spans="7:7" ht="11.9" customHeight="1" x14ac:dyDescent="0.35">
      <c r="G2876" s="1019">
        <v>40597</v>
      </c>
    </row>
    <row r="2877" spans="7:7" ht="11.9" customHeight="1" x14ac:dyDescent="0.35">
      <c r="G2877" s="1019">
        <v>40598</v>
      </c>
    </row>
    <row r="2878" spans="7:7" ht="11.9" customHeight="1" x14ac:dyDescent="0.35">
      <c r="G2878" s="1019">
        <v>40599</v>
      </c>
    </row>
    <row r="2879" spans="7:7" ht="11.9" customHeight="1" x14ac:dyDescent="0.35">
      <c r="G2879" s="1019">
        <v>40600</v>
      </c>
    </row>
    <row r="2880" spans="7:7" ht="11.9" customHeight="1" x14ac:dyDescent="0.35">
      <c r="G2880" s="1019">
        <v>40601</v>
      </c>
    </row>
    <row r="2881" spans="7:7" ht="11.9" customHeight="1" x14ac:dyDescent="0.35">
      <c r="G2881" s="1019">
        <v>40602</v>
      </c>
    </row>
    <row r="2882" spans="7:7" ht="11.9" customHeight="1" x14ac:dyDescent="0.35">
      <c r="G2882" s="1019">
        <v>40603</v>
      </c>
    </row>
    <row r="2883" spans="7:7" ht="11.9" customHeight="1" x14ac:dyDescent="0.35">
      <c r="G2883" s="1019">
        <v>40604</v>
      </c>
    </row>
    <row r="2884" spans="7:7" ht="11.9" customHeight="1" x14ac:dyDescent="0.35">
      <c r="G2884" s="1019">
        <v>40605</v>
      </c>
    </row>
    <row r="2885" spans="7:7" ht="11.9" customHeight="1" x14ac:dyDescent="0.35">
      <c r="G2885" s="1019">
        <v>40606</v>
      </c>
    </row>
    <row r="2886" spans="7:7" ht="11.9" customHeight="1" x14ac:dyDescent="0.35">
      <c r="G2886" s="1019">
        <v>40607</v>
      </c>
    </row>
    <row r="2887" spans="7:7" ht="11.9" customHeight="1" x14ac:dyDescent="0.35">
      <c r="G2887" s="1019">
        <v>40608</v>
      </c>
    </row>
    <row r="2888" spans="7:7" ht="11.9" customHeight="1" x14ac:dyDescent="0.35">
      <c r="G2888" s="1019">
        <v>40609</v>
      </c>
    </row>
    <row r="2889" spans="7:7" ht="11.9" customHeight="1" x14ac:dyDescent="0.35">
      <c r="G2889" s="1019">
        <v>40610</v>
      </c>
    </row>
    <row r="2890" spans="7:7" ht="11.9" customHeight="1" x14ac:dyDescent="0.35">
      <c r="G2890" s="1019">
        <v>40611</v>
      </c>
    </row>
    <row r="2891" spans="7:7" ht="11.9" customHeight="1" x14ac:dyDescent="0.35">
      <c r="G2891" s="1019">
        <v>40612</v>
      </c>
    </row>
    <row r="2892" spans="7:7" ht="11.9" customHeight="1" x14ac:dyDescent="0.35">
      <c r="G2892" s="1019">
        <v>40613</v>
      </c>
    </row>
    <row r="2893" spans="7:7" ht="11.9" customHeight="1" x14ac:dyDescent="0.35">
      <c r="G2893" s="1019">
        <v>40614</v>
      </c>
    </row>
    <row r="2894" spans="7:7" ht="11.9" customHeight="1" x14ac:dyDescent="0.35">
      <c r="G2894" s="1019">
        <v>40615</v>
      </c>
    </row>
    <row r="2895" spans="7:7" ht="11.9" customHeight="1" x14ac:dyDescent="0.35">
      <c r="G2895" s="1019">
        <v>40616</v>
      </c>
    </row>
    <row r="2896" spans="7:7" ht="11.9" customHeight="1" x14ac:dyDescent="0.35">
      <c r="G2896" s="1019">
        <v>40617</v>
      </c>
    </row>
    <row r="2897" spans="7:7" ht="11.9" customHeight="1" x14ac:dyDescent="0.35">
      <c r="G2897" s="1019">
        <v>40618</v>
      </c>
    </row>
    <row r="2898" spans="7:7" ht="11.9" customHeight="1" x14ac:dyDescent="0.35">
      <c r="G2898" s="1019">
        <v>40619</v>
      </c>
    </row>
    <row r="2899" spans="7:7" ht="11.9" customHeight="1" x14ac:dyDescent="0.35">
      <c r="G2899" s="1019">
        <v>40620</v>
      </c>
    </row>
    <row r="2900" spans="7:7" ht="11.9" customHeight="1" x14ac:dyDescent="0.35">
      <c r="G2900" s="1019">
        <v>40621</v>
      </c>
    </row>
    <row r="2901" spans="7:7" ht="11.9" customHeight="1" x14ac:dyDescent="0.35">
      <c r="G2901" s="1019">
        <v>40622</v>
      </c>
    </row>
    <row r="2902" spans="7:7" ht="11.9" customHeight="1" x14ac:dyDescent="0.35">
      <c r="G2902" s="1019">
        <v>40623</v>
      </c>
    </row>
    <row r="2903" spans="7:7" ht="11.9" customHeight="1" x14ac:dyDescent="0.35">
      <c r="G2903" s="1019">
        <v>40624</v>
      </c>
    </row>
    <row r="2904" spans="7:7" ht="11.9" customHeight="1" x14ac:dyDescent="0.35">
      <c r="G2904" s="1019">
        <v>40625</v>
      </c>
    </row>
    <row r="2905" spans="7:7" ht="11.9" customHeight="1" x14ac:dyDescent="0.35">
      <c r="G2905" s="1019">
        <v>40626</v>
      </c>
    </row>
    <row r="2906" spans="7:7" ht="11.9" customHeight="1" x14ac:dyDescent="0.35">
      <c r="G2906" s="1019">
        <v>40627</v>
      </c>
    </row>
    <row r="2907" spans="7:7" ht="11.9" customHeight="1" x14ac:dyDescent="0.35">
      <c r="G2907" s="1019">
        <v>40628</v>
      </c>
    </row>
    <row r="2908" spans="7:7" ht="11.9" customHeight="1" x14ac:dyDescent="0.35">
      <c r="G2908" s="1019">
        <v>40629</v>
      </c>
    </row>
    <row r="2909" spans="7:7" ht="11.9" customHeight="1" x14ac:dyDescent="0.35">
      <c r="G2909" s="1019">
        <v>40630</v>
      </c>
    </row>
    <row r="2910" spans="7:7" ht="11.9" customHeight="1" x14ac:dyDescent="0.35">
      <c r="G2910" s="1019">
        <v>40631</v>
      </c>
    </row>
    <row r="2911" spans="7:7" ht="11.9" customHeight="1" x14ac:dyDescent="0.35">
      <c r="G2911" s="1019">
        <v>40632</v>
      </c>
    </row>
    <row r="2912" spans="7:7" ht="11.9" customHeight="1" x14ac:dyDescent="0.35">
      <c r="G2912" s="1019">
        <v>40633</v>
      </c>
    </row>
    <row r="2913" spans="7:7" ht="11.9" customHeight="1" x14ac:dyDescent="0.35">
      <c r="G2913" s="1019">
        <v>40634</v>
      </c>
    </row>
    <row r="2914" spans="7:7" ht="11.9" customHeight="1" x14ac:dyDescent="0.35">
      <c r="G2914" s="1019">
        <v>40635</v>
      </c>
    </row>
    <row r="2915" spans="7:7" ht="11.9" customHeight="1" x14ac:dyDescent="0.35">
      <c r="G2915" s="1019">
        <v>40636</v>
      </c>
    </row>
    <row r="2916" spans="7:7" ht="11.9" customHeight="1" x14ac:dyDescent="0.35">
      <c r="G2916" s="1019">
        <v>40637</v>
      </c>
    </row>
    <row r="2917" spans="7:7" ht="11.9" customHeight="1" x14ac:dyDescent="0.35">
      <c r="G2917" s="1019">
        <v>40638</v>
      </c>
    </row>
    <row r="2918" spans="7:7" ht="11.9" customHeight="1" x14ac:dyDescent="0.35">
      <c r="G2918" s="1019">
        <v>40639</v>
      </c>
    </row>
    <row r="2919" spans="7:7" ht="11.9" customHeight="1" x14ac:dyDescent="0.35">
      <c r="G2919" s="1019">
        <v>40640</v>
      </c>
    </row>
    <row r="2920" spans="7:7" ht="11.9" customHeight="1" x14ac:dyDescent="0.35">
      <c r="G2920" s="1019">
        <v>40641</v>
      </c>
    </row>
    <row r="2921" spans="7:7" ht="11.9" customHeight="1" x14ac:dyDescent="0.35">
      <c r="G2921" s="1019">
        <v>40642</v>
      </c>
    </row>
    <row r="2922" spans="7:7" ht="11.9" customHeight="1" x14ac:dyDescent="0.35">
      <c r="G2922" s="1019">
        <v>40643</v>
      </c>
    </row>
    <row r="2923" spans="7:7" ht="11.9" customHeight="1" x14ac:dyDescent="0.35">
      <c r="G2923" s="1019">
        <v>40644</v>
      </c>
    </row>
    <row r="2924" spans="7:7" ht="11.9" customHeight="1" x14ac:dyDescent="0.35">
      <c r="G2924" s="1019">
        <v>40645</v>
      </c>
    </row>
    <row r="2925" spans="7:7" ht="11.9" customHeight="1" x14ac:dyDescent="0.35">
      <c r="G2925" s="1019">
        <v>40646</v>
      </c>
    </row>
    <row r="2926" spans="7:7" ht="11.9" customHeight="1" x14ac:dyDescent="0.35">
      <c r="G2926" s="1019">
        <v>40647</v>
      </c>
    </row>
    <row r="2927" spans="7:7" ht="11.9" customHeight="1" x14ac:dyDescent="0.35">
      <c r="G2927" s="1019">
        <v>40648</v>
      </c>
    </row>
    <row r="2928" spans="7:7" ht="11.9" customHeight="1" x14ac:dyDescent="0.35">
      <c r="G2928" s="1019">
        <v>40649</v>
      </c>
    </row>
    <row r="2929" spans="7:7" ht="11.9" customHeight="1" x14ac:dyDescent="0.35">
      <c r="G2929" s="1019">
        <v>40650</v>
      </c>
    </row>
    <row r="2930" spans="7:7" ht="11.9" customHeight="1" x14ac:dyDescent="0.35">
      <c r="G2930" s="1019">
        <v>40651</v>
      </c>
    </row>
    <row r="2931" spans="7:7" ht="11.9" customHeight="1" x14ac:dyDescent="0.35">
      <c r="G2931" s="1019">
        <v>40652</v>
      </c>
    </row>
    <row r="2932" spans="7:7" ht="11.9" customHeight="1" x14ac:dyDescent="0.35">
      <c r="G2932" s="1019">
        <v>40653</v>
      </c>
    </row>
    <row r="2933" spans="7:7" ht="11.9" customHeight="1" x14ac:dyDescent="0.35">
      <c r="G2933" s="1019">
        <v>40654</v>
      </c>
    </row>
    <row r="2934" spans="7:7" ht="11.9" customHeight="1" x14ac:dyDescent="0.35">
      <c r="G2934" s="1019">
        <v>40655</v>
      </c>
    </row>
    <row r="2935" spans="7:7" ht="11.9" customHeight="1" x14ac:dyDescent="0.35">
      <c r="G2935" s="1019">
        <v>40656</v>
      </c>
    </row>
    <row r="2936" spans="7:7" ht="11.9" customHeight="1" x14ac:dyDescent="0.35">
      <c r="G2936" s="1019">
        <v>40657</v>
      </c>
    </row>
    <row r="2937" spans="7:7" ht="11.9" customHeight="1" x14ac:dyDescent="0.35">
      <c r="G2937" s="1019">
        <v>40658</v>
      </c>
    </row>
    <row r="2938" spans="7:7" ht="11.9" customHeight="1" x14ac:dyDescent="0.35">
      <c r="G2938" s="1019">
        <v>40659</v>
      </c>
    </row>
    <row r="2939" spans="7:7" ht="11.9" customHeight="1" x14ac:dyDescent="0.35">
      <c r="G2939" s="1019">
        <v>40660</v>
      </c>
    </row>
    <row r="2940" spans="7:7" ht="11.9" customHeight="1" x14ac:dyDescent="0.35">
      <c r="G2940" s="1019">
        <v>40661</v>
      </c>
    </row>
    <row r="2941" spans="7:7" ht="11.9" customHeight="1" x14ac:dyDescent="0.35">
      <c r="G2941" s="1019">
        <v>40662</v>
      </c>
    </row>
    <row r="2942" spans="7:7" ht="11.9" customHeight="1" x14ac:dyDescent="0.35">
      <c r="G2942" s="1019">
        <v>40663</v>
      </c>
    </row>
    <row r="2943" spans="7:7" ht="11.9" customHeight="1" x14ac:dyDescent="0.35">
      <c r="G2943" s="1019">
        <v>40664</v>
      </c>
    </row>
    <row r="2944" spans="7:7" ht="11.9" customHeight="1" x14ac:dyDescent="0.35">
      <c r="G2944" s="1019">
        <v>40665</v>
      </c>
    </row>
    <row r="2945" spans="7:7" ht="11.9" customHeight="1" x14ac:dyDescent="0.35">
      <c r="G2945" s="1019">
        <v>40666</v>
      </c>
    </row>
    <row r="2946" spans="7:7" ht="11.9" customHeight="1" x14ac:dyDescent="0.35">
      <c r="G2946" s="1019">
        <v>40667</v>
      </c>
    </row>
    <row r="2947" spans="7:7" ht="11.9" customHeight="1" x14ac:dyDescent="0.35">
      <c r="G2947" s="1019">
        <v>40668</v>
      </c>
    </row>
    <row r="2948" spans="7:7" ht="11.9" customHeight="1" x14ac:dyDescent="0.35">
      <c r="G2948" s="1019">
        <v>40669</v>
      </c>
    </row>
    <row r="2949" spans="7:7" ht="11.9" customHeight="1" x14ac:dyDescent="0.35">
      <c r="G2949" s="1019">
        <v>40670</v>
      </c>
    </row>
    <row r="2950" spans="7:7" ht="11.9" customHeight="1" x14ac:dyDescent="0.35">
      <c r="G2950" s="1019">
        <v>40671</v>
      </c>
    </row>
    <row r="2951" spans="7:7" ht="11.9" customHeight="1" x14ac:dyDescent="0.35">
      <c r="G2951" s="1019">
        <v>40672</v>
      </c>
    </row>
    <row r="2952" spans="7:7" ht="11.9" customHeight="1" x14ac:dyDescent="0.35">
      <c r="G2952" s="1019">
        <v>40673</v>
      </c>
    </row>
    <row r="2953" spans="7:7" ht="11.9" customHeight="1" x14ac:dyDescent="0.35">
      <c r="G2953" s="1019">
        <v>40674</v>
      </c>
    </row>
    <row r="2954" spans="7:7" ht="11.9" customHeight="1" x14ac:dyDescent="0.35">
      <c r="G2954" s="1019">
        <v>40675</v>
      </c>
    </row>
    <row r="2955" spans="7:7" ht="11.9" customHeight="1" x14ac:dyDescent="0.35">
      <c r="G2955" s="1019">
        <v>40676</v>
      </c>
    </row>
    <row r="2956" spans="7:7" ht="11.9" customHeight="1" x14ac:dyDescent="0.35">
      <c r="G2956" s="1019">
        <v>40677</v>
      </c>
    </row>
    <row r="2957" spans="7:7" ht="11.9" customHeight="1" x14ac:dyDescent="0.35">
      <c r="G2957" s="1019">
        <v>40678</v>
      </c>
    </row>
    <row r="2958" spans="7:7" ht="11.9" customHeight="1" x14ac:dyDescent="0.35">
      <c r="G2958" s="1019">
        <v>40679</v>
      </c>
    </row>
    <row r="2959" spans="7:7" ht="11.9" customHeight="1" x14ac:dyDescent="0.35">
      <c r="G2959" s="1019">
        <v>40680</v>
      </c>
    </row>
    <row r="2960" spans="7:7" ht="11.9" customHeight="1" x14ac:dyDescent="0.35">
      <c r="G2960" s="1019">
        <v>40681</v>
      </c>
    </row>
    <row r="2961" spans="7:7" ht="11.9" customHeight="1" x14ac:dyDescent="0.35">
      <c r="G2961" s="1019">
        <v>40682</v>
      </c>
    </row>
    <row r="2962" spans="7:7" ht="11.9" customHeight="1" x14ac:dyDescent="0.35">
      <c r="G2962" s="1019">
        <v>40683</v>
      </c>
    </row>
    <row r="2963" spans="7:7" ht="11.9" customHeight="1" x14ac:dyDescent="0.35">
      <c r="G2963" s="1019">
        <v>40684</v>
      </c>
    </row>
    <row r="2964" spans="7:7" ht="11.9" customHeight="1" x14ac:dyDescent="0.35">
      <c r="G2964" s="1019">
        <v>40685</v>
      </c>
    </row>
    <row r="2965" spans="7:7" ht="11.9" customHeight="1" x14ac:dyDescent="0.35">
      <c r="G2965" s="1019">
        <v>40686</v>
      </c>
    </row>
    <row r="2966" spans="7:7" ht="11.9" customHeight="1" x14ac:dyDescent="0.35">
      <c r="G2966" s="1019">
        <v>40687</v>
      </c>
    </row>
    <row r="2967" spans="7:7" ht="11.9" customHeight="1" x14ac:dyDescent="0.35">
      <c r="G2967" s="1019">
        <v>40688</v>
      </c>
    </row>
    <row r="2968" spans="7:7" ht="11.9" customHeight="1" x14ac:dyDescent="0.35">
      <c r="G2968" s="1019">
        <v>40689</v>
      </c>
    </row>
    <row r="2969" spans="7:7" ht="11.9" customHeight="1" x14ac:dyDescent="0.35">
      <c r="G2969" s="1019">
        <v>40690</v>
      </c>
    </row>
    <row r="2970" spans="7:7" ht="11.9" customHeight="1" x14ac:dyDescent="0.35">
      <c r="G2970" s="1019">
        <v>40691</v>
      </c>
    </row>
    <row r="2971" spans="7:7" ht="11.9" customHeight="1" x14ac:dyDescent="0.35">
      <c r="G2971" s="1019">
        <v>40692</v>
      </c>
    </row>
    <row r="2972" spans="7:7" ht="11.9" customHeight="1" x14ac:dyDescent="0.35">
      <c r="G2972" s="1019">
        <v>40693</v>
      </c>
    </row>
    <row r="2973" spans="7:7" ht="11.9" customHeight="1" x14ac:dyDescent="0.35">
      <c r="G2973" s="1019">
        <v>40694</v>
      </c>
    </row>
    <row r="2974" spans="7:7" ht="11.9" customHeight="1" x14ac:dyDescent="0.35">
      <c r="G2974" s="1019">
        <v>40695</v>
      </c>
    </row>
    <row r="2975" spans="7:7" ht="11.9" customHeight="1" x14ac:dyDescent="0.35">
      <c r="G2975" s="1019">
        <v>40696</v>
      </c>
    </row>
    <row r="2976" spans="7:7" ht="11.9" customHeight="1" x14ac:dyDescent="0.35">
      <c r="G2976" s="1019">
        <v>40697</v>
      </c>
    </row>
    <row r="2977" spans="7:7" ht="11.9" customHeight="1" x14ac:dyDescent="0.35">
      <c r="G2977" s="1019">
        <v>40698</v>
      </c>
    </row>
    <row r="2978" spans="7:7" ht="11.9" customHeight="1" x14ac:dyDescent="0.35">
      <c r="G2978" s="1019">
        <v>40699</v>
      </c>
    </row>
    <row r="2979" spans="7:7" ht="11.9" customHeight="1" x14ac:dyDescent="0.35">
      <c r="G2979" s="1019">
        <v>40700</v>
      </c>
    </row>
    <row r="2980" spans="7:7" ht="11.9" customHeight="1" x14ac:dyDescent="0.35">
      <c r="G2980" s="1019">
        <v>40701</v>
      </c>
    </row>
    <row r="2981" spans="7:7" ht="11.9" customHeight="1" x14ac:dyDescent="0.35">
      <c r="G2981" s="1019">
        <v>40702</v>
      </c>
    </row>
    <row r="2982" spans="7:7" ht="11.9" customHeight="1" x14ac:dyDescent="0.35">
      <c r="G2982" s="1019">
        <v>40703</v>
      </c>
    </row>
    <row r="2983" spans="7:7" ht="11.9" customHeight="1" x14ac:dyDescent="0.35">
      <c r="G2983" s="1019">
        <v>40704</v>
      </c>
    </row>
    <row r="2984" spans="7:7" ht="11.9" customHeight="1" x14ac:dyDescent="0.35">
      <c r="G2984" s="1019">
        <v>40705</v>
      </c>
    </row>
    <row r="2985" spans="7:7" ht="11.9" customHeight="1" x14ac:dyDescent="0.35">
      <c r="G2985" s="1019">
        <v>40706</v>
      </c>
    </row>
    <row r="2986" spans="7:7" ht="11.9" customHeight="1" x14ac:dyDescent="0.35">
      <c r="G2986" s="1019">
        <v>40707</v>
      </c>
    </row>
    <row r="2987" spans="7:7" ht="11.9" customHeight="1" x14ac:dyDescent="0.35">
      <c r="G2987" s="1019">
        <v>40708</v>
      </c>
    </row>
    <row r="2988" spans="7:7" ht="11.9" customHeight="1" x14ac:dyDescent="0.35">
      <c r="G2988" s="1019">
        <v>40709</v>
      </c>
    </row>
    <row r="2989" spans="7:7" ht="11.9" customHeight="1" x14ac:dyDescent="0.35">
      <c r="G2989" s="1019">
        <v>40710</v>
      </c>
    </row>
    <row r="2990" spans="7:7" ht="11.9" customHeight="1" x14ac:dyDescent="0.35">
      <c r="G2990" s="1019">
        <v>40711</v>
      </c>
    </row>
    <row r="2991" spans="7:7" ht="11.9" customHeight="1" x14ac:dyDescent="0.35">
      <c r="G2991" s="1019">
        <v>40712</v>
      </c>
    </row>
    <row r="2992" spans="7:7" ht="11.9" customHeight="1" x14ac:dyDescent="0.35">
      <c r="G2992" s="1019">
        <v>40713</v>
      </c>
    </row>
    <row r="2993" spans="7:7" ht="11.9" customHeight="1" x14ac:dyDescent="0.35">
      <c r="G2993" s="1019">
        <v>40714</v>
      </c>
    </row>
    <row r="2994" spans="7:7" ht="11.9" customHeight="1" x14ac:dyDescent="0.35">
      <c r="G2994" s="1019">
        <v>40715</v>
      </c>
    </row>
    <row r="2995" spans="7:7" ht="11.9" customHeight="1" x14ac:dyDescent="0.35">
      <c r="G2995" s="1019">
        <v>40716</v>
      </c>
    </row>
    <row r="2996" spans="7:7" ht="11.9" customHeight="1" x14ac:dyDescent="0.35">
      <c r="G2996" s="1019">
        <v>40717</v>
      </c>
    </row>
    <row r="2997" spans="7:7" ht="11.9" customHeight="1" x14ac:dyDescent="0.35">
      <c r="G2997" s="1019">
        <v>40718</v>
      </c>
    </row>
    <row r="2998" spans="7:7" ht="11.9" customHeight="1" x14ac:dyDescent="0.35">
      <c r="G2998" s="1019">
        <v>40719</v>
      </c>
    </row>
    <row r="2999" spans="7:7" ht="11.9" customHeight="1" x14ac:dyDescent="0.35">
      <c r="G2999" s="1019">
        <v>40720</v>
      </c>
    </row>
    <row r="3000" spans="7:7" ht="11.9" customHeight="1" x14ac:dyDescent="0.35">
      <c r="G3000" s="1019">
        <v>40721</v>
      </c>
    </row>
    <row r="3001" spans="7:7" ht="11.9" customHeight="1" x14ac:dyDescent="0.35">
      <c r="G3001" s="1019">
        <v>40722</v>
      </c>
    </row>
    <row r="3002" spans="7:7" ht="11.9" customHeight="1" x14ac:dyDescent="0.35">
      <c r="G3002" s="1019">
        <v>40723</v>
      </c>
    </row>
    <row r="3003" spans="7:7" ht="11.9" customHeight="1" x14ac:dyDescent="0.35">
      <c r="G3003" s="1019">
        <v>40724</v>
      </c>
    </row>
    <row r="3004" spans="7:7" ht="11.9" customHeight="1" x14ac:dyDescent="0.35">
      <c r="G3004" s="1019">
        <v>40725</v>
      </c>
    </row>
    <row r="3005" spans="7:7" ht="11.9" customHeight="1" x14ac:dyDescent="0.35">
      <c r="G3005" s="1019">
        <v>40726</v>
      </c>
    </row>
    <row r="3006" spans="7:7" ht="11.9" customHeight="1" x14ac:dyDescent="0.35">
      <c r="G3006" s="1019">
        <v>40727</v>
      </c>
    </row>
    <row r="3007" spans="7:7" ht="11.9" customHeight="1" x14ac:dyDescent="0.35">
      <c r="G3007" s="1019">
        <v>40728</v>
      </c>
    </row>
    <row r="3008" spans="7:7" ht="11.9" customHeight="1" x14ac:dyDescent="0.35">
      <c r="G3008" s="1019">
        <v>40729</v>
      </c>
    </row>
    <row r="3009" spans="7:7" ht="11.9" customHeight="1" x14ac:dyDescent="0.35">
      <c r="G3009" s="1019">
        <v>40730</v>
      </c>
    </row>
    <row r="3010" spans="7:7" ht="11.9" customHeight="1" x14ac:dyDescent="0.35">
      <c r="G3010" s="1019">
        <v>40731</v>
      </c>
    </row>
    <row r="3011" spans="7:7" ht="11.9" customHeight="1" x14ac:dyDescent="0.35">
      <c r="G3011" s="1019">
        <v>40732</v>
      </c>
    </row>
    <row r="3012" spans="7:7" ht="11.9" customHeight="1" x14ac:dyDescent="0.35">
      <c r="G3012" s="1019">
        <v>40733</v>
      </c>
    </row>
    <row r="3013" spans="7:7" ht="11.9" customHeight="1" x14ac:dyDescent="0.35">
      <c r="G3013" s="1019">
        <v>40734</v>
      </c>
    </row>
    <row r="3014" spans="7:7" ht="11.9" customHeight="1" x14ac:dyDescent="0.35">
      <c r="G3014" s="1019">
        <v>40735</v>
      </c>
    </row>
    <row r="3015" spans="7:7" ht="11.9" customHeight="1" x14ac:dyDescent="0.35">
      <c r="G3015" s="1019">
        <v>40736</v>
      </c>
    </row>
    <row r="3016" spans="7:7" ht="11.9" customHeight="1" x14ac:dyDescent="0.35">
      <c r="G3016" s="1019">
        <v>40737</v>
      </c>
    </row>
    <row r="3017" spans="7:7" ht="11.9" customHeight="1" x14ac:dyDescent="0.35">
      <c r="G3017" s="1019">
        <v>40738</v>
      </c>
    </row>
    <row r="3018" spans="7:7" ht="11.9" customHeight="1" x14ac:dyDescent="0.35">
      <c r="G3018" s="1019">
        <v>40739</v>
      </c>
    </row>
    <row r="3019" spans="7:7" ht="11.9" customHeight="1" x14ac:dyDescent="0.35">
      <c r="G3019" s="1019">
        <v>40740</v>
      </c>
    </row>
    <row r="3020" spans="7:7" ht="11.9" customHeight="1" x14ac:dyDescent="0.35">
      <c r="G3020" s="1019">
        <v>40741</v>
      </c>
    </row>
    <row r="3021" spans="7:7" ht="11.9" customHeight="1" x14ac:dyDescent="0.35">
      <c r="G3021" s="1019">
        <v>40742</v>
      </c>
    </row>
    <row r="3022" spans="7:7" ht="11.9" customHeight="1" x14ac:dyDescent="0.35">
      <c r="G3022" s="1019">
        <v>40743</v>
      </c>
    </row>
    <row r="3023" spans="7:7" ht="11.9" customHeight="1" x14ac:dyDescent="0.35">
      <c r="G3023" s="1019">
        <v>40744</v>
      </c>
    </row>
    <row r="3024" spans="7:7" ht="11.9" customHeight="1" x14ac:dyDescent="0.35">
      <c r="G3024" s="1019">
        <v>40745</v>
      </c>
    </row>
    <row r="3025" spans="7:7" ht="11.9" customHeight="1" x14ac:dyDescent="0.35">
      <c r="G3025" s="1019">
        <v>40746</v>
      </c>
    </row>
    <row r="3026" spans="7:7" ht="11.9" customHeight="1" x14ac:dyDescent="0.35">
      <c r="G3026" s="1019">
        <v>40747</v>
      </c>
    </row>
    <row r="3027" spans="7:7" ht="11.9" customHeight="1" x14ac:dyDescent="0.35">
      <c r="G3027" s="1019">
        <v>40748</v>
      </c>
    </row>
    <row r="3028" spans="7:7" ht="11.9" customHeight="1" x14ac:dyDescent="0.35">
      <c r="G3028" s="1019">
        <v>40749</v>
      </c>
    </row>
    <row r="3029" spans="7:7" ht="11.9" customHeight="1" x14ac:dyDescent="0.35">
      <c r="G3029" s="1019">
        <v>40750</v>
      </c>
    </row>
    <row r="3030" spans="7:7" ht="11.9" customHeight="1" x14ac:dyDescent="0.35">
      <c r="G3030" s="1019">
        <v>40751</v>
      </c>
    </row>
    <row r="3031" spans="7:7" ht="11.9" customHeight="1" x14ac:dyDescent="0.35">
      <c r="G3031" s="1019">
        <v>40752</v>
      </c>
    </row>
    <row r="3032" spans="7:7" ht="11.9" customHeight="1" x14ac:dyDescent="0.35">
      <c r="G3032" s="1019">
        <v>40753</v>
      </c>
    </row>
    <row r="3033" spans="7:7" ht="11.9" customHeight="1" x14ac:dyDescent="0.35">
      <c r="G3033" s="1019">
        <v>40754</v>
      </c>
    </row>
    <row r="3034" spans="7:7" ht="11.9" customHeight="1" x14ac:dyDescent="0.35">
      <c r="G3034" s="1019">
        <v>40755</v>
      </c>
    </row>
    <row r="3035" spans="7:7" ht="11.9" customHeight="1" x14ac:dyDescent="0.35">
      <c r="G3035" s="1019">
        <v>40756</v>
      </c>
    </row>
    <row r="3036" spans="7:7" ht="11.9" customHeight="1" x14ac:dyDescent="0.35">
      <c r="G3036" s="1019">
        <v>40757</v>
      </c>
    </row>
    <row r="3037" spans="7:7" ht="11.9" customHeight="1" x14ac:dyDescent="0.35">
      <c r="G3037" s="1019">
        <v>40758</v>
      </c>
    </row>
    <row r="3038" spans="7:7" ht="11.9" customHeight="1" x14ac:dyDescent="0.35">
      <c r="G3038" s="1019">
        <v>40759</v>
      </c>
    </row>
    <row r="3039" spans="7:7" ht="11.9" customHeight="1" x14ac:dyDescent="0.35">
      <c r="G3039" s="1019">
        <v>40760</v>
      </c>
    </row>
    <row r="3040" spans="7:7" ht="11.9" customHeight="1" x14ac:dyDescent="0.35">
      <c r="G3040" s="1019">
        <v>40761</v>
      </c>
    </row>
    <row r="3041" spans="7:7" ht="11.9" customHeight="1" x14ac:dyDescent="0.35">
      <c r="G3041" s="1019">
        <v>40762</v>
      </c>
    </row>
    <row r="3042" spans="7:7" ht="11.9" customHeight="1" x14ac:dyDescent="0.35">
      <c r="G3042" s="1019">
        <v>40763</v>
      </c>
    </row>
    <row r="3043" spans="7:7" ht="11.9" customHeight="1" x14ac:dyDescent="0.35">
      <c r="G3043" s="1019">
        <v>40764</v>
      </c>
    </row>
    <row r="3044" spans="7:7" ht="11.9" customHeight="1" x14ac:dyDescent="0.35">
      <c r="G3044" s="1019">
        <v>40765</v>
      </c>
    </row>
    <row r="3045" spans="7:7" ht="11.9" customHeight="1" x14ac:dyDescent="0.35">
      <c r="G3045" s="1019">
        <v>40766</v>
      </c>
    </row>
    <row r="3046" spans="7:7" ht="11.9" customHeight="1" x14ac:dyDescent="0.35">
      <c r="G3046" s="1019">
        <v>40767</v>
      </c>
    </row>
    <row r="3047" spans="7:7" ht="11.9" customHeight="1" x14ac:dyDescent="0.35">
      <c r="G3047" s="1019">
        <v>40768</v>
      </c>
    </row>
    <row r="3048" spans="7:7" ht="11.9" customHeight="1" x14ac:dyDescent="0.35">
      <c r="G3048" s="1019">
        <v>40769</v>
      </c>
    </row>
    <row r="3049" spans="7:7" ht="11.9" customHeight="1" x14ac:dyDescent="0.35">
      <c r="G3049" s="1019">
        <v>40770</v>
      </c>
    </row>
    <row r="3050" spans="7:7" ht="11.9" customHeight="1" x14ac:dyDescent="0.35">
      <c r="G3050" s="1019">
        <v>40771</v>
      </c>
    </row>
    <row r="3051" spans="7:7" ht="11.9" customHeight="1" x14ac:dyDescent="0.35">
      <c r="G3051" s="1019">
        <v>40772</v>
      </c>
    </row>
    <row r="3052" spans="7:7" ht="11.9" customHeight="1" x14ac:dyDescent="0.35">
      <c r="G3052" s="1019">
        <v>40773</v>
      </c>
    </row>
    <row r="3053" spans="7:7" ht="11.9" customHeight="1" x14ac:dyDescent="0.35">
      <c r="G3053" s="1019">
        <v>40774</v>
      </c>
    </row>
    <row r="3054" spans="7:7" ht="11.9" customHeight="1" x14ac:dyDescent="0.35">
      <c r="G3054" s="1019">
        <v>40775</v>
      </c>
    </row>
    <row r="3055" spans="7:7" ht="11.9" customHeight="1" x14ac:dyDescent="0.35">
      <c r="G3055" s="1019">
        <v>40776</v>
      </c>
    </row>
    <row r="3056" spans="7:7" ht="11.9" customHeight="1" x14ac:dyDescent="0.35">
      <c r="G3056" s="1019">
        <v>40777</v>
      </c>
    </row>
    <row r="3057" spans="7:7" ht="11.9" customHeight="1" x14ac:dyDescent="0.35">
      <c r="G3057" s="1019">
        <v>40778</v>
      </c>
    </row>
    <row r="3058" spans="7:7" ht="11.9" customHeight="1" x14ac:dyDescent="0.35">
      <c r="G3058" s="1019">
        <v>40779</v>
      </c>
    </row>
    <row r="3059" spans="7:7" ht="11.9" customHeight="1" x14ac:dyDescent="0.35">
      <c r="G3059" s="1019">
        <v>40780</v>
      </c>
    </row>
    <row r="3060" spans="7:7" ht="11.9" customHeight="1" x14ac:dyDescent="0.35">
      <c r="G3060" s="1019">
        <v>40781</v>
      </c>
    </row>
    <row r="3061" spans="7:7" ht="11.9" customHeight="1" x14ac:dyDescent="0.35">
      <c r="G3061" s="1019">
        <v>40782</v>
      </c>
    </row>
    <row r="3062" spans="7:7" ht="11.9" customHeight="1" x14ac:dyDescent="0.35">
      <c r="G3062" s="1019">
        <v>40783</v>
      </c>
    </row>
    <row r="3063" spans="7:7" ht="11.9" customHeight="1" x14ac:dyDescent="0.35">
      <c r="G3063" s="1019">
        <v>40784</v>
      </c>
    </row>
    <row r="3064" spans="7:7" ht="11.9" customHeight="1" x14ac:dyDescent="0.35">
      <c r="G3064" s="1019">
        <v>40785</v>
      </c>
    </row>
    <row r="3065" spans="7:7" ht="11.9" customHeight="1" x14ac:dyDescent="0.35">
      <c r="G3065" s="1019">
        <v>40786</v>
      </c>
    </row>
    <row r="3066" spans="7:7" ht="11.9" customHeight="1" x14ac:dyDescent="0.35">
      <c r="G3066" s="1019">
        <v>40787</v>
      </c>
    </row>
    <row r="3067" spans="7:7" ht="11.9" customHeight="1" x14ac:dyDescent="0.35">
      <c r="G3067" s="1019">
        <v>40788</v>
      </c>
    </row>
    <row r="3068" spans="7:7" ht="11.9" customHeight="1" x14ac:dyDescent="0.35">
      <c r="G3068" s="1019">
        <v>40789</v>
      </c>
    </row>
    <row r="3069" spans="7:7" ht="11.9" customHeight="1" x14ac:dyDescent="0.35">
      <c r="G3069" s="1019">
        <v>40790</v>
      </c>
    </row>
    <row r="3070" spans="7:7" ht="11.9" customHeight="1" x14ac:dyDescent="0.35">
      <c r="G3070" s="1019">
        <v>40791</v>
      </c>
    </row>
    <row r="3071" spans="7:7" ht="11.9" customHeight="1" x14ac:dyDescent="0.35">
      <c r="G3071" s="1019">
        <v>40792</v>
      </c>
    </row>
    <row r="3072" spans="7:7" ht="11.9" customHeight="1" x14ac:dyDescent="0.35">
      <c r="G3072" s="1019">
        <v>40793</v>
      </c>
    </row>
    <row r="3073" spans="7:7" ht="11.9" customHeight="1" x14ac:dyDescent="0.35">
      <c r="G3073" s="1019">
        <v>40794</v>
      </c>
    </row>
    <row r="3074" spans="7:7" ht="11.9" customHeight="1" x14ac:dyDescent="0.35">
      <c r="G3074" s="1019">
        <v>40795</v>
      </c>
    </row>
    <row r="3075" spans="7:7" ht="11.9" customHeight="1" x14ac:dyDescent="0.35">
      <c r="G3075" s="1019">
        <v>40796</v>
      </c>
    </row>
    <row r="3076" spans="7:7" ht="11.9" customHeight="1" x14ac:dyDescent="0.35">
      <c r="G3076" s="1019">
        <v>40797</v>
      </c>
    </row>
    <row r="3077" spans="7:7" ht="11.9" customHeight="1" x14ac:dyDescent="0.35">
      <c r="G3077" s="1019">
        <v>40798</v>
      </c>
    </row>
    <row r="3078" spans="7:7" ht="11.9" customHeight="1" x14ac:dyDescent="0.35">
      <c r="G3078" s="1019">
        <v>40799</v>
      </c>
    </row>
    <row r="3079" spans="7:7" ht="11.9" customHeight="1" x14ac:dyDescent="0.35">
      <c r="G3079" s="1019">
        <v>40800</v>
      </c>
    </row>
    <row r="3080" spans="7:7" ht="11.9" customHeight="1" x14ac:dyDescent="0.35">
      <c r="G3080" s="1019">
        <v>40801</v>
      </c>
    </row>
    <row r="3081" spans="7:7" ht="11.9" customHeight="1" x14ac:dyDescent="0.35">
      <c r="G3081" s="1019">
        <v>40802</v>
      </c>
    </row>
    <row r="3082" spans="7:7" ht="11.9" customHeight="1" x14ac:dyDescent="0.35">
      <c r="G3082" s="1019">
        <v>40803</v>
      </c>
    </row>
    <row r="3083" spans="7:7" ht="11.9" customHeight="1" x14ac:dyDescent="0.35">
      <c r="G3083" s="1019">
        <v>40804</v>
      </c>
    </row>
    <row r="3084" spans="7:7" ht="11.9" customHeight="1" x14ac:dyDescent="0.35">
      <c r="G3084" s="1019">
        <v>40805</v>
      </c>
    </row>
    <row r="3085" spans="7:7" ht="11.9" customHeight="1" x14ac:dyDescent="0.35">
      <c r="G3085" s="1019">
        <v>40806</v>
      </c>
    </row>
    <row r="3086" spans="7:7" ht="11.9" customHeight="1" x14ac:dyDescent="0.35">
      <c r="G3086" s="1019">
        <v>40807</v>
      </c>
    </row>
    <row r="3087" spans="7:7" ht="11.9" customHeight="1" x14ac:dyDescent="0.35">
      <c r="G3087" s="1019">
        <v>40808</v>
      </c>
    </row>
    <row r="3088" spans="7:7" ht="11.9" customHeight="1" x14ac:dyDescent="0.35">
      <c r="G3088" s="1019">
        <v>40809</v>
      </c>
    </row>
    <row r="3089" spans="7:7" ht="11.9" customHeight="1" x14ac:dyDescent="0.35">
      <c r="G3089" s="1019">
        <v>40810</v>
      </c>
    </row>
    <row r="3090" spans="7:7" ht="11.9" customHeight="1" x14ac:dyDescent="0.35">
      <c r="G3090" s="1019">
        <v>40811</v>
      </c>
    </row>
    <row r="3091" spans="7:7" ht="11.9" customHeight="1" x14ac:dyDescent="0.35">
      <c r="G3091" s="1019">
        <v>40812</v>
      </c>
    </row>
    <row r="3092" spans="7:7" ht="11.9" customHeight="1" x14ac:dyDescent="0.35">
      <c r="G3092" s="1019">
        <v>40813</v>
      </c>
    </row>
    <row r="3093" spans="7:7" ht="11.9" customHeight="1" x14ac:dyDescent="0.35">
      <c r="G3093" s="1019">
        <v>40814</v>
      </c>
    </row>
    <row r="3094" spans="7:7" ht="11.9" customHeight="1" x14ac:dyDescent="0.35">
      <c r="G3094" s="1019">
        <v>40815</v>
      </c>
    </row>
    <row r="3095" spans="7:7" ht="11.9" customHeight="1" x14ac:dyDescent="0.35">
      <c r="G3095" s="1019">
        <v>40816</v>
      </c>
    </row>
    <row r="3096" spans="7:7" ht="11.9" customHeight="1" x14ac:dyDescent="0.35">
      <c r="G3096" s="1019">
        <v>40817</v>
      </c>
    </row>
    <row r="3097" spans="7:7" ht="11.9" customHeight="1" x14ac:dyDescent="0.35">
      <c r="G3097" s="1019">
        <v>40818</v>
      </c>
    </row>
    <row r="3098" spans="7:7" ht="11.9" customHeight="1" x14ac:dyDescent="0.35">
      <c r="G3098" s="1019">
        <v>40819</v>
      </c>
    </row>
    <row r="3099" spans="7:7" ht="11.9" customHeight="1" x14ac:dyDescent="0.35">
      <c r="G3099" s="1019">
        <v>40820</v>
      </c>
    </row>
    <row r="3100" spans="7:7" ht="11.9" customHeight="1" x14ac:dyDescent="0.35">
      <c r="G3100" s="1019">
        <v>40821</v>
      </c>
    </row>
    <row r="3101" spans="7:7" ht="11.9" customHeight="1" x14ac:dyDescent="0.35">
      <c r="G3101" s="1019">
        <v>40822</v>
      </c>
    </row>
    <row r="3102" spans="7:7" ht="11.9" customHeight="1" x14ac:dyDescent="0.35">
      <c r="G3102" s="1019">
        <v>40823</v>
      </c>
    </row>
    <row r="3103" spans="7:7" ht="11.9" customHeight="1" x14ac:dyDescent="0.35">
      <c r="G3103" s="1019">
        <v>40824</v>
      </c>
    </row>
    <row r="3104" spans="7:7" ht="11.9" customHeight="1" x14ac:dyDescent="0.35">
      <c r="G3104" s="1019">
        <v>40825</v>
      </c>
    </row>
    <row r="3105" spans="7:7" ht="11.9" customHeight="1" x14ac:dyDescent="0.35">
      <c r="G3105" s="1019">
        <v>40826</v>
      </c>
    </row>
    <row r="3106" spans="7:7" ht="11.9" customHeight="1" x14ac:dyDescent="0.35">
      <c r="G3106" s="1019">
        <v>40827</v>
      </c>
    </row>
    <row r="3107" spans="7:7" ht="11.9" customHeight="1" x14ac:dyDescent="0.35">
      <c r="G3107" s="1019">
        <v>40828</v>
      </c>
    </row>
    <row r="3108" spans="7:7" ht="11.9" customHeight="1" x14ac:dyDescent="0.35">
      <c r="G3108" s="1019">
        <v>40829</v>
      </c>
    </row>
    <row r="3109" spans="7:7" ht="11.9" customHeight="1" x14ac:dyDescent="0.35">
      <c r="G3109" s="1019">
        <v>40830</v>
      </c>
    </row>
    <row r="3110" spans="7:7" ht="11.9" customHeight="1" x14ac:dyDescent="0.35">
      <c r="G3110" s="1019">
        <v>40831</v>
      </c>
    </row>
    <row r="3111" spans="7:7" ht="11.9" customHeight="1" x14ac:dyDescent="0.35">
      <c r="G3111" s="1019">
        <v>40832</v>
      </c>
    </row>
    <row r="3112" spans="7:7" ht="11.9" customHeight="1" x14ac:dyDescent="0.35">
      <c r="G3112" s="1019">
        <v>40833</v>
      </c>
    </row>
    <row r="3113" spans="7:7" ht="11.9" customHeight="1" x14ac:dyDescent="0.35">
      <c r="G3113" s="1019">
        <v>40834</v>
      </c>
    </row>
    <row r="3114" spans="7:7" ht="11.9" customHeight="1" x14ac:dyDescent="0.35">
      <c r="G3114" s="1019">
        <v>40835</v>
      </c>
    </row>
    <row r="3115" spans="7:7" ht="11.9" customHeight="1" x14ac:dyDescent="0.35">
      <c r="G3115" s="1019">
        <v>40836</v>
      </c>
    </row>
    <row r="3116" spans="7:7" ht="11.9" customHeight="1" x14ac:dyDescent="0.35">
      <c r="G3116" s="1019">
        <v>40837</v>
      </c>
    </row>
    <row r="3117" spans="7:7" ht="11.9" customHeight="1" x14ac:dyDescent="0.35">
      <c r="G3117" s="1019">
        <v>40838</v>
      </c>
    </row>
    <row r="3118" spans="7:7" ht="11.9" customHeight="1" x14ac:dyDescent="0.35">
      <c r="G3118" s="1019">
        <v>40839</v>
      </c>
    </row>
    <row r="3119" spans="7:7" ht="11.9" customHeight="1" x14ac:dyDescent="0.35">
      <c r="G3119" s="1019">
        <v>40840</v>
      </c>
    </row>
    <row r="3120" spans="7:7" ht="11.9" customHeight="1" x14ac:dyDescent="0.35">
      <c r="G3120" s="1019">
        <v>40841</v>
      </c>
    </row>
    <row r="3121" spans="7:7" ht="11.9" customHeight="1" x14ac:dyDescent="0.35">
      <c r="G3121" s="1019">
        <v>40842</v>
      </c>
    </row>
    <row r="3122" spans="7:7" ht="11.9" customHeight="1" x14ac:dyDescent="0.35">
      <c r="G3122" s="1019">
        <v>40843</v>
      </c>
    </row>
    <row r="3123" spans="7:7" ht="11.9" customHeight="1" x14ac:dyDescent="0.35">
      <c r="G3123" s="1019">
        <v>40844</v>
      </c>
    </row>
    <row r="3124" spans="7:7" ht="11.9" customHeight="1" x14ac:dyDescent="0.35">
      <c r="G3124" s="1019">
        <v>40845</v>
      </c>
    </row>
    <row r="3125" spans="7:7" ht="11.9" customHeight="1" x14ac:dyDescent="0.35">
      <c r="G3125" s="1019">
        <v>40846</v>
      </c>
    </row>
    <row r="3126" spans="7:7" ht="11.9" customHeight="1" x14ac:dyDescent="0.35">
      <c r="G3126" s="1019">
        <v>40847</v>
      </c>
    </row>
    <row r="3127" spans="7:7" ht="11.9" customHeight="1" x14ac:dyDescent="0.35">
      <c r="G3127" s="1019">
        <v>40848</v>
      </c>
    </row>
    <row r="3128" spans="7:7" ht="11.9" customHeight="1" x14ac:dyDescent="0.35">
      <c r="G3128" s="1019">
        <v>40849</v>
      </c>
    </row>
    <row r="3129" spans="7:7" ht="11.9" customHeight="1" x14ac:dyDescent="0.35">
      <c r="G3129" s="1019">
        <v>40850</v>
      </c>
    </row>
    <row r="3130" spans="7:7" ht="11.9" customHeight="1" x14ac:dyDescent="0.35">
      <c r="G3130" s="1019">
        <v>40851</v>
      </c>
    </row>
    <row r="3131" spans="7:7" ht="11.9" customHeight="1" x14ac:dyDescent="0.35">
      <c r="G3131" s="1019">
        <v>40852</v>
      </c>
    </row>
    <row r="3132" spans="7:7" ht="11.9" customHeight="1" x14ac:dyDescent="0.35">
      <c r="G3132" s="1019">
        <v>40853</v>
      </c>
    </row>
    <row r="3133" spans="7:7" ht="11.9" customHeight="1" x14ac:dyDescent="0.35">
      <c r="G3133" s="1019">
        <v>40854</v>
      </c>
    </row>
    <row r="3134" spans="7:7" ht="11.9" customHeight="1" x14ac:dyDescent="0.35">
      <c r="G3134" s="1019">
        <v>40855</v>
      </c>
    </row>
    <row r="3135" spans="7:7" ht="11.9" customHeight="1" x14ac:dyDescent="0.35">
      <c r="G3135" s="1019">
        <v>40856</v>
      </c>
    </row>
    <row r="3136" spans="7:7" ht="11.9" customHeight="1" x14ac:dyDescent="0.35">
      <c r="G3136" s="1019">
        <v>40857</v>
      </c>
    </row>
    <row r="3137" spans="7:7" ht="11.9" customHeight="1" x14ac:dyDescent="0.35">
      <c r="G3137" s="1019">
        <v>40858</v>
      </c>
    </row>
    <row r="3138" spans="7:7" ht="11.9" customHeight="1" x14ac:dyDescent="0.35">
      <c r="G3138" s="1019">
        <v>40859</v>
      </c>
    </row>
    <row r="3139" spans="7:7" ht="11.9" customHeight="1" x14ac:dyDescent="0.35">
      <c r="G3139" s="1019">
        <v>40860</v>
      </c>
    </row>
    <row r="3140" spans="7:7" ht="11.9" customHeight="1" x14ac:dyDescent="0.35">
      <c r="G3140" s="1019">
        <v>40861</v>
      </c>
    </row>
    <row r="3141" spans="7:7" ht="11.9" customHeight="1" x14ac:dyDescent="0.35">
      <c r="G3141" s="1019">
        <v>40862</v>
      </c>
    </row>
    <row r="3142" spans="7:7" ht="11.9" customHeight="1" x14ac:dyDescent="0.35">
      <c r="G3142" s="1019">
        <v>40863</v>
      </c>
    </row>
    <row r="3143" spans="7:7" ht="11.9" customHeight="1" x14ac:dyDescent="0.35">
      <c r="G3143" s="1019">
        <v>40864</v>
      </c>
    </row>
    <row r="3144" spans="7:7" ht="11.9" customHeight="1" x14ac:dyDescent="0.35">
      <c r="G3144" s="1019">
        <v>40865</v>
      </c>
    </row>
    <row r="3145" spans="7:7" ht="11.9" customHeight="1" x14ac:dyDescent="0.35">
      <c r="G3145" s="1019">
        <v>40866</v>
      </c>
    </row>
    <row r="3146" spans="7:7" ht="11.9" customHeight="1" x14ac:dyDescent="0.35">
      <c r="G3146" s="1019">
        <v>40867</v>
      </c>
    </row>
    <row r="3147" spans="7:7" ht="11.9" customHeight="1" x14ac:dyDescent="0.35">
      <c r="G3147" s="1019">
        <v>40868</v>
      </c>
    </row>
    <row r="3148" spans="7:7" ht="11.9" customHeight="1" x14ac:dyDescent="0.35">
      <c r="G3148" s="1019">
        <v>40869</v>
      </c>
    </row>
    <row r="3149" spans="7:7" ht="11.9" customHeight="1" x14ac:dyDescent="0.35">
      <c r="G3149" s="1019">
        <v>40870</v>
      </c>
    </row>
    <row r="3150" spans="7:7" ht="11.9" customHeight="1" x14ac:dyDescent="0.35">
      <c r="G3150" s="1019">
        <v>40871</v>
      </c>
    </row>
    <row r="3151" spans="7:7" ht="11.9" customHeight="1" x14ac:dyDescent="0.35">
      <c r="G3151" s="1019">
        <v>40872</v>
      </c>
    </row>
    <row r="3152" spans="7:7" ht="11.9" customHeight="1" x14ac:dyDescent="0.35">
      <c r="G3152" s="1019">
        <v>40873</v>
      </c>
    </row>
    <row r="3153" spans="7:7" ht="11.9" customHeight="1" x14ac:dyDescent="0.35">
      <c r="G3153" s="1019">
        <v>40874</v>
      </c>
    </row>
    <row r="3154" spans="7:7" ht="11.9" customHeight="1" x14ac:dyDescent="0.35">
      <c r="G3154" s="1019">
        <v>40875</v>
      </c>
    </row>
    <row r="3155" spans="7:7" ht="11.9" customHeight="1" x14ac:dyDescent="0.35">
      <c r="G3155" s="1019">
        <v>40876</v>
      </c>
    </row>
    <row r="3156" spans="7:7" ht="11.9" customHeight="1" x14ac:dyDescent="0.35">
      <c r="G3156" s="1019">
        <v>40877</v>
      </c>
    </row>
    <row r="3157" spans="7:7" ht="11.9" customHeight="1" x14ac:dyDescent="0.35">
      <c r="G3157" s="1019">
        <v>40878</v>
      </c>
    </row>
    <row r="3158" spans="7:7" ht="11.9" customHeight="1" x14ac:dyDescent="0.35">
      <c r="G3158" s="1019">
        <v>40879</v>
      </c>
    </row>
    <row r="3159" spans="7:7" ht="11.9" customHeight="1" x14ac:dyDescent="0.35">
      <c r="G3159" s="1019">
        <v>40880</v>
      </c>
    </row>
    <row r="3160" spans="7:7" ht="11.9" customHeight="1" x14ac:dyDescent="0.35">
      <c r="G3160" s="1019">
        <v>40881</v>
      </c>
    </row>
    <row r="3161" spans="7:7" ht="11.9" customHeight="1" x14ac:dyDescent="0.35">
      <c r="G3161" s="1019">
        <v>40882</v>
      </c>
    </row>
    <row r="3162" spans="7:7" ht="11.9" customHeight="1" x14ac:dyDescent="0.35">
      <c r="G3162" s="1019">
        <v>40883</v>
      </c>
    </row>
    <row r="3163" spans="7:7" ht="11.9" customHeight="1" x14ac:dyDescent="0.35">
      <c r="G3163" s="1019">
        <v>40884</v>
      </c>
    </row>
    <row r="3164" spans="7:7" ht="11.9" customHeight="1" x14ac:dyDescent="0.35">
      <c r="G3164" s="1019">
        <v>40885</v>
      </c>
    </row>
    <row r="3165" spans="7:7" ht="11.9" customHeight="1" x14ac:dyDescent="0.35">
      <c r="G3165" s="1019">
        <v>40886</v>
      </c>
    </row>
    <row r="3166" spans="7:7" ht="11.9" customHeight="1" x14ac:dyDescent="0.35">
      <c r="G3166" s="1019">
        <v>40887</v>
      </c>
    </row>
    <row r="3167" spans="7:7" ht="11.9" customHeight="1" x14ac:dyDescent="0.35">
      <c r="G3167" s="1019">
        <v>40888</v>
      </c>
    </row>
    <row r="3168" spans="7:7" ht="11.9" customHeight="1" x14ac:dyDescent="0.35">
      <c r="G3168" s="1019">
        <v>40889</v>
      </c>
    </row>
    <row r="3169" spans="7:7" ht="11.9" customHeight="1" x14ac:dyDescent="0.35">
      <c r="G3169" s="1019">
        <v>40890</v>
      </c>
    </row>
    <row r="3170" spans="7:7" ht="11.9" customHeight="1" x14ac:dyDescent="0.35">
      <c r="G3170" s="1019">
        <v>40891</v>
      </c>
    </row>
    <row r="3171" spans="7:7" ht="11.9" customHeight="1" x14ac:dyDescent="0.35">
      <c r="G3171" s="1019">
        <v>40892</v>
      </c>
    </row>
    <row r="3172" spans="7:7" ht="11.9" customHeight="1" x14ac:dyDescent="0.35">
      <c r="G3172" s="1019">
        <v>40893</v>
      </c>
    </row>
    <row r="3173" spans="7:7" ht="11.9" customHeight="1" x14ac:dyDescent="0.35">
      <c r="G3173" s="1019">
        <v>40894</v>
      </c>
    </row>
    <row r="3174" spans="7:7" ht="11.9" customHeight="1" x14ac:dyDescent="0.35">
      <c r="G3174" s="1019">
        <v>40895</v>
      </c>
    </row>
    <row r="3175" spans="7:7" ht="11.9" customHeight="1" x14ac:dyDescent="0.35">
      <c r="G3175" s="1019">
        <v>40896</v>
      </c>
    </row>
    <row r="3176" spans="7:7" ht="11.9" customHeight="1" x14ac:dyDescent="0.35">
      <c r="G3176" s="1019">
        <v>40897</v>
      </c>
    </row>
    <row r="3177" spans="7:7" ht="11.9" customHeight="1" x14ac:dyDescent="0.35">
      <c r="G3177" s="1019">
        <v>40898</v>
      </c>
    </row>
    <row r="3178" spans="7:7" ht="11.9" customHeight="1" x14ac:dyDescent="0.35">
      <c r="G3178" s="1019">
        <v>40899</v>
      </c>
    </row>
    <row r="3179" spans="7:7" ht="11.9" customHeight="1" x14ac:dyDescent="0.35">
      <c r="G3179" s="1019">
        <v>40900</v>
      </c>
    </row>
    <row r="3180" spans="7:7" ht="11.9" customHeight="1" x14ac:dyDescent="0.35">
      <c r="G3180" s="1019">
        <v>40901</v>
      </c>
    </row>
    <row r="3181" spans="7:7" ht="11.9" customHeight="1" x14ac:dyDescent="0.35">
      <c r="G3181" s="1019">
        <v>40902</v>
      </c>
    </row>
    <row r="3182" spans="7:7" ht="11.9" customHeight="1" x14ac:dyDescent="0.35">
      <c r="G3182" s="1019">
        <v>40903</v>
      </c>
    </row>
    <row r="3183" spans="7:7" ht="11.9" customHeight="1" x14ac:dyDescent="0.35">
      <c r="G3183" s="1019">
        <v>40904</v>
      </c>
    </row>
    <row r="3184" spans="7:7" ht="11.9" customHeight="1" x14ac:dyDescent="0.35">
      <c r="G3184" s="1019">
        <v>40905</v>
      </c>
    </row>
    <row r="3185" spans="7:7" ht="11.9" customHeight="1" x14ac:dyDescent="0.35">
      <c r="G3185" s="1019">
        <v>40906</v>
      </c>
    </row>
    <row r="3186" spans="7:7" ht="11.9" customHeight="1" x14ac:dyDescent="0.35">
      <c r="G3186" s="1019">
        <v>40907</v>
      </c>
    </row>
    <row r="3187" spans="7:7" ht="11.9" customHeight="1" x14ac:dyDescent="0.35">
      <c r="G3187" s="1019">
        <v>40908</v>
      </c>
    </row>
    <row r="3188" spans="7:7" ht="11.9" customHeight="1" x14ac:dyDescent="0.35">
      <c r="G3188" s="1019">
        <v>40909</v>
      </c>
    </row>
    <row r="3189" spans="7:7" ht="11.9" customHeight="1" x14ac:dyDescent="0.35">
      <c r="G3189" s="1019">
        <v>40910</v>
      </c>
    </row>
    <row r="3190" spans="7:7" ht="11.9" customHeight="1" x14ac:dyDescent="0.35">
      <c r="G3190" s="1019">
        <v>40911</v>
      </c>
    </row>
    <row r="3191" spans="7:7" ht="11.9" customHeight="1" x14ac:dyDescent="0.35">
      <c r="G3191" s="1019">
        <v>40912</v>
      </c>
    </row>
    <row r="3192" spans="7:7" ht="11.9" customHeight="1" x14ac:dyDescent="0.35">
      <c r="G3192" s="1019">
        <v>40913</v>
      </c>
    </row>
    <row r="3193" spans="7:7" ht="11.9" customHeight="1" x14ac:dyDescent="0.35">
      <c r="G3193" s="1019">
        <v>40914</v>
      </c>
    </row>
    <row r="3194" spans="7:7" ht="11.9" customHeight="1" x14ac:dyDescent="0.35">
      <c r="G3194" s="1019">
        <v>40915</v>
      </c>
    </row>
    <row r="3195" spans="7:7" ht="11.9" customHeight="1" x14ac:dyDescent="0.35">
      <c r="G3195" s="1019">
        <v>40916</v>
      </c>
    </row>
    <row r="3196" spans="7:7" ht="11.9" customHeight="1" x14ac:dyDescent="0.35">
      <c r="G3196" s="1019">
        <v>40917</v>
      </c>
    </row>
    <row r="3197" spans="7:7" ht="11.9" customHeight="1" x14ac:dyDescent="0.35">
      <c r="G3197" s="1019">
        <v>40918</v>
      </c>
    </row>
    <row r="3198" spans="7:7" ht="11.9" customHeight="1" x14ac:dyDescent="0.35">
      <c r="G3198" s="1019">
        <v>40919</v>
      </c>
    </row>
    <row r="3199" spans="7:7" ht="11.9" customHeight="1" x14ac:dyDescent="0.35">
      <c r="G3199" s="1019">
        <v>40920</v>
      </c>
    </row>
    <row r="3200" spans="7:7" ht="11.9" customHeight="1" x14ac:dyDescent="0.35">
      <c r="G3200" s="1019">
        <v>40921</v>
      </c>
    </row>
    <row r="3201" spans="7:7" ht="11.9" customHeight="1" x14ac:dyDescent="0.35">
      <c r="G3201" s="1019">
        <v>40922</v>
      </c>
    </row>
    <row r="3202" spans="7:7" ht="11.9" customHeight="1" x14ac:dyDescent="0.35">
      <c r="G3202" s="1019">
        <v>40923</v>
      </c>
    </row>
    <row r="3203" spans="7:7" ht="11.9" customHeight="1" x14ac:dyDescent="0.35">
      <c r="G3203" s="1019">
        <v>40924</v>
      </c>
    </row>
    <row r="3204" spans="7:7" ht="11.9" customHeight="1" x14ac:dyDescent="0.35">
      <c r="G3204" s="1019">
        <v>40925</v>
      </c>
    </row>
    <row r="3205" spans="7:7" ht="11.9" customHeight="1" x14ac:dyDescent="0.35">
      <c r="G3205" s="1019">
        <v>40926</v>
      </c>
    </row>
    <row r="3206" spans="7:7" ht="11.9" customHeight="1" x14ac:dyDescent="0.35">
      <c r="G3206" s="1019">
        <v>40927</v>
      </c>
    </row>
    <row r="3207" spans="7:7" ht="11.9" customHeight="1" x14ac:dyDescent="0.35">
      <c r="G3207" s="1019">
        <v>40928</v>
      </c>
    </row>
    <row r="3208" spans="7:7" ht="11.9" customHeight="1" x14ac:dyDescent="0.35">
      <c r="G3208" s="1019">
        <v>40929</v>
      </c>
    </row>
    <row r="3209" spans="7:7" ht="11.9" customHeight="1" x14ac:dyDescent="0.35">
      <c r="G3209" s="1019">
        <v>40930</v>
      </c>
    </row>
    <row r="3210" spans="7:7" ht="11.9" customHeight="1" x14ac:dyDescent="0.35">
      <c r="G3210" s="1019">
        <v>40931</v>
      </c>
    </row>
    <row r="3211" spans="7:7" ht="11.9" customHeight="1" x14ac:dyDescent="0.35">
      <c r="G3211" s="1019">
        <v>40932</v>
      </c>
    </row>
    <row r="3212" spans="7:7" ht="11.9" customHeight="1" x14ac:dyDescent="0.35">
      <c r="G3212" s="1019">
        <v>40933</v>
      </c>
    </row>
    <row r="3213" spans="7:7" ht="11.9" customHeight="1" x14ac:dyDescent="0.35">
      <c r="G3213" s="1019">
        <v>40934</v>
      </c>
    </row>
    <row r="3214" spans="7:7" ht="11.9" customHeight="1" x14ac:dyDescent="0.35">
      <c r="G3214" s="1019">
        <v>40935</v>
      </c>
    </row>
    <row r="3215" spans="7:7" ht="11.9" customHeight="1" x14ac:dyDescent="0.35">
      <c r="G3215" s="1019">
        <v>40936</v>
      </c>
    </row>
    <row r="3216" spans="7:7" ht="11.9" customHeight="1" x14ac:dyDescent="0.35">
      <c r="G3216" s="1019">
        <v>40937</v>
      </c>
    </row>
    <row r="3217" spans="7:7" ht="11.9" customHeight="1" x14ac:dyDescent="0.35">
      <c r="G3217" s="1019">
        <v>40938</v>
      </c>
    </row>
    <row r="3218" spans="7:7" ht="11.9" customHeight="1" x14ac:dyDescent="0.35">
      <c r="G3218" s="1019">
        <v>40939</v>
      </c>
    </row>
    <row r="3219" spans="7:7" ht="11.9" customHeight="1" x14ac:dyDescent="0.35">
      <c r="G3219" s="1019">
        <v>40940</v>
      </c>
    </row>
    <row r="3220" spans="7:7" ht="11.9" customHeight="1" x14ac:dyDescent="0.35">
      <c r="G3220" s="1019">
        <v>40941</v>
      </c>
    </row>
    <row r="3221" spans="7:7" ht="11.9" customHeight="1" x14ac:dyDescent="0.35">
      <c r="G3221" s="1019">
        <v>40942</v>
      </c>
    </row>
    <row r="3222" spans="7:7" ht="11.9" customHeight="1" x14ac:dyDescent="0.35">
      <c r="G3222" s="1019">
        <v>40943</v>
      </c>
    </row>
    <row r="3223" spans="7:7" ht="11.9" customHeight="1" x14ac:dyDescent="0.35">
      <c r="G3223" s="1019">
        <v>40944</v>
      </c>
    </row>
    <row r="3224" spans="7:7" ht="11.9" customHeight="1" x14ac:dyDescent="0.35">
      <c r="G3224" s="1019">
        <v>40945</v>
      </c>
    </row>
    <row r="3225" spans="7:7" ht="11.9" customHeight="1" x14ac:dyDescent="0.35">
      <c r="G3225" s="1019">
        <v>40946</v>
      </c>
    </row>
    <row r="3226" spans="7:7" ht="11.9" customHeight="1" x14ac:dyDescent="0.35">
      <c r="G3226" s="1019">
        <v>40947</v>
      </c>
    </row>
    <row r="3227" spans="7:7" ht="11.9" customHeight="1" x14ac:dyDescent="0.35">
      <c r="G3227" s="1019">
        <v>40948</v>
      </c>
    </row>
    <row r="3228" spans="7:7" ht="11.9" customHeight="1" x14ac:dyDescent="0.35">
      <c r="G3228" s="1019">
        <v>40949</v>
      </c>
    </row>
    <row r="3229" spans="7:7" ht="11.9" customHeight="1" x14ac:dyDescent="0.35">
      <c r="G3229" s="1019">
        <v>40950</v>
      </c>
    </row>
    <row r="3230" spans="7:7" ht="11.9" customHeight="1" x14ac:dyDescent="0.35">
      <c r="G3230" s="1019">
        <v>40951</v>
      </c>
    </row>
    <row r="3231" spans="7:7" ht="11.9" customHeight="1" x14ac:dyDescent="0.35">
      <c r="G3231" s="1019">
        <v>40952</v>
      </c>
    </row>
    <row r="3232" spans="7:7" ht="11.9" customHeight="1" x14ac:dyDescent="0.35">
      <c r="G3232" s="1019">
        <v>40953</v>
      </c>
    </row>
    <row r="3233" spans="7:7" ht="11.9" customHeight="1" x14ac:dyDescent="0.35">
      <c r="G3233" s="1019">
        <v>40954</v>
      </c>
    </row>
    <row r="3234" spans="7:7" ht="11.9" customHeight="1" x14ac:dyDescent="0.35">
      <c r="G3234" s="1019">
        <v>40955</v>
      </c>
    </row>
    <row r="3235" spans="7:7" ht="11.9" customHeight="1" x14ac:dyDescent="0.35">
      <c r="G3235" s="1019">
        <v>40956</v>
      </c>
    </row>
    <row r="3236" spans="7:7" ht="11.9" customHeight="1" x14ac:dyDescent="0.35">
      <c r="G3236" s="1019">
        <v>40957</v>
      </c>
    </row>
    <row r="3237" spans="7:7" ht="11.9" customHeight="1" x14ac:dyDescent="0.35">
      <c r="G3237" s="1019">
        <v>40958</v>
      </c>
    </row>
    <row r="3238" spans="7:7" ht="11.9" customHeight="1" x14ac:dyDescent="0.35">
      <c r="G3238" s="1019">
        <v>40959</v>
      </c>
    </row>
    <row r="3239" spans="7:7" ht="11.9" customHeight="1" x14ac:dyDescent="0.35">
      <c r="G3239" s="1019">
        <v>40960</v>
      </c>
    </row>
    <row r="3240" spans="7:7" ht="11.9" customHeight="1" x14ac:dyDescent="0.35">
      <c r="G3240" s="1019">
        <v>40961</v>
      </c>
    </row>
    <row r="3241" spans="7:7" ht="11.9" customHeight="1" x14ac:dyDescent="0.35">
      <c r="G3241" s="1019">
        <v>40962</v>
      </c>
    </row>
    <row r="3242" spans="7:7" ht="11.9" customHeight="1" x14ac:dyDescent="0.35">
      <c r="G3242" s="1019">
        <v>40963</v>
      </c>
    </row>
    <row r="3243" spans="7:7" ht="11.9" customHeight="1" x14ac:dyDescent="0.35">
      <c r="G3243" s="1019">
        <v>40964</v>
      </c>
    </row>
    <row r="3244" spans="7:7" ht="11.9" customHeight="1" x14ac:dyDescent="0.35">
      <c r="G3244" s="1019">
        <v>40965</v>
      </c>
    </row>
    <row r="3245" spans="7:7" ht="11.9" customHeight="1" x14ac:dyDescent="0.35">
      <c r="G3245" s="1019">
        <v>40966</v>
      </c>
    </row>
    <row r="3246" spans="7:7" ht="11.9" customHeight="1" x14ac:dyDescent="0.35">
      <c r="G3246" s="1019">
        <v>40967</v>
      </c>
    </row>
    <row r="3247" spans="7:7" ht="11.9" customHeight="1" x14ac:dyDescent="0.35">
      <c r="G3247" s="1019">
        <v>40968</v>
      </c>
    </row>
    <row r="3248" spans="7:7" ht="11.9" customHeight="1" x14ac:dyDescent="0.35">
      <c r="G3248" s="1019">
        <v>40969</v>
      </c>
    </row>
    <row r="3249" spans="7:7" ht="11.9" customHeight="1" x14ac:dyDescent="0.35">
      <c r="G3249" s="1019">
        <v>40970</v>
      </c>
    </row>
    <row r="3250" spans="7:7" ht="11.9" customHeight="1" x14ac:dyDescent="0.35">
      <c r="G3250" s="1019">
        <v>40971</v>
      </c>
    </row>
    <row r="3251" spans="7:7" ht="11.9" customHeight="1" x14ac:dyDescent="0.35">
      <c r="G3251" s="1019">
        <v>40972</v>
      </c>
    </row>
    <row r="3252" spans="7:7" ht="11.9" customHeight="1" x14ac:dyDescent="0.35">
      <c r="G3252" s="1019">
        <v>40973</v>
      </c>
    </row>
    <row r="3253" spans="7:7" ht="11.9" customHeight="1" x14ac:dyDescent="0.35">
      <c r="G3253" s="1019">
        <v>40974</v>
      </c>
    </row>
    <row r="3254" spans="7:7" ht="11.9" customHeight="1" x14ac:dyDescent="0.35">
      <c r="G3254" s="1019">
        <v>40975</v>
      </c>
    </row>
    <row r="3255" spans="7:7" ht="11.9" customHeight="1" x14ac:dyDescent="0.35">
      <c r="G3255" s="1019">
        <v>40976</v>
      </c>
    </row>
    <row r="3256" spans="7:7" ht="11.9" customHeight="1" x14ac:dyDescent="0.35">
      <c r="G3256" s="1019">
        <v>40977</v>
      </c>
    </row>
    <row r="3257" spans="7:7" ht="11.9" customHeight="1" x14ac:dyDescent="0.35">
      <c r="G3257" s="1019">
        <v>40978</v>
      </c>
    </row>
    <row r="3258" spans="7:7" ht="11.9" customHeight="1" x14ac:dyDescent="0.35">
      <c r="G3258" s="1019">
        <v>40979</v>
      </c>
    </row>
    <row r="3259" spans="7:7" ht="11.9" customHeight="1" x14ac:dyDescent="0.35">
      <c r="G3259" s="1019">
        <v>40980</v>
      </c>
    </row>
    <row r="3260" spans="7:7" ht="11.9" customHeight="1" x14ac:dyDescent="0.35">
      <c r="G3260" s="1019">
        <v>40981</v>
      </c>
    </row>
    <row r="3261" spans="7:7" ht="11.9" customHeight="1" x14ac:dyDescent="0.35">
      <c r="G3261" s="1019">
        <v>40982</v>
      </c>
    </row>
    <row r="3262" spans="7:7" ht="11.9" customHeight="1" x14ac:dyDescent="0.35">
      <c r="G3262" s="1019">
        <v>40983</v>
      </c>
    </row>
    <row r="3263" spans="7:7" ht="11.9" customHeight="1" x14ac:dyDescent="0.35">
      <c r="G3263" s="1019">
        <v>40984</v>
      </c>
    </row>
    <row r="3264" spans="7:7" ht="11.9" customHeight="1" x14ac:dyDescent="0.35">
      <c r="G3264" s="1019">
        <v>40985</v>
      </c>
    </row>
    <row r="3265" spans="7:7" ht="11.9" customHeight="1" x14ac:dyDescent="0.35">
      <c r="G3265" s="1019">
        <v>40986</v>
      </c>
    </row>
    <row r="3266" spans="7:7" ht="11.9" customHeight="1" x14ac:dyDescent="0.35">
      <c r="G3266" s="1019">
        <v>40987</v>
      </c>
    </row>
    <row r="3267" spans="7:7" ht="11.9" customHeight="1" x14ac:dyDescent="0.35">
      <c r="G3267" s="1019">
        <v>40988</v>
      </c>
    </row>
    <row r="3268" spans="7:7" ht="11.9" customHeight="1" x14ac:dyDescent="0.35">
      <c r="G3268" s="1019">
        <v>40989</v>
      </c>
    </row>
    <row r="3269" spans="7:7" ht="11.9" customHeight="1" x14ac:dyDescent="0.35">
      <c r="G3269" s="1019">
        <v>40990</v>
      </c>
    </row>
    <row r="3270" spans="7:7" ht="11.9" customHeight="1" x14ac:dyDescent="0.35">
      <c r="G3270" s="1019">
        <v>40991</v>
      </c>
    </row>
    <row r="3271" spans="7:7" ht="11.9" customHeight="1" x14ac:dyDescent="0.35">
      <c r="G3271" s="1019">
        <v>40992</v>
      </c>
    </row>
    <row r="3272" spans="7:7" ht="11.9" customHeight="1" x14ac:dyDescent="0.35">
      <c r="G3272" s="1019">
        <v>40993</v>
      </c>
    </row>
    <row r="3273" spans="7:7" ht="11.9" customHeight="1" x14ac:dyDescent="0.35">
      <c r="G3273" s="1019">
        <v>40994</v>
      </c>
    </row>
    <row r="3274" spans="7:7" ht="11.9" customHeight="1" x14ac:dyDescent="0.35">
      <c r="G3274" s="1019">
        <v>40995</v>
      </c>
    </row>
    <row r="3275" spans="7:7" ht="11.9" customHeight="1" x14ac:dyDescent="0.35">
      <c r="G3275" s="1019">
        <v>40996</v>
      </c>
    </row>
    <row r="3276" spans="7:7" ht="11.9" customHeight="1" x14ac:dyDescent="0.35">
      <c r="G3276" s="1019">
        <v>40997</v>
      </c>
    </row>
    <row r="3277" spans="7:7" ht="11.9" customHeight="1" x14ac:dyDescent="0.35">
      <c r="G3277" s="1019">
        <v>40998</v>
      </c>
    </row>
    <row r="3278" spans="7:7" ht="11.9" customHeight="1" x14ac:dyDescent="0.35">
      <c r="G3278" s="1019">
        <v>40999</v>
      </c>
    </row>
    <row r="3279" spans="7:7" ht="11.9" customHeight="1" x14ac:dyDescent="0.35">
      <c r="G3279" s="1019">
        <v>41000</v>
      </c>
    </row>
    <row r="3280" spans="7:7" ht="11.9" customHeight="1" x14ac:dyDescent="0.35">
      <c r="G3280" s="1019">
        <v>41001</v>
      </c>
    </row>
    <row r="3281" spans="7:7" ht="11.9" customHeight="1" x14ac:dyDescent="0.35">
      <c r="G3281" s="1019">
        <v>41002</v>
      </c>
    </row>
    <row r="3282" spans="7:7" ht="11.9" customHeight="1" x14ac:dyDescent="0.35">
      <c r="G3282" s="1019">
        <v>41003</v>
      </c>
    </row>
    <row r="3283" spans="7:7" ht="11.9" customHeight="1" x14ac:dyDescent="0.35">
      <c r="G3283" s="1019">
        <v>41004</v>
      </c>
    </row>
    <row r="3284" spans="7:7" ht="11.9" customHeight="1" x14ac:dyDescent="0.35">
      <c r="G3284" s="1019">
        <v>41005</v>
      </c>
    </row>
    <row r="3285" spans="7:7" ht="11.9" customHeight="1" x14ac:dyDescent="0.35">
      <c r="G3285" s="1019">
        <v>41006</v>
      </c>
    </row>
    <row r="3286" spans="7:7" ht="11.9" customHeight="1" x14ac:dyDescent="0.35">
      <c r="G3286" s="1019">
        <v>41007</v>
      </c>
    </row>
    <row r="3287" spans="7:7" ht="11.9" customHeight="1" x14ac:dyDescent="0.35">
      <c r="G3287" s="1019">
        <v>41008</v>
      </c>
    </row>
    <row r="3288" spans="7:7" ht="11.9" customHeight="1" x14ac:dyDescent="0.35">
      <c r="G3288" s="1019">
        <v>41009</v>
      </c>
    </row>
    <row r="3289" spans="7:7" ht="11.9" customHeight="1" x14ac:dyDescent="0.35">
      <c r="G3289" s="1019">
        <v>41010</v>
      </c>
    </row>
    <row r="3290" spans="7:7" ht="11.9" customHeight="1" x14ac:dyDescent="0.35">
      <c r="G3290" s="1019">
        <v>41011</v>
      </c>
    </row>
    <row r="3291" spans="7:7" ht="11.9" customHeight="1" x14ac:dyDescent="0.35">
      <c r="G3291" s="1019">
        <v>41012</v>
      </c>
    </row>
    <row r="3292" spans="7:7" ht="11.9" customHeight="1" x14ac:dyDescent="0.35">
      <c r="G3292" s="1019">
        <v>41013</v>
      </c>
    </row>
    <row r="3293" spans="7:7" ht="11.9" customHeight="1" x14ac:dyDescent="0.35">
      <c r="G3293" s="1019">
        <v>41014</v>
      </c>
    </row>
    <row r="3294" spans="7:7" ht="11.9" customHeight="1" x14ac:dyDescent="0.35">
      <c r="G3294" s="1019">
        <v>41015</v>
      </c>
    </row>
    <row r="3295" spans="7:7" ht="11.9" customHeight="1" x14ac:dyDescent="0.35">
      <c r="G3295" s="1019">
        <v>41016</v>
      </c>
    </row>
    <row r="3296" spans="7:7" ht="11.9" customHeight="1" x14ac:dyDescent="0.35">
      <c r="G3296" s="1019">
        <v>41017</v>
      </c>
    </row>
    <row r="3297" spans="7:7" ht="11.9" customHeight="1" x14ac:dyDescent="0.35">
      <c r="G3297" s="1019">
        <v>41018</v>
      </c>
    </row>
    <row r="3298" spans="7:7" ht="11.9" customHeight="1" x14ac:dyDescent="0.35">
      <c r="G3298" s="1019">
        <v>41019</v>
      </c>
    </row>
    <row r="3299" spans="7:7" ht="11.9" customHeight="1" x14ac:dyDescent="0.35">
      <c r="G3299" s="1019">
        <v>41020</v>
      </c>
    </row>
    <row r="3300" spans="7:7" ht="11.9" customHeight="1" x14ac:dyDescent="0.35">
      <c r="G3300" s="1019">
        <v>41021</v>
      </c>
    </row>
    <row r="3301" spans="7:7" ht="11.9" customHeight="1" x14ac:dyDescent="0.35">
      <c r="G3301" s="1019">
        <v>41022</v>
      </c>
    </row>
    <row r="3302" spans="7:7" ht="11.9" customHeight="1" x14ac:dyDescent="0.35">
      <c r="G3302" s="1019">
        <v>41023</v>
      </c>
    </row>
    <row r="3303" spans="7:7" ht="11.9" customHeight="1" x14ac:dyDescent="0.35">
      <c r="G3303" s="1019">
        <v>41024</v>
      </c>
    </row>
    <row r="3304" spans="7:7" ht="11.9" customHeight="1" x14ac:dyDescent="0.35">
      <c r="G3304" s="1019">
        <v>41025</v>
      </c>
    </row>
    <row r="3305" spans="7:7" ht="11.9" customHeight="1" x14ac:dyDescent="0.35">
      <c r="G3305" s="1019">
        <v>41026</v>
      </c>
    </row>
    <row r="3306" spans="7:7" ht="11.9" customHeight="1" x14ac:dyDescent="0.35">
      <c r="G3306" s="1019">
        <v>41027</v>
      </c>
    </row>
    <row r="3307" spans="7:7" ht="11.9" customHeight="1" x14ac:dyDescent="0.35">
      <c r="G3307" s="1019">
        <v>41028</v>
      </c>
    </row>
    <row r="3308" spans="7:7" ht="11.9" customHeight="1" x14ac:dyDescent="0.35">
      <c r="G3308" s="1019">
        <v>41029</v>
      </c>
    </row>
    <row r="3309" spans="7:7" ht="11.9" customHeight="1" x14ac:dyDescent="0.35">
      <c r="G3309" s="1019">
        <v>41030</v>
      </c>
    </row>
    <row r="3310" spans="7:7" ht="11.9" customHeight="1" x14ac:dyDescent="0.35">
      <c r="G3310" s="1019">
        <v>41031</v>
      </c>
    </row>
    <row r="3311" spans="7:7" ht="11.9" customHeight="1" x14ac:dyDescent="0.35">
      <c r="G3311" s="1019">
        <v>41032</v>
      </c>
    </row>
    <row r="3312" spans="7:7" ht="11.9" customHeight="1" x14ac:dyDescent="0.35">
      <c r="G3312" s="1019">
        <v>41033</v>
      </c>
    </row>
    <row r="3313" spans="7:7" ht="11.9" customHeight="1" x14ac:dyDescent="0.35">
      <c r="G3313" s="1019">
        <v>41034</v>
      </c>
    </row>
    <row r="3314" spans="7:7" ht="11.9" customHeight="1" x14ac:dyDescent="0.35">
      <c r="G3314" s="1019">
        <v>41035</v>
      </c>
    </row>
    <row r="3315" spans="7:7" ht="11.9" customHeight="1" x14ac:dyDescent="0.35">
      <c r="G3315" s="1019">
        <v>41036</v>
      </c>
    </row>
    <row r="3316" spans="7:7" ht="11.9" customHeight="1" x14ac:dyDescent="0.35">
      <c r="G3316" s="1019">
        <v>41037</v>
      </c>
    </row>
    <row r="3317" spans="7:7" ht="11.9" customHeight="1" x14ac:dyDescent="0.35">
      <c r="G3317" s="1019">
        <v>41038</v>
      </c>
    </row>
    <row r="3318" spans="7:7" ht="11.9" customHeight="1" x14ac:dyDescent="0.35">
      <c r="G3318" s="1019">
        <v>41039</v>
      </c>
    </row>
    <row r="3319" spans="7:7" ht="11.9" customHeight="1" x14ac:dyDescent="0.35">
      <c r="G3319" s="1019">
        <v>41040</v>
      </c>
    </row>
    <row r="3320" spans="7:7" ht="11.9" customHeight="1" x14ac:dyDescent="0.35">
      <c r="G3320" s="1019">
        <v>41041</v>
      </c>
    </row>
    <row r="3321" spans="7:7" ht="11.9" customHeight="1" x14ac:dyDescent="0.35">
      <c r="G3321" s="1019">
        <v>41042</v>
      </c>
    </row>
    <row r="3322" spans="7:7" ht="11.9" customHeight="1" x14ac:dyDescent="0.35">
      <c r="G3322" s="1019">
        <v>41043</v>
      </c>
    </row>
    <row r="3323" spans="7:7" ht="11.9" customHeight="1" x14ac:dyDescent="0.35">
      <c r="G3323" s="1019">
        <v>41044</v>
      </c>
    </row>
    <row r="3324" spans="7:7" ht="11.9" customHeight="1" x14ac:dyDescent="0.35">
      <c r="G3324" s="1019">
        <v>41045</v>
      </c>
    </row>
    <row r="3325" spans="7:7" ht="11.9" customHeight="1" x14ac:dyDescent="0.35">
      <c r="G3325" s="1019">
        <v>41046</v>
      </c>
    </row>
    <row r="3326" spans="7:7" ht="11.9" customHeight="1" x14ac:dyDescent="0.35">
      <c r="G3326" s="1019">
        <v>41047</v>
      </c>
    </row>
    <row r="3327" spans="7:7" ht="11.9" customHeight="1" x14ac:dyDescent="0.35">
      <c r="G3327" s="1019">
        <v>41048</v>
      </c>
    </row>
    <row r="3328" spans="7:7" ht="11.9" customHeight="1" x14ac:dyDescent="0.35">
      <c r="G3328" s="1019">
        <v>41049</v>
      </c>
    </row>
    <row r="3329" spans="7:7" ht="11.9" customHeight="1" x14ac:dyDescent="0.35">
      <c r="G3329" s="1019">
        <v>41050</v>
      </c>
    </row>
    <row r="3330" spans="7:7" ht="11.9" customHeight="1" x14ac:dyDescent="0.35">
      <c r="G3330" s="1019">
        <v>41051</v>
      </c>
    </row>
    <row r="3331" spans="7:7" ht="11.9" customHeight="1" x14ac:dyDescent="0.35">
      <c r="G3331" s="1019">
        <v>41052</v>
      </c>
    </row>
    <row r="3332" spans="7:7" ht="11.9" customHeight="1" x14ac:dyDescent="0.35">
      <c r="G3332" s="1019">
        <v>41053</v>
      </c>
    </row>
    <row r="3333" spans="7:7" ht="11.9" customHeight="1" x14ac:dyDescent="0.35">
      <c r="G3333" s="1019">
        <v>41054</v>
      </c>
    </row>
    <row r="3334" spans="7:7" ht="11.9" customHeight="1" x14ac:dyDescent="0.35">
      <c r="G3334" s="1019">
        <v>41055</v>
      </c>
    </row>
    <row r="3335" spans="7:7" ht="11.9" customHeight="1" x14ac:dyDescent="0.35">
      <c r="G3335" s="1019">
        <v>41056</v>
      </c>
    </row>
    <row r="3336" spans="7:7" ht="11.9" customHeight="1" x14ac:dyDescent="0.35">
      <c r="G3336" s="1019">
        <v>41057</v>
      </c>
    </row>
    <row r="3337" spans="7:7" ht="11.9" customHeight="1" x14ac:dyDescent="0.35">
      <c r="G3337" s="1019">
        <v>41058</v>
      </c>
    </row>
    <row r="3338" spans="7:7" ht="11.9" customHeight="1" x14ac:dyDescent="0.35">
      <c r="G3338" s="1019">
        <v>41059</v>
      </c>
    </row>
    <row r="3339" spans="7:7" ht="11.9" customHeight="1" x14ac:dyDescent="0.35">
      <c r="G3339" s="1019">
        <v>41060</v>
      </c>
    </row>
    <row r="3340" spans="7:7" ht="11.9" customHeight="1" x14ac:dyDescent="0.35">
      <c r="G3340" s="1019">
        <v>41061</v>
      </c>
    </row>
    <row r="3341" spans="7:7" ht="11.9" customHeight="1" x14ac:dyDescent="0.35">
      <c r="G3341" s="1019">
        <v>41062</v>
      </c>
    </row>
    <row r="3342" spans="7:7" ht="11.9" customHeight="1" x14ac:dyDescent="0.35">
      <c r="G3342" s="1019">
        <v>41063</v>
      </c>
    </row>
    <row r="3343" spans="7:7" ht="11.9" customHeight="1" x14ac:dyDescent="0.35">
      <c r="G3343" s="1019">
        <v>41064</v>
      </c>
    </row>
    <row r="3344" spans="7:7" ht="11.9" customHeight="1" x14ac:dyDescent="0.35">
      <c r="G3344" s="1019">
        <v>41065</v>
      </c>
    </row>
    <row r="3345" spans="7:7" ht="11.9" customHeight="1" x14ac:dyDescent="0.35">
      <c r="G3345" s="1019">
        <v>41066</v>
      </c>
    </row>
    <row r="3346" spans="7:7" ht="11.9" customHeight="1" x14ac:dyDescent="0.35">
      <c r="G3346" s="1019">
        <v>41067</v>
      </c>
    </row>
    <row r="3347" spans="7:7" ht="11.9" customHeight="1" x14ac:dyDescent="0.35">
      <c r="G3347" s="1019">
        <v>41068</v>
      </c>
    </row>
    <row r="3348" spans="7:7" ht="11.9" customHeight="1" x14ac:dyDescent="0.35">
      <c r="G3348" s="1019">
        <v>41069</v>
      </c>
    </row>
    <row r="3349" spans="7:7" ht="11.9" customHeight="1" x14ac:dyDescent="0.35">
      <c r="G3349" s="1019">
        <v>41070</v>
      </c>
    </row>
    <row r="3350" spans="7:7" ht="11.9" customHeight="1" x14ac:dyDescent="0.35">
      <c r="G3350" s="1019">
        <v>41071</v>
      </c>
    </row>
    <row r="3351" spans="7:7" ht="11.9" customHeight="1" x14ac:dyDescent="0.35">
      <c r="G3351" s="1019">
        <v>41072</v>
      </c>
    </row>
    <row r="3352" spans="7:7" ht="11.9" customHeight="1" x14ac:dyDescent="0.35">
      <c r="G3352" s="1019">
        <v>41073</v>
      </c>
    </row>
    <row r="3353" spans="7:7" ht="11.9" customHeight="1" x14ac:dyDescent="0.35">
      <c r="G3353" s="1019">
        <v>41074</v>
      </c>
    </row>
    <row r="3354" spans="7:7" ht="11.9" customHeight="1" x14ac:dyDescent="0.35">
      <c r="G3354" s="1019">
        <v>41075</v>
      </c>
    </row>
    <row r="3355" spans="7:7" ht="11.9" customHeight="1" x14ac:dyDescent="0.35">
      <c r="G3355" s="1019">
        <v>41076</v>
      </c>
    </row>
    <row r="3356" spans="7:7" ht="11.9" customHeight="1" x14ac:dyDescent="0.35">
      <c r="G3356" s="1019">
        <v>41077</v>
      </c>
    </row>
    <row r="3357" spans="7:7" ht="11.9" customHeight="1" x14ac:dyDescent="0.35">
      <c r="G3357" s="1019">
        <v>41078</v>
      </c>
    </row>
    <row r="3358" spans="7:7" ht="11.9" customHeight="1" x14ac:dyDescent="0.35">
      <c r="G3358" s="1019">
        <v>41079</v>
      </c>
    </row>
    <row r="3359" spans="7:7" ht="11.9" customHeight="1" x14ac:dyDescent="0.35">
      <c r="G3359" s="1019">
        <v>41080</v>
      </c>
    </row>
    <row r="3360" spans="7:7" ht="11.9" customHeight="1" x14ac:dyDescent="0.35">
      <c r="G3360" s="1019">
        <v>41081</v>
      </c>
    </row>
    <row r="3361" spans="7:7" ht="11.9" customHeight="1" x14ac:dyDescent="0.35">
      <c r="G3361" s="1019">
        <v>41082</v>
      </c>
    </row>
    <row r="3362" spans="7:7" ht="11.9" customHeight="1" x14ac:dyDescent="0.35">
      <c r="G3362" s="1019">
        <v>41083</v>
      </c>
    </row>
    <row r="3363" spans="7:7" ht="11.9" customHeight="1" x14ac:dyDescent="0.35">
      <c r="G3363" s="1019">
        <v>41084</v>
      </c>
    </row>
    <row r="3364" spans="7:7" ht="11.9" customHeight="1" x14ac:dyDescent="0.35">
      <c r="G3364" s="1019">
        <v>41085</v>
      </c>
    </row>
    <row r="3365" spans="7:7" ht="11.9" customHeight="1" x14ac:dyDescent="0.35">
      <c r="G3365" s="1019">
        <v>41086</v>
      </c>
    </row>
    <row r="3366" spans="7:7" ht="11.9" customHeight="1" x14ac:dyDescent="0.35">
      <c r="G3366" s="1019">
        <v>41087</v>
      </c>
    </row>
    <row r="3367" spans="7:7" ht="11.9" customHeight="1" x14ac:dyDescent="0.35">
      <c r="G3367" s="1019">
        <v>41088</v>
      </c>
    </row>
    <row r="3368" spans="7:7" ht="11.9" customHeight="1" x14ac:dyDescent="0.35">
      <c r="G3368" s="1019">
        <v>41089</v>
      </c>
    </row>
    <row r="3369" spans="7:7" ht="11.9" customHeight="1" x14ac:dyDescent="0.35">
      <c r="G3369" s="1019">
        <v>41090</v>
      </c>
    </row>
    <row r="3370" spans="7:7" ht="11.9" customHeight="1" x14ac:dyDescent="0.35">
      <c r="G3370" s="1019">
        <v>41091</v>
      </c>
    </row>
    <row r="3371" spans="7:7" ht="11.9" customHeight="1" x14ac:dyDescent="0.35">
      <c r="G3371" s="1019">
        <v>41092</v>
      </c>
    </row>
    <row r="3372" spans="7:7" ht="11.9" customHeight="1" x14ac:dyDescent="0.35">
      <c r="G3372" s="1019">
        <v>41093</v>
      </c>
    </row>
    <row r="3373" spans="7:7" ht="11.9" customHeight="1" x14ac:dyDescent="0.35">
      <c r="G3373" s="1019">
        <v>41094</v>
      </c>
    </row>
    <row r="3374" spans="7:7" ht="11.9" customHeight="1" x14ac:dyDescent="0.35">
      <c r="G3374" s="1019">
        <v>41095</v>
      </c>
    </row>
    <row r="3375" spans="7:7" ht="11.9" customHeight="1" x14ac:dyDescent="0.35">
      <c r="G3375" s="1019">
        <v>41096</v>
      </c>
    </row>
    <row r="3376" spans="7:7" ht="11.9" customHeight="1" x14ac:dyDescent="0.35">
      <c r="G3376" s="1019">
        <v>41097</v>
      </c>
    </row>
    <row r="3377" spans="7:7" ht="11.9" customHeight="1" x14ac:dyDescent="0.35">
      <c r="G3377" s="1019">
        <v>41098</v>
      </c>
    </row>
    <row r="3378" spans="7:7" ht="11.9" customHeight="1" x14ac:dyDescent="0.35">
      <c r="G3378" s="1019">
        <v>41099</v>
      </c>
    </row>
    <row r="3379" spans="7:7" ht="11.9" customHeight="1" x14ac:dyDescent="0.35">
      <c r="G3379" s="1019">
        <v>41100</v>
      </c>
    </row>
    <row r="3380" spans="7:7" ht="11.9" customHeight="1" x14ac:dyDescent="0.35">
      <c r="G3380" s="1019">
        <v>41101</v>
      </c>
    </row>
    <row r="3381" spans="7:7" ht="11.9" customHeight="1" x14ac:dyDescent="0.35">
      <c r="G3381" s="1019">
        <v>41102</v>
      </c>
    </row>
    <row r="3382" spans="7:7" ht="11.9" customHeight="1" x14ac:dyDescent="0.35">
      <c r="G3382" s="1019">
        <v>41103</v>
      </c>
    </row>
    <row r="3383" spans="7:7" ht="11.9" customHeight="1" x14ac:dyDescent="0.35">
      <c r="G3383" s="1019">
        <v>41104</v>
      </c>
    </row>
    <row r="3384" spans="7:7" ht="11.9" customHeight="1" x14ac:dyDescent="0.35">
      <c r="G3384" s="1019">
        <v>41105</v>
      </c>
    </row>
    <row r="3385" spans="7:7" ht="11.9" customHeight="1" x14ac:dyDescent="0.35">
      <c r="G3385" s="1019">
        <v>41106</v>
      </c>
    </row>
    <row r="3386" spans="7:7" ht="11.9" customHeight="1" x14ac:dyDescent="0.35">
      <c r="G3386" s="1019">
        <v>41107</v>
      </c>
    </row>
    <row r="3387" spans="7:7" ht="11.9" customHeight="1" x14ac:dyDescent="0.35">
      <c r="G3387" s="1019">
        <v>41108</v>
      </c>
    </row>
    <row r="3388" spans="7:7" ht="11.9" customHeight="1" x14ac:dyDescent="0.35">
      <c r="G3388" s="1019">
        <v>41109</v>
      </c>
    </row>
    <row r="3389" spans="7:7" ht="11.9" customHeight="1" x14ac:dyDescent="0.35">
      <c r="G3389" s="1019">
        <v>41110</v>
      </c>
    </row>
    <row r="3390" spans="7:7" ht="11.9" customHeight="1" x14ac:dyDescent="0.35">
      <c r="G3390" s="1019">
        <v>41111</v>
      </c>
    </row>
    <row r="3391" spans="7:7" ht="11.9" customHeight="1" x14ac:dyDescent="0.35">
      <c r="G3391" s="1019">
        <v>41112</v>
      </c>
    </row>
    <row r="3392" spans="7:7" ht="11.9" customHeight="1" x14ac:dyDescent="0.35">
      <c r="G3392" s="1019">
        <v>41113</v>
      </c>
    </row>
    <row r="3393" spans="7:7" ht="11.9" customHeight="1" x14ac:dyDescent="0.35">
      <c r="G3393" s="1019">
        <v>41114</v>
      </c>
    </row>
    <row r="3394" spans="7:7" ht="11.9" customHeight="1" x14ac:dyDescent="0.35">
      <c r="G3394" s="1019">
        <v>41115</v>
      </c>
    </row>
    <row r="3395" spans="7:7" ht="11.9" customHeight="1" x14ac:dyDescent="0.35">
      <c r="G3395" s="1019">
        <v>41116</v>
      </c>
    </row>
    <row r="3396" spans="7:7" ht="11.9" customHeight="1" x14ac:dyDescent="0.35">
      <c r="G3396" s="1019">
        <v>41117</v>
      </c>
    </row>
    <row r="3397" spans="7:7" ht="11.9" customHeight="1" x14ac:dyDescent="0.35">
      <c r="G3397" s="1019">
        <v>41118</v>
      </c>
    </row>
    <row r="3398" spans="7:7" ht="11.9" customHeight="1" x14ac:dyDescent="0.35">
      <c r="G3398" s="1019">
        <v>41119</v>
      </c>
    </row>
    <row r="3399" spans="7:7" ht="11.9" customHeight="1" x14ac:dyDescent="0.35">
      <c r="G3399" s="1019">
        <v>41120</v>
      </c>
    </row>
    <row r="3400" spans="7:7" ht="11.9" customHeight="1" x14ac:dyDescent="0.35">
      <c r="G3400" s="1019">
        <v>41121</v>
      </c>
    </row>
    <row r="3401" spans="7:7" ht="11.9" customHeight="1" x14ac:dyDescent="0.35">
      <c r="G3401" s="1019">
        <v>41122</v>
      </c>
    </row>
    <row r="3402" spans="7:7" ht="11.9" customHeight="1" x14ac:dyDescent="0.35">
      <c r="G3402" s="1019">
        <v>41123</v>
      </c>
    </row>
    <row r="3403" spans="7:7" ht="11.9" customHeight="1" x14ac:dyDescent="0.35">
      <c r="G3403" s="1019">
        <v>41124</v>
      </c>
    </row>
    <row r="3404" spans="7:7" ht="11.9" customHeight="1" x14ac:dyDescent="0.35">
      <c r="G3404" s="1019">
        <v>41125</v>
      </c>
    </row>
    <row r="3405" spans="7:7" ht="11.9" customHeight="1" x14ac:dyDescent="0.35">
      <c r="G3405" s="1019">
        <v>41126</v>
      </c>
    </row>
    <row r="3406" spans="7:7" ht="11.9" customHeight="1" x14ac:dyDescent="0.35">
      <c r="G3406" s="1019">
        <v>41127</v>
      </c>
    </row>
    <row r="3407" spans="7:7" ht="11.9" customHeight="1" x14ac:dyDescent="0.35">
      <c r="G3407" s="1019">
        <v>41128</v>
      </c>
    </row>
    <row r="3408" spans="7:7" ht="11.9" customHeight="1" x14ac:dyDescent="0.35">
      <c r="G3408" s="1019">
        <v>41129</v>
      </c>
    </row>
    <row r="3409" spans="7:7" ht="11.9" customHeight="1" x14ac:dyDescent="0.35">
      <c r="G3409" s="1019">
        <v>41130</v>
      </c>
    </row>
    <row r="3410" spans="7:7" ht="11.9" customHeight="1" x14ac:dyDescent="0.35">
      <c r="G3410" s="1019">
        <v>41131</v>
      </c>
    </row>
    <row r="3411" spans="7:7" ht="11.9" customHeight="1" x14ac:dyDescent="0.35">
      <c r="G3411" s="1019">
        <v>41132</v>
      </c>
    </row>
    <row r="3412" spans="7:7" ht="11.9" customHeight="1" x14ac:dyDescent="0.35">
      <c r="G3412" s="1019">
        <v>41133</v>
      </c>
    </row>
    <row r="3413" spans="7:7" ht="11.9" customHeight="1" x14ac:dyDescent="0.35">
      <c r="G3413" s="1019">
        <v>41134</v>
      </c>
    </row>
    <row r="3414" spans="7:7" ht="11.9" customHeight="1" x14ac:dyDescent="0.35">
      <c r="G3414" s="1019">
        <v>41135</v>
      </c>
    </row>
    <row r="3415" spans="7:7" ht="11.9" customHeight="1" x14ac:dyDescent="0.35">
      <c r="G3415" s="1019">
        <v>41136</v>
      </c>
    </row>
    <row r="3416" spans="7:7" ht="11.9" customHeight="1" x14ac:dyDescent="0.35">
      <c r="G3416" s="1019">
        <v>41137</v>
      </c>
    </row>
    <row r="3417" spans="7:7" ht="11.9" customHeight="1" x14ac:dyDescent="0.35">
      <c r="G3417" s="1019">
        <v>41138</v>
      </c>
    </row>
    <row r="3418" spans="7:7" ht="11.9" customHeight="1" x14ac:dyDescent="0.35">
      <c r="G3418" s="1019">
        <v>41139</v>
      </c>
    </row>
    <row r="3419" spans="7:7" ht="11.9" customHeight="1" x14ac:dyDescent="0.35">
      <c r="G3419" s="1019">
        <v>41140</v>
      </c>
    </row>
    <row r="3420" spans="7:7" ht="11.9" customHeight="1" x14ac:dyDescent="0.35">
      <c r="G3420" s="1019">
        <v>41141</v>
      </c>
    </row>
    <row r="3421" spans="7:7" ht="11.9" customHeight="1" x14ac:dyDescent="0.35">
      <c r="G3421" s="1019">
        <v>41142</v>
      </c>
    </row>
    <row r="3422" spans="7:7" ht="11.9" customHeight="1" x14ac:dyDescent="0.35">
      <c r="G3422" s="1019">
        <v>41143</v>
      </c>
    </row>
    <row r="3423" spans="7:7" ht="11.9" customHeight="1" x14ac:dyDescent="0.35">
      <c r="G3423" s="1019">
        <v>41144</v>
      </c>
    </row>
    <row r="3424" spans="7:7" ht="11.9" customHeight="1" x14ac:dyDescent="0.35">
      <c r="G3424" s="1019">
        <v>41145</v>
      </c>
    </row>
    <row r="3425" spans="7:7" ht="11.9" customHeight="1" x14ac:dyDescent="0.35">
      <c r="G3425" s="1019">
        <v>41146</v>
      </c>
    </row>
    <row r="3426" spans="7:7" ht="11.9" customHeight="1" x14ac:dyDescent="0.35">
      <c r="G3426" s="1019">
        <v>41147</v>
      </c>
    </row>
    <row r="3427" spans="7:7" ht="11.9" customHeight="1" x14ac:dyDescent="0.35">
      <c r="G3427" s="1019">
        <v>41148</v>
      </c>
    </row>
    <row r="3428" spans="7:7" ht="11.9" customHeight="1" x14ac:dyDescent="0.35">
      <c r="G3428" s="1019">
        <v>41149</v>
      </c>
    </row>
    <row r="3429" spans="7:7" ht="11.9" customHeight="1" x14ac:dyDescent="0.35">
      <c r="G3429" s="1019">
        <v>41150</v>
      </c>
    </row>
    <row r="3430" spans="7:7" ht="11.9" customHeight="1" x14ac:dyDescent="0.35">
      <c r="G3430" s="1019">
        <v>41151</v>
      </c>
    </row>
    <row r="3431" spans="7:7" ht="11.9" customHeight="1" x14ac:dyDescent="0.35">
      <c r="G3431" s="1019">
        <v>41152</v>
      </c>
    </row>
    <row r="3432" spans="7:7" ht="11.9" customHeight="1" x14ac:dyDescent="0.35">
      <c r="G3432" s="1019">
        <v>41153</v>
      </c>
    </row>
    <row r="3433" spans="7:7" ht="11.9" customHeight="1" x14ac:dyDescent="0.35">
      <c r="G3433" s="1019">
        <v>41154</v>
      </c>
    </row>
    <row r="3434" spans="7:7" ht="11.9" customHeight="1" x14ac:dyDescent="0.35">
      <c r="G3434" s="1019">
        <v>41155</v>
      </c>
    </row>
    <row r="3435" spans="7:7" ht="11.9" customHeight="1" x14ac:dyDescent="0.35">
      <c r="G3435" s="1019">
        <v>41156</v>
      </c>
    </row>
    <row r="3436" spans="7:7" ht="11.9" customHeight="1" x14ac:dyDescent="0.35">
      <c r="G3436" s="1019">
        <v>41157</v>
      </c>
    </row>
    <row r="3437" spans="7:7" ht="11.9" customHeight="1" x14ac:dyDescent="0.35">
      <c r="G3437" s="1019">
        <v>41158</v>
      </c>
    </row>
    <row r="3438" spans="7:7" ht="11.9" customHeight="1" x14ac:dyDescent="0.35">
      <c r="G3438" s="1019">
        <v>41159</v>
      </c>
    </row>
    <row r="3439" spans="7:7" ht="11.9" customHeight="1" x14ac:dyDescent="0.35">
      <c r="G3439" s="1019">
        <v>41160</v>
      </c>
    </row>
    <row r="3440" spans="7:7" ht="11.9" customHeight="1" x14ac:dyDescent="0.35">
      <c r="G3440" s="1019">
        <v>41161</v>
      </c>
    </row>
    <row r="3441" spans="7:7" ht="11.9" customHeight="1" x14ac:dyDescent="0.35">
      <c r="G3441" s="1019">
        <v>41162</v>
      </c>
    </row>
    <row r="3442" spans="7:7" ht="11.9" customHeight="1" x14ac:dyDescent="0.35">
      <c r="G3442" s="1019">
        <v>41163</v>
      </c>
    </row>
    <row r="3443" spans="7:7" ht="11.9" customHeight="1" x14ac:dyDescent="0.35">
      <c r="G3443" s="1019">
        <v>41164</v>
      </c>
    </row>
    <row r="3444" spans="7:7" ht="11.9" customHeight="1" x14ac:dyDescent="0.35">
      <c r="G3444" s="1019">
        <v>41165</v>
      </c>
    </row>
    <row r="3445" spans="7:7" ht="11.9" customHeight="1" x14ac:dyDescent="0.35">
      <c r="G3445" s="1019">
        <v>41166</v>
      </c>
    </row>
    <row r="3446" spans="7:7" ht="11.9" customHeight="1" x14ac:dyDescent="0.35">
      <c r="G3446" s="1019">
        <v>41167</v>
      </c>
    </row>
    <row r="3447" spans="7:7" ht="11.9" customHeight="1" x14ac:dyDescent="0.35">
      <c r="G3447" s="1019">
        <v>41168</v>
      </c>
    </row>
    <row r="3448" spans="7:7" ht="11.9" customHeight="1" x14ac:dyDescent="0.35">
      <c r="G3448" s="1019">
        <v>41169</v>
      </c>
    </row>
    <row r="3449" spans="7:7" ht="11.9" customHeight="1" x14ac:dyDescent="0.35">
      <c r="G3449" s="1019">
        <v>41170</v>
      </c>
    </row>
    <row r="3450" spans="7:7" ht="11.9" customHeight="1" x14ac:dyDescent="0.35">
      <c r="G3450" s="1019">
        <v>41171</v>
      </c>
    </row>
    <row r="3451" spans="7:7" ht="11.9" customHeight="1" x14ac:dyDescent="0.35">
      <c r="G3451" s="1019">
        <v>41172</v>
      </c>
    </row>
    <row r="3452" spans="7:7" ht="11.9" customHeight="1" x14ac:dyDescent="0.35">
      <c r="G3452" s="1019">
        <v>41173</v>
      </c>
    </row>
    <row r="3453" spans="7:7" ht="11.9" customHeight="1" x14ac:dyDescent="0.35">
      <c r="G3453" s="1019">
        <v>41174</v>
      </c>
    </row>
    <row r="3454" spans="7:7" ht="11.9" customHeight="1" x14ac:dyDescent="0.35">
      <c r="G3454" s="1019">
        <v>41175</v>
      </c>
    </row>
    <row r="3455" spans="7:7" ht="11.9" customHeight="1" x14ac:dyDescent="0.35">
      <c r="G3455" s="1019">
        <v>41176</v>
      </c>
    </row>
    <row r="3456" spans="7:7" ht="11.9" customHeight="1" x14ac:dyDescent="0.35">
      <c r="G3456" s="1019">
        <v>41177</v>
      </c>
    </row>
    <row r="3457" spans="7:7" ht="11.9" customHeight="1" x14ac:dyDescent="0.35">
      <c r="G3457" s="1019">
        <v>41178</v>
      </c>
    </row>
    <row r="3458" spans="7:7" ht="11.9" customHeight="1" x14ac:dyDescent="0.35">
      <c r="G3458" s="1019">
        <v>41179</v>
      </c>
    </row>
    <row r="3459" spans="7:7" ht="11.9" customHeight="1" x14ac:dyDescent="0.35">
      <c r="G3459" s="1019">
        <v>41180</v>
      </c>
    </row>
    <row r="3460" spans="7:7" ht="11.9" customHeight="1" x14ac:dyDescent="0.35">
      <c r="G3460" s="1019">
        <v>41181</v>
      </c>
    </row>
    <row r="3461" spans="7:7" ht="11.9" customHeight="1" x14ac:dyDescent="0.35">
      <c r="G3461" s="1019">
        <v>41182</v>
      </c>
    </row>
    <row r="3462" spans="7:7" ht="11.9" customHeight="1" x14ac:dyDescent="0.35">
      <c r="G3462" s="1019">
        <v>41183</v>
      </c>
    </row>
    <row r="3463" spans="7:7" ht="11.9" customHeight="1" x14ac:dyDescent="0.35">
      <c r="G3463" s="1019">
        <v>41184</v>
      </c>
    </row>
    <row r="3464" spans="7:7" ht="11.9" customHeight="1" x14ac:dyDescent="0.35">
      <c r="G3464" s="1019">
        <v>41185</v>
      </c>
    </row>
    <row r="3465" spans="7:7" ht="11.9" customHeight="1" x14ac:dyDescent="0.35">
      <c r="G3465" s="1019">
        <v>41186</v>
      </c>
    </row>
    <row r="3466" spans="7:7" ht="11.9" customHeight="1" x14ac:dyDescent="0.35">
      <c r="G3466" s="1019">
        <v>41187</v>
      </c>
    </row>
    <row r="3467" spans="7:7" ht="11.9" customHeight="1" x14ac:dyDescent="0.35">
      <c r="G3467" s="1019">
        <v>41188</v>
      </c>
    </row>
    <row r="3468" spans="7:7" ht="11.9" customHeight="1" x14ac:dyDescent="0.35">
      <c r="G3468" s="1019">
        <v>41189</v>
      </c>
    </row>
    <row r="3469" spans="7:7" ht="11.9" customHeight="1" x14ac:dyDescent="0.35">
      <c r="G3469" s="1019">
        <v>41190</v>
      </c>
    </row>
    <row r="3470" spans="7:7" ht="11.9" customHeight="1" x14ac:dyDescent="0.35">
      <c r="G3470" s="1019">
        <v>41191</v>
      </c>
    </row>
    <row r="3471" spans="7:7" ht="11.9" customHeight="1" x14ac:dyDescent="0.35">
      <c r="G3471" s="1019">
        <v>41192</v>
      </c>
    </row>
    <row r="3472" spans="7:7" ht="11.9" customHeight="1" x14ac:dyDescent="0.35">
      <c r="G3472" s="1019">
        <v>41193</v>
      </c>
    </row>
    <row r="3473" spans="7:7" ht="11.9" customHeight="1" x14ac:dyDescent="0.35">
      <c r="G3473" s="1019">
        <v>41194</v>
      </c>
    </row>
    <row r="3474" spans="7:7" ht="11.9" customHeight="1" x14ac:dyDescent="0.35">
      <c r="G3474" s="1019">
        <v>41195</v>
      </c>
    </row>
    <row r="3475" spans="7:7" ht="11.9" customHeight="1" x14ac:dyDescent="0.35">
      <c r="G3475" s="1019">
        <v>41196</v>
      </c>
    </row>
    <row r="3476" spans="7:7" ht="11.9" customHeight="1" x14ac:dyDescent="0.35">
      <c r="G3476" s="1019">
        <v>41197</v>
      </c>
    </row>
    <row r="3477" spans="7:7" ht="11.9" customHeight="1" x14ac:dyDescent="0.35">
      <c r="G3477" s="1019">
        <v>41198</v>
      </c>
    </row>
    <row r="3478" spans="7:7" ht="11.9" customHeight="1" x14ac:dyDescent="0.35">
      <c r="G3478" s="1019">
        <v>41199</v>
      </c>
    </row>
    <row r="3479" spans="7:7" ht="11.9" customHeight="1" x14ac:dyDescent="0.35">
      <c r="G3479" s="1019">
        <v>41200</v>
      </c>
    </row>
    <row r="3480" spans="7:7" ht="11.9" customHeight="1" x14ac:dyDescent="0.35">
      <c r="G3480" s="1019">
        <v>41201</v>
      </c>
    </row>
    <row r="3481" spans="7:7" ht="11.9" customHeight="1" x14ac:dyDescent="0.35">
      <c r="G3481" s="1019">
        <v>41202</v>
      </c>
    </row>
    <row r="3482" spans="7:7" ht="11.9" customHeight="1" x14ac:dyDescent="0.35">
      <c r="G3482" s="1019">
        <v>41203</v>
      </c>
    </row>
    <row r="3483" spans="7:7" ht="11.9" customHeight="1" x14ac:dyDescent="0.35">
      <c r="G3483" s="1019">
        <v>41204</v>
      </c>
    </row>
    <row r="3484" spans="7:7" ht="11.9" customHeight="1" x14ac:dyDescent="0.35">
      <c r="G3484" s="1019">
        <v>41205</v>
      </c>
    </row>
    <row r="3485" spans="7:7" ht="11.9" customHeight="1" x14ac:dyDescent="0.35">
      <c r="G3485" s="1019">
        <v>41206</v>
      </c>
    </row>
    <row r="3486" spans="7:7" ht="11.9" customHeight="1" x14ac:dyDescent="0.35">
      <c r="G3486" s="1019">
        <v>41207</v>
      </c>
    </row>
    <row r="3487" spans="7:7" ht="11.9" customHeight="1" x14ac:dyDescent="0.35">
      <c r="G3487" s="1019">
        <v>41208</v>
      </c>
    </row>
    <row r="3488" spans="7:7" ht="11.9" customHeight="1" x14ac:dyDescent="0.35">
      <c r="G3488" s="1019">
        <v>41209</v>
      </c>
    </row>
    <row r="3489" spans="7:7" ht="11.9" customHeight="1" x14ac:dyDescent="0.35">
      <c r="G3489" s="1019">
        <v>41210</v>
      </c>
    </row>
    <row r="3490" spans="7:7" ht="11.9" customHeight="1" x14ac:dyDescent="0.35">
      <c r="G3490" s="1019">
        <v>41211</v>
      </c>
    </row>
    <row r="3491" spans="7:7" ht="11.9" customHeight="1" x14ac:dyDescent="0.35">
      <c r="G3491" s="1019">
        <v>41212</v>
      </c>
    </row>
    <row r="3492" spans="7:7" ht="11.9" customHeight="1" x14ac:dyDescent="0.35">
      <c r="G3492" s="1019">
        <v>41213</v>
      </c>
    </row>
    <row r="3493" spans="7:7" ht="11.9" customHeight="1" x14ac:dyDescent="0.35">
      <c r="G3493" s="1019">
        <v>41214</v>
      </c>
    </row>
    <row r="3494" spans="7:7" ht="11.9" customHeight="1" x14ac:dyDescent="0.35">
      <c r="G3494" s="1019">
        <v>41215</v>
      </c>
    </row>
    <row r="3495" spans="7:7" ht="11.9" customHeight="1" x14ac:dyDescent="0.35">
      <c r="G3495" s="1019">
        <v>41216</v>
      </c>
    </row>
    <row r="3496" spans="7:7" ht="11.9" customHeight="1" x14ac:dyDescent="0.35">
      <c r="G3496" s="1019">
        <v>41217</v>
      </c>
    </row>
    <row r="3497" spans="7:7" ht="11.9" customHeight="1" x14ac:dyDescent="0.35">
      <c r="G3497" s="1019">
        <v>41218</v>
      </c>
    </row>
    <row r="3498" spans="7:7" ht="11.9" customHeight="1" x14ac:dyDescent="0.35">
      <c r="G3498" s="1019">
        <v>41219</v>
      </c>
    </row>
    <row r="3499" spans="7:7" ht="11.9" customHeight="1" x14ac:dyDescent="0.35">
      <c r="G3499" s="1019">
        <v>41220</v>
      </c>
    </row>
    <row r="3500" spans="7:7" ht="11.9" customHeight="1" x14ac:dyDescent="0.35">
      <c r="G3500" s="1019">
        <v>41221</v>
      </c>
    </row>
    <row r="3501" spans="7:7" ht="11.9" customHeight="1" x14ac:dyDescent="0.35">
      <c r="G3501" s="1019">
        <v>41222</v>
      </c>
    </row>
    <row r="3502" spans="7:7" ht="11.9" customHeight="1" x14ac:dyDescent="0.35">
      <c r="G3502" s="1019">
        <v>41223</v>
      </c>
    </row>
    <row r="3503" spans="7:7" ht="11.9" customHeight="1" x14ac:dyDescent="0.35">
      <c r="G3503" s="1019">
        <v>41224</v>
      </c>
    </row>
    <row r="3504" spans="7:7" ht="11.9" customHeight="1" x14ac:dyDescent="0.35">
      <c r="G3504" s="1019">
        <v>41225</v>
      </c>
    </row>
    <row r="3505" spans="7:7" ht="11.9" customHeight="1" x14ac:dyDescent="0.35">
      <c r="G3505" s="1019">
        <v>41226</v>
      </c>
    </row>
    <row r="3506" spans="7:7" ht="11.9" customHeight="1" x14ac:dyDescent="0.35">
      <c r="G3506" s="1019">
        <v>41227</v>
      </c>
    </row>
    <row r="3507" spans="7:7" ht="11.9" customHeight="1" x14ac:dyDescent="0.35">
      <c r="G3507" s="1019">
        <v>41228</v>
      </c>
    </row>
    <row r="3508" spans="7:7" ht="11.9" customHeight="1" x14ac:dyDescent="0.35">
      <c r="G3508" s="1019">
        <v>41229</v>
      </c>
    </row>
    <row r="3509" spans="7:7" ht="11.9" customHeight="1" x14ac:dyDescent="0.35">
      <c r="G3509" s="1019">
        <v>41230</v>
      </c>
    </row>
    <row r="3510" spans="7:7" ht="11.9" customHeight="1" x14ac:dyDescent="0.35">
      <c r="G3510" s="1019">
        <v>41231</v>
      </c>
    </row>
    <row r="3511" spans="7:7" ht="11.9" customHeight="1" x14ac:dyDescent="0.35">
      <c r="G3511" s="1019">
        <v>41232</v>
      </c>
    </row>
    <row r="3512" spans="7:7" ht="11.9" customHeight="1" x14ac:dyDescent="0.35">
      <c r="G3512" s="1019">
        <v>41233</v>
      </c>
    </row>
    <row r="3513" spans="7:7" ht="11.9" customHeight="1" x14ac:dyDescent="0.35">
      <c r="G3513" s="1019">
        <v>41234</v>
      </c>
    </row>
    <row r="3514" spans="7:7" ht="11.9" customHeight="1" x14ac:dyDescent="0.35">
      <c r="G3514" s="1019">
        <v>41235</v>
      </c>
    </row>
    <row r="3515" spans="7:7" ht="11.9" customHeight="1" x14ac:dyDescent="0.35">
      <c r="G3515" s="1019">
        <v>41236</v>
      </c>
    </row>
    <row r="3516" spans="7:7" ht="11.9" customHeight="1" x14ac:dyDescent="0.35">
      <c r="G3516" s="1019">
        <v>41237</v>
      </c>
    </row>
    <row r="3517" spans="7:7" ht="11.9" customHeight="1" x14ac:dyDescent="0.35">
      <c r="G3517" s="1019">
        <v>41238</v>
      </c>
    </row>
    <row r="3518" spans="7:7" ht="11.9" customHeight="1" x14ac:dyDescent="0.35">
      <c r="G3518" s="1019">
        <v>41239</v>
      </c>
    </row>
    <row r="3519" spans="7:7" ht="11.9" customHeight="1" x14ac:dyDescent="0.35">
      <c r="G3519" s="1019">
        <v>41240</v>
      </c>
    </row>
    <row r="3520" spans="7:7" ht="11.9" customHeight="1" x14ac:dyDescent="0.35">
      <c r="G3520" s="1019">
        <v>41241</v>
      </c>
    </row>
    <row r="3521" spans="7:7" ht="11.9" customHeight="1" x14ac:dyDescent="0.35">
      <c r="G3521" s="1019">
        <v>41242</v>
      </c>
    </row>
    <row r="3522" spans="7:7" ht="11.9" customHeight="1" x14ac:dyDescent="0.35">
      <c r="G3522" s="1019">
        <v>41243</v>
      </c>
    </row>
    <row r="3523" spans="7:7" ht="11.9" customHeight="1" x14ac:dyDescent="0.35">
      <c r="G3523" s="1019">
        <v>41244</v>
      </c>
    </row>
    <row r="3524" spans="7:7" ht="11.9" customHeight="1" x14ac:dyDescent="0.35">
      <c r="G3524" s="1019">
        <v>41245</v>
      </c>
    </row>
    <row r="3525" spans="7:7" ht="11.9" customHeight="1" x14ac:dyDescent="0.35">
      <c r="G3525" s="1019">
        <v>41246</v>
      </c>
    </row>
    <row r="3526" spans="7:7" ht="11.9" customHeight="1" x14ac:dyDescent="0.35">
      <c r="G3526" s="1019">
        <v>41247</v>
      </c>
    </row>
    <row r="3527" spans="7:7" ht="11.9" customHeight="1" x14ac:dyDescent="0.35">
      <c r="G3527" s="1019">
        <v>41248</v>
      </c>
    </row>
    <row r="3528" spans="7:7" ht="11.9" customHeight="1" x14ac:dyDescent="0.35">
      <c r="G3528" s="1019">
        <v>41249</v>
      </c>
    </row>
    <row r="3529" spans="7:7" ht="11.9" customHeight="1" x14ac:dyDescent="0.35">
      <c r="G3529" s="1019">
        <v>41250</v>
      </c>
    </row>
    <row r="3530" spans="7:7" ht="11.9" customHeight="1" x14ac:dyDescent="0.35">
      <c r="G3530" s="1019">
        <v>41251</v>
      </c>
    </row>
    <row r="3531" spans="7:7" ht="11.9" customHeight="1" x14ac:dyDescent="0.35">
      <c r="G3531" s="1019">
        <v>41252</v>
      </c>
    </row>
    <row r="3532" spans="7:7" ht="11.9" customHeight="1" x14ac:dyDescent="0.35">
      <c r="G3532" s="1019">
        <v>41253</v>
      </c>
    </row>
    <row r="3533" spans="7:7" ht="11.9" customHeight="1" x14ac:dyDescent="0.35">
      <c r="G3533" s="1019">
        <v>41254</v>
      </c>
    </row>
    <row r="3534" spans="7:7" ht="11.9" customHeight="1" x14ac:dyDescent="0.35">
      <c r="G3534" s="1019">
        <v>41255</v>
      </c>
    </row>
    <row r="3535" spans="7:7" ht="11.9" customHeight="1" x14ac:dyDescent="0.35">
      <c r="G3535" s="1019">
        <v>41256</v>
      </c>
    </row>
    <row r="3536" spans="7:7" ht="11.9" customHeight="1" x14ac:dyDescent="0.35">
      <c r="G3536" s="1019">
        <v>41257</v>
      </c>
    </row>
    <row r="3537" spans="7:7" ht="11.9" customHeight="1" x14ac:dyDescent="0.35">
      <c r="G3537" s="1019">
        <v>41258</v>
      </c>
    </row>
    <row r="3538" spans="7:7" ht="11.9" customHeight="1" x14ac:dyDescent="0.35">
      <c r="G3538" s="1019">
        <v>41259</v>
      </c>
    </row>
    <row r="3539" spans="7:7" ht="11.9" customHeight="1" x14ac:dyDescent="0.35">
      <c r="G3539" s="1019">
        <v>41260</v>
      </c>
    </row>
    <row r="3540" spans="7:7" ht="11.9" customHeight="1" x14ac:dyDescent="0.35">
      <c r="G3540" s="1019">
        <v>41261</v>
      </c>
    </row>
    <row r="3541" spans="7:7" ht="11.9" customHeight="1" x14ac:dyDescent="0.35">
      <c r="G3541" s="1019">
        <v>41262</v>
      </c>
    </row>
    <row r="3542" spans="7:7" ht="11.9" customHeight="1" x14ac:dyDescent="0.35">
      <c r="G3542" s="1019">
        <v>41263</v>
      </c>
    </row>
    <row r="3543" spans="7:7" ht="11.9" customHeight="1" x14ac:dyDescent="0.35">
      <c r="G3543" s="1019">
        <v>41264</v>
      </c>
    </row>
    <row r="3544" spans="7:7" ht="11.9" customHeight="1" x14ac:dyDescent="0.35">
      <c r="G3544" s="1019">
        <v>41265</v>
      </c>
    </row>
    <row r="3545" spans="7:7" ht="11.9" customHeight="1" x14ac:dyDescent="0.35">
      <c r="G3545" s="1019">
        <v>41266</v>
      </c>
    </row>
    <row r="3546" spans="7:7" ht="11.9" customHeight="1" x14ac:dyDescent="0.35">
      <c r="G3546" s="1019">
        <v>41267</v>
      </c>
    </row>
    <row r="3547" spans="7:7" ht="11.9" customHeight="1" x14ac:dyDescent="0.35">
      <c r="G3547" s="1019">
        <v>41268</v>
      </c>
    </row>
    <row r="3548" spans="7:7" ht="11.9" customHeight="1" x14ac:dyDescent="0.35">
      <c r="G3548" s="1019">
        <v>41269</v>
      </c>
    </row>
    <row r="3549" spans="7:7" ht="11.9" customHeight="1" x14ac:dyDescent="0.35">
      <c r="G3549" s="1019">
        <v>41270</v>
      </c>
    </row>
    <row r="3550" spans="7:7" ht="11.9" customHeight="1" x14ac:dyDescent="0.35">
      <c r="G3550" s="1019">
        <v>41271</v>
      </c>
    </row>
    <row r="3551" spans="7:7" ht="11.9" customHeight="1" x14ac:dyDescent="0.35">
      <c r="G3551" s="1019">
        <v>41272</v>
      </c>
    </row>
    <row r="3552" spans="7:7" ht="11.9" customHeight="1" x14ac:dyDescent="0.35">
      <c r="G3552" s="1019">
        <v>41273</v>
      </c>
    </row>
    <row r="3553" spans="7:7" ht="11.9" customHeight="1" x14ac:dyDescent="0.35">
      <c r="G3553" s="1019">
        <v>41274</v>
      </c>
    </row>
    <row r="3554" spans="7:7" ht="11.9" customHeight="1" x14ac:dyDescent="0.35">
      <c r="G3554" s="1019">
        <v>41275</v>
      </c>
    </row>
    <row r="3555" spans="7:7" ht="11.9" customHeight="1" x14ac:dyDescent="0.35">
      <c r="G3555" s="1019">
        <v>41276</v>
      </c>
    </row>
    <row r="3556" spans="7:7" ht="11.9" customHeight="1" x14ac:dyDescent="0.35">
      <c r="G3556" s="1019">
        <v>41277</v>
      </c>
    </row>
    <row r="3557" spans="7:7" ht="11.9" customHeight="1" x14ac:dyDescent="0.35">
      <c r="G3557" s="1019">
        <v>41278</v>
      </c>
    </row>
    <row r="3558" spans="7:7" ht="11.9" customHeight="1" x14ac:dyDescent="0.35">
      <c r="G3558" s="1019">
        <v>41279</v>
      </c>
    </row>
    <row r="3559" spans="7:7" ht="11.9" customHeight="1" x14ac:dyDescent="0.35">
      <c r="G3559" s="1019">
        <v>41280</v>
      </c>
    </row>
    <row r="3560" spans="7:7" ht="11.9" customHeight="1" x14ac:dyDescent="0.35">
      <c r="G3560" s="1019">
        <v>41281</v>
      </c>
    </row>
    <row r="3561" spans="7:7" ht="11.9" customHeight="1" x14ac:dyDescent="0.35">
      <c r="G3561" s="1019">
        <v>41282</v>
      </c>
    </row>
    <row r="3562" spans="7:7" ht="11.9" customHeight="1" x14ac:dyDescent="0.35">
      <c r="G3562" s="1019">
        <v>41283</v>
      </c>
    </row>
    <row r="3563" spans="7:7" ht="11.9" customHeight="1" x14ac:dyDescent="0.35">
      <c r="G3563" s="1019">
        <v>41284</v>
      </c>
    </row>
    <row r="3564" spans="7:7" ht="11.9" customHeight="1" x14ac:dyDescent="0.35">
      <c r="G3564" s="1019">
        <v>41285</v>
      </c>
    </row>
    <row r="3565" spans="7:7" ht="11.9" customHeight="1" x14ac:dyDescent="0.35">
      <c r="G3565" s="1019">
        <v>41286</v>
      </c>
    </row>
    <row r="3566" spans="7:7" ht="11.9" customHeight="1" x14ac:dyDescent="0.35">
      <c r="G3566" s="1019">
        <v>41287</v>
      </c>
    </row>
    <row r="3567" spans="7:7" ht="11.9" customHeight="1" x14ac:dyDescent="0.35">
      <c r="G3567" s="1019">
        <v>41288</v>
      </c>
    </row>
    <row r="3568" spans="7:7" ht="11.9" customHeight="1" x14ac:dyDescent="0.35">
      <c r="G3568" s="1019">
        <v>41289</v>
      </c>
    </row>
    <row r="3569" spans="7:7" ht="11.9" customHeight="1" x14ac:dyDescent="0.35">
      <c r="G3569" s="1019">
        <v>41290</v>
      </c>
    </row>
    <row r="3570" spans="7:7" ht="11.9" customHeight="1" x14ac:dyDescent="0.35">
      <c r="G3570" s="1019">
        <v>41291</v>
      </c>
    </row>
    <row r="3571" spans="7:7" ht="11.9" customHeight="1" x14ac:dyDescent="0.35">
      <c r="G3571" s="1019">
        <v>41292</v>
      </c>
    </row>
    <row r="3572" spans="7:7" ht="11.9" customHeight="1" x14ac:dyDescent="0.35">
      <c r="G3572" s="1019">
        <v>41293</v>
      </c>
    </row>
    <row r="3573" spans="7:7" ht="11.9" customHeight="1" x14ac:dyDescent="0.35">
      <c r="G3573" s="1019">
        <v>41294</v>
      </c>
    </row>
    <row r="3574" spans="7:7" ht="11.9" customHeight="1" x14ac:dyDescent="0.35">
      <c r="G3574" s="1019">
        <v>41295</v>
      </c>
    </row>
    <row r="3575" spans="7:7" ht="11.9" customHeight="1" x14ac:dyDescent="0.35">
      <c r="G3575" s="1019">
        <v>41296</v>
      </c>
    </row>
    <row r="3576" spans="7:7" ht="11.9" customHeight="1" x14ac:dyDescent="0.35">
      <c r="G3576" s="1019">
        <v>41297</v>
      </c>
    </row>
    <row r="3577" spans="7:7" ht="11.9" customHeight="1" x14ac:dyDescent="0.35">
      <c r="G3577" s="1019">
        <v>41298</v>
      </c>
    </row>
    <row r="3578" spans="7:7" ht="11.9" customHeight="1" x14ac:dyDescent="0.35">
      <c r="G3578" s="1019">
        <v>41299</v>
      </c>
    </row>
    <row r="3579" spans="7:7" ht="11.9" customHeight="1" x14ac:dyDescent="0.35">
      <c r="G3579" s="1019">
        <v>41300</v>
      </c>
    </row>
    <row r="3580" spans="7:7" ht="11.9" customHeight="1" x14ac:dyDescent="0.35">
      <c r="G3580" s="1019">
        <v>41301</v>
      </c>
    </row>
    <row r="3581" spans="7:7" ht="11.9" customHeight="1" x14ac:dyDescent="0.35">
      <c r="G3581" s="1019">
        <v>41302</v>
      </c>
    </row>
    <row r="3582" spans="7:7" ht="11.9" customHeight="1" x14ac:dyDescent="0.35">
      <c r="G3582" s="1019">
        <v>41303</v>
      </c>
    </row>
    <row r="3583" spans="7:7" ht="11.9" customHeight="1" x14ac:dyDescent="0.35">
      <c r="G3583" s="1019">
        <v>41304</v>
      </c>
    </row>
    <row r="3584" spans="7:7" ht="11.9" customHeight="1" x14ac:dyDescent="0.35">
      <c r="G3584" s="1019">
        <v>41305</v>
      </c>
    </row>
    <row r="3585" spans="7:7" ht="11.9" customHeight="1" x14ac:dyDescent="0.35">
      <c r="G3585" s="1019">
        <v>41306</v>
      </c>
    </row>
    <row r="3586" spans="7:7" ht="11.9" customHeight="1" x14ac:dyDescent="0.35">
      <c r="G3586" s="1019">
        <v>41307</v>
      </c>
    </row>
    <row r="3587" spans="7:7" ht="11.9" customHeight="1" x14ac:dyDescent="0.35">
      <c r="G3587" s="1019">
        <v>41308</v>
      </c>
    </row>
    <row r="3588" spans="7:7" ht="11.9" customHeight="1" x14ac:dyDescent="0.35">
      <c r="G3588" s="1019">
        <v>41309</v>
      </c>
    </row>
    <row r="3589" spans="7:7" ht="11.9" customHeight="1" x14ac:dyDescent="0.35">
      <c r="G3589" s="1019">
        <v>41310</v>
      </c>
    </row>
    <row r="3590" spans="7:7" ht="11.9" customHeight="1" x14ac:dyDescent="0.35">
      <c r="G3590" s="1019">
        <v>41311</v>
      </c>
    </row>
    <row r="3591" spans="7:7" ht="11.9" customHeight="1" x14ac:dyDescent="0.35">
      <c r="G3591" s="1019">
        <v>41312</v>
      </c>
    </row>
    <row r="3592" spans="7:7" ht="11.9" customHeight="1" x14ac:dyDescent="0.35">
      <c r="G3592" s="1019">
        <v>41313</v>
      </c>
    </row>
    <row r="3593" spans="7:7" ht="11.9" customHeight="1" x14ac:dyDescent="0.35">
      <c r="G3593" s="1019">
        <v>41314</v>
      </c>
    </row>
    <row r="3594" spans="7:7" ht="11.9" customHeight="1" x14ac:dyDescent="0.35">
      <c r="G3594" s="1019">
        <v>41315</v>
      </c>
    </row>
    <row r="3595" spans="7:7" ht="11.9" customHeight="1" x14ac:dyDescent="0.35">
      <c r="G3595" s="1019">
        <v>41316</v>
      </c>
    </row>
    <row r="3596" spans="7:7" ht="11.9" customHeight="1" x14ac:dyDescent="0.35">
      <c r="G3596" s="1019">
        <v>41317</v>
      </c>
    </row>
    <row r="3597" spans="7:7" ht="11.9" customHeight="1" x14ac:dyDescent="0.35">
      <c r="G3597" s="1019">
        <v>41318</v>
      </c>
    </row>
    <row r="3598" spans="7:7" ht="11.9" customHeight="1" x14ac:dyDescent="0.35">
      <c r="G3598" s="1019">
        <v>41319</v>
      </c>
    </row>
    <row r="3599" spans="7:7" ht="11.9" customHeight="1" x14ac:dyDescent="0.35">
      <c r="G3599" s="1019">
        <v>41320</v>
      </c>
    </row>
    <row r="3600" spans="7:7" ht="11.9" customHeight="1" x14ac:dyDescent="0.35">
      <c r="G3600" s="1019">
        <v>41321</v>
      </c>
    </row>
    <row r="3601" spans="7:7" ht="11.9" customHeight="1" x14ac:dyDescent="0.35">
      <c r="G3601" s="1019">
        <v>41322</v>
      </c>
    </row>
    <row r="3602" spans="7:7" ht="11.9" customHeight="1" x14ac:dyDescent="0.35">
      <c r="G3602" s="1019">
        <v>41323</v>
      </c>
    </row>
    <row r="3603" spans="7:7" ht="11.9" customHeight="1" x14ac:dyDescent="0.35">
      <c r="G3603" s="1019">
        <v>41324</v>
      </c>
    </row>
    <row r="3604" spans="7:7" ht="11.9" customHeight="1" x14ac:dyDescent="0.35">
      <c r="G3604" s="1019">
        <v>41325</v>
      </c>
    </row>
    <row r="3605" spans="7:7" ht="11.9" customHeight="1" x14ac:dyDescent="0.35">
      <c r="G3605" s="1019">
        <v>41326</v>
      </c>
    </row>
    <row r="3606" spans="7:7" ht="11.9" customHeight="1" x14ac:dyDescent="0.35">
      <c r="G3606" s="1019">
        <v>41327</v>
      </c>
    </row>
    <row r="3607" spans="7:7" ht="11.9" customHeight="1" x14ac:dyDescent="0.35">
      <c r="G3607" s="1019">
        <v>41328</v>
      </c>
    </row>
    <row r="3608" spans="7:7" ht="11.9" customHeight="1" x14ac:dyDescent="0.35">
      <c r="G3608" s="1019">
        <v>41329</v>
      </c>
    </row>
    <row r="3609" spans="7:7" ht="11.9" customHeight="1" x14ac:dyDescent="0.35">
      <c r="G3609" s="1019">
        <v>41330</v>
      </c>
    </row>
    <row r="3610" spans="7:7" ht="11.9" customHeight="1" x14ac:dyDescent="0.35">
      <c r="G3610" s="1019">
        <v>41331</v>
      </c>
    </row>
    <row r="3611" spans="7:7" ht="11.9" customHeight="1" x14ac:dyDescent="0.35">
      <c r="G3611" s="1019">
        <v>41332</v>
      </c>
    </row>
    <row r="3612" spans="7:7" ht="11.9" customHeight="1" x14ac:dyDescent="0.35">
      <c r="G3612" s="1019">
        <v>41333</v>
      </c>
    </row>
    <row r="3613" spans="7:7" ht="11.9" customHeight="1" x14ac:dyDescent="0.35">
      <c r="G3613" s="1019">
        <v>41334</v>
      </c>
    </row>
    <row r="3614" spans="7:7" ht="11.9" customHeight="1" x14ac:dyDescent="0.35">
      <c r="G3614" s="1019">
        <v>41335</v>
      </c>
    </row>
    <row r="3615" spans="7:7" ht="11.9" customHeight="1" x14ac:dyDescent="0.35">
      <c r="G3615" s="1019">
        <v>41336</v>
      </c>
    </row>
    <row r="3616" spans="7:7" ht="11.9" customHeight="1" x14ac:dyDescent="0.35">
      <c r="G3616" s="1019">
        <v>41337</v>
      </c>
    </row>
    <row r="3617" spans="7:7" ht="11.9" customHeight="1" x14ac:dyDescent="0.35">
      <c r="G3617" s="1019">
        <v>41338</v>
      </c>
    </row>
    <row r="3618" spans="7:7" ht="11.9" customHeight="1" x14ac:dyDescent="0.35">
      <c r="G3618" s="1019">
        <v>41339</v>
      </c>
    </row>
    <row r="3619" spans="7:7" ht="11.9" customHeight="1" x14ac:dyDescent="0.35">
      <c r="G3619" s="1019">
        <v>41340</v>
      </c>
    </row>
    <row r="3620" spans="7:7" ht="11.9" customHeight="1" x14ac:dyDescent="0.35">
      <c r="G3620" s="1019">
        <v>41341</v>
      </c>
    </row>
    <row r="3621" spans="7:7" ht="11.9" customHeight="1" x14ac:dyDescent="0.35">
      <c r="G3621" s="1019">
        <v>41342</v>
      </c>
    </row>
    <row r="3622" spans="7:7" ht="11.9" customHeight="1" x14ac:dyDescent="0.35">
      <c r="G3622" s="1019">
        <v>41343</v>
      </c>
    </row>
    <row r="3623" spans="7:7" ht="11.9" customHeight="1" x14ac:dyDescent="0.35">
      <c r="G3623" s="1019">
        <v>41344</v>
      </c>
    </row>
    <row r="3624" spans="7:7" ht="11.9" customHeight="1" x14ac:dyDescent="0.35">
      <c r="G3624" s="1019">
        <v>41345</v>
      </c>
    </row>
    <row r="3625" spans="7:7" ht="11.9" customHeight="1" x14ac:dyDescent="0.35">
      <c r="G3625" s="1019">
        <v>41346</v>
      </c>
    </row>
    <row r="3626" spans="7:7" ht="11.9" customHeight="1" x14ac:dyDescent="0.35">
      <c r="G3626" s="1019">
        <v>41347</v>
      </c>
    </row>
    <row r="3627" spans="7:7" ht="11.9" customHeight="1" x14ac:dyDescent="0.35">
      <c r="G3627" s="1019">
        <v>41348</v>
      </c>
    </row>
    <row r="3628" spans="7:7" ht="11.9" customHeight="1" x14ac:dyDescent="0.35">
      <c r="G3628" s="1019">
        <v>41349</v>
      </c>
    </row>
    <row r="3629" spans="7:7" ht="11.9" customHeight="1" x14ac:dyDescent="0.35">
      <c r="G3629" s="1019">
        <v>41350</v>
      </c>
    </row>
    <row r="3630" spans="7:7" ht="11.9" customHeight="1" x14ac:dyDescent="0.35">
      <c r="G3630" s="1019">
        <v>41351</v>
      </c>
    </row>
    <row r="3631" spans="7:7" ht="11.9" customHeight="1" x14ac:dyDescent="0.35">
      <c r="G3631" s="1019">
        <v>41352</v>
      </c>
    </row>
    <row r="3632" spans="7:7" ht="11.9" customHeight="1" x14ac:dyDescent="0.35">
      <c r="G3632" s="1019">
        <v>41353</v>
      </c>
    </row>
    <row r="3633" spans="7:7" ht="11.9" customHeight="1" x14ac:dyDescent="0.35">
      <c r="G3633" s="1019">
        <v>41354</v>
      </c>
    </row>
    <row r="3634" spans="7:7" ht="11.9" customHeight="1" x14ac:dyDescent="0.35">
      <c r="G3634" s="1019">
        <v>41355</v>
      </c>
    </row>
    <row r="3635" spans="7:7" ht="11.9" customHeight="1" x14ac:dyDescent="0.35">
      <c r="G3635" s="1019">
        <v>41356</v>
      </c>
    </row>
    <row r="3636" spans="7:7" ht="11.9" customHeight="1" x14ac:dyDescent="0.35">
      <c r="G3636" s="1019">
        <v>41357</v>
      </c>
    </row>
    <row r="3637" spans="7:7" ht="11.9" customHeight="1" x14ac:dyDescent="0.35">
      <c r="G3637" s="1019">
        <v>41358</v>
      </c>
    </row>
    <row r="3638" spans="7:7" ht="11.9" customHeight="1" x14ac:dyDescent="0.35">
      <c r="G3638" s="1019">
        <v>41359</v>
      </c>
    </row>
    <row r="3639" spans="7:7" ht="11.9" customHeight="1" x14ac:dyDescent="0.35">
      <c r="G3639" s="1019">
        <v>41360</v>
      </c>
    </row>
    <row r="3640" spans="7:7" ht="11.9" customHeight="1" x14ac:dyDescent="0.35">
      <c r="G3640" s="1019">
        <v>41361</v>
      </c>
    </row>
    <row r="3641" spans="7:7" ht="11.9" customHeight="1" x14ac:dyDescent="0.35">
      <c r="G3641" s="1019">
        <v>41362</v>
      </c>
    </row>
    <row r="3642" spans="7:7" ht="11.9" customHeight="1" x14ac:dyDescent="0.35">
      <c r="G3642" s="1019">
        <v>41363</v>
      </c>
    </row>
    <row r="3643" spans="7:7" ht="11.9" customHeight="1" x14ac:dyDescent="0.35">
      <c r="G3643" s="1019">
        <v>41364</v>
      </c>
    </row>
    <row r="3644" spans="7:7" ht="11.9" customHeight="1" x14ac:dyDescent="0.35">
      <c r="G3644" s="1019">
        <v>41365</v>
      </c>
    </row>
    <row r="3645" spans="7:7" ht="11.9" customHeight="1" x14ac:dyDescent="0.35">
      <c r="G3645" s="1019">
        <v>41366</v>
      </c>
    </row>
    <row r="3646" spans="7:7" ht="11.9" customHeight="1" x14ac:dyDescent="0.35">
      <c r="G3646" s="1019">
        <v>41367</v>
      </c>
    </row>
    <row r="3647" spans="7:7" ht="11.9" customHeight="1" x14ac:dyDescent="0.35">
      <c r="G3647" s="1019">
        <v>41368</v>
      </c>
    </row>
    <row r="3648" spans="7:7" ht="11.9" customHeight="1" x14ac:dyDescent="0.35">
      <c r="G3648" s="1019">
        <v>41369</v>
      </c>
    </row>
    <row r="3649" spans="7:7" ht="11.9" customHeight="1" x14ac:dyDescent="0.35">
      <c r="G3649" s="1019">
        <v>41370</v>
      </c>
    </row>
    <row r="3650" spans="7:7" ht="11.9" customHeight="1" x14ac:dyDescent="0.35">
      <c r="G3650" s="1019">
        <v>41371</v>
      </c>
    </row>
    <row r="3651" spans="7:7" ht="11.9" customHeight="1" x14ac:dyDescent="0.35">
      <c r="G3651" s="1019">
        <v>41372</v>
      </c>
    </row>
    <row r="3652" spans="7:7" ht="11.9" customHeight="1" x14ac:dyDescent="0.35">
      <c r="G3652" s="1019">
        <v>41373</v>
      </c>
    </row>
    <row r="3653" spans="7:7" ht="11.9" customHeight="1" x14ac:dyDescent="0.35">
      <c r="G3653" s="1019">
        <v>41374</v>
      </c>
    </row>
    <row r="3654" spans="7:7" ht="11.9" customHeight="1" x14ac:dyDescent="0.35">
      <c r="G3654" s="1019">
        <v>41375</v>
      </c>
    </row>
    <row r="3655" spans="7:7" ht="11.9" customHeight="1" x14ac:dyDescent="0.35">
      <c r="G3655" s="1019">
        <v>41376</v>
      </c>
    </row>
    <row r="3656" spans="7:7" ht="11.9" customHeight="1" x14ac:dyDescent="0.35">
      <c r="G3656" s="1019">
        <v>41377</v>
      </c>
    </row>
    <row r="3657" spans="7:7" ht="11.9" customHeight="1" x14ac:dyDescent="0.35">
      <c r="G3657" s="1019">
        <v>41378</v>
      </c>
    </row>
    <row r="3658" spans="7:7" ht="11.9" customHeight="1" x14ac:dyDescent="0.35">
      <c r="G3658" s="1019">
        <v>41379</v>
      </c>
    </row>
    <row r="3659" spans="7:7" ht="11.9" customHeight="1" x14ac:dyDescent="0.35">
      <c r="G3659" s="1019">
        <v>41380</v>
      </c>
    </row>
    <row r="3660" spans="7:7" ht="11.9" customHeight="1" x14ac:dyDescent="0.35">
      <c r="G3660" s="1019">
        <v>41381</v>
      </c>
    </row>
    <row r="3661" spans="7:7" ht="11.9" customHeight="1" x14ac:dyDescent="0.35">
      <c r="G3661" s="1019">
        <v>41382</v>
      </c>
    </row>
    <row r="3662" spans="7:7" ht="11.9" customHeight="1" x14ac:dyDescent="0.35">
      <c r="G3662" s="1019">
        <v>41383</v>
      </c>
    </row>
    <row r="3663" spans="7:7" ht="11.9" customHeight="1" x14ac:dyDescent="0.35">
      <c r="G3663" s="1019">
        <v>41384</v>
      </c>
    </row>
    <row r="3664" spans="7:7" ht="11.9" customHeight="1" x14ac:dyDescent="0.35">
      <c r="G3664" s="1019">
        <v>41385</v>
      </c>
    </row>
    <row r="3665" spans="7:7" ht="11.9" customHeight="1" x14ac:dyDescent="0.35">
      <c r="G3665" s="1019">
        <v>41386</v>
      </c>
    </row>
    <row r="3666" spans="7:7" ht="11.9" customHeight="1" x14ac:dyDescent="0.35">
      <c r="G3666" s="1019">
        <v>41387</v>
      </c>
    </row>
    <row r="3667" spans="7:7" ht="11.9" customHeight="1" x14ac:dyDescent="0.35">
      <c r="G3667" s="1019">
        <v>41388</v>
      </c>
    </row>
    <row r="3668" spans="7:7" ht="11.9" customHeight="1" x14ac:dyDescent="0.35">
      <c r="G3668" s="1019">
        <v>41389</v>
      </c>
    </row>
    <row r="3669" spans="7:7" ht="11.9" customHeight="1" x14ac:dyDescent="0.35">
      <c r="G3669" s="1019">
        <v>41390</v>
      </c>
    </row>
    <row r="3670" spans="7:7" ht="11.9" customHeight="1" x14ac:dyDescent="0.35">
      <c r="G3670" s="1019">
        <v>41391</v>
      </c>
    </row>
    <row r="3671" spans="7:7" ht="11.9" customHeight="1" x14ac:dyDescent="0.35">
      <c r="G3671" s="1019">
        <v>41392</v>
      </c>
    </row>
    <row r="3672" spans="7:7" ht="11.9" customHeight="1" x14ac:dyDescent="0.35">
      <c r="G3672" s="1019">
        <v>41393</v>
      </c>
    </row>
    <row r="3673" spans="7:7" ht="11.9" customHeight="1" x14ac:dyDescent="0.35">
      <c r="G3673" s="1019">
        <v>41394</v>
      </c>
    </row>
    <row r="3674" spans="7:7" ht="11.9" customHeight="1" x14ac:dyDescent="0.35">
      <c r="G3674" s="1019">
        <v>41395</v>
      </c>
    </row>
    <row r="3675" spans="7:7" ht="11.9" customHeight="1" x14ac:dyDescent="0.35">
      <c r="G3675" s="1019">
        <v>41396</v>
      </c>
    </row>
    <row r="3676" spans="7:7" ht="11.9" customHeight="1" x14ac:dyDescent="0.35">
      <c r="G3676" s="1019">
        <v>41397</v>
      </c>
    </row>
    <row r="3677" spans="7:7" ht="11.9" customHeight="1" x14ac:dyDescent="0.35">
      <c r="G3677" s="1019">
        <v>41398</v>
      </c>
    </row>
    <row r="3678" spans="7:7" ht="11.9" customHeight="1" x14ac:dyDescent="0.35">
      <c r="G3678" s="1019">
        <v>41399</v>
      </c>
    </row>
    <row r="3679" spans="7:7" ht="11.9" customHeight="1" x14ac:dyDescent="0.35">
      <c r="G3679" s="1019">
        <v>41400</v>
      </c>
    </row>
    <row r="3680" spans="7:7" ht="11.9" customHeight="1" x14ac:dyDescent="0.35">
      <c r="G3680" s="1019">
        <v>41401</v>
      </c>
    </row>
    <row r="3681" spans="7:7" ht="11.9" customHeight="1" x14ac:dyDescent="0.35">
      <c r="G3681" s="1019">
        <v>41402</v>
      </c>
    </row>
    <row r="3682" spans="7:7" ht="11.9" customHeight="1" x14ac:dyDescent="0.35">
      <c r="G3682" s="1019">
        <v>41403</v>
      </c>
    </row>
    <row r="3683" spans="7:7" ht="11.9" customHeight="1" x14ac:dyDescent="0.35">
      <c r="G3683" s="1019">
        <v>41404</v>
      </c>
    </row>
    <row r="3684" spans="7:7" ht="11.9" customHeight="1" x14ac:dyDescent="0.35">
      <c r="G3684" s="1019">
        <v>41405</v>
      </c>
    </row>
    <row r="3685" spans="7:7" ht="11.9" customHeight="1" x14ac:dyDescent="0.35">
      <c r="G3685" s="1019">
        <v>41406</v>
      </c>
    </row>
    <row r="3686" spans="7:7" ht="11.9" customHeight="1" x14ac:dyDescent="0.35">
      <c r="G3686" s="1019">
        <v>41407</v>
      </c>
    </row>
    <row r="3687" spans="7:7" ht="11.9" customHeight="1" x14ac:dyDescent="0.35">
      <c r="G3687" s="1019">
        <v>41408</v>
      </c>
    </row>
    <row r="3688" spans="7:7" ht="11.9" customHeight="1" x14ac:dyDescent="0.35">
      <c r="G3688" s="1019">
        <v>41409</v>
      </c>
    </row>
    <row r="3689" spans="7:7" ht="11.9" customHeight="1" x14ac:dyDescent="0.35">
      <c r="G3689" s="1019">
        <v>41410</v>
      </c>
    </row>
    <row r="3690" spans="7:7" ht="11.9" customHeight="1" x14ac:dyDescent="0.35">
      <c r="G3690" s="1019">
        <v>41411</v>
      </c>
    </row>
    <row r="3691" spans="7:7" ht="11.9" customHeight="1" x14ac:dyDescent="0.35">
      <c r="G3691" s="1019">
        <v>41412</v>
      </c>
    </row>
    <row r="3692" spans="7:7" ht="11.9" customHeight="1" x14ac:dyDescent="0.35">
      <c r="G3692" s="1019">
        <v>41413</v>
      </c>
    </row>
    <row r="3693" spans="7:7" ht="11.9" customHeight="1" x14ac:dyDescent="0.35">
      <c r="G3693" s="1019">
        <v>41414</v>
      </c>
    </row>
    <row r="3694" spans="7:7" ht="11.9" customHeight="1" x14ac:dyDescent="0.35">
      <c r="G3694" s="1019">
        <v>41415</v>
      </c>
    </row>
    <row r="3695" spans="7:7" ht="11.9" customHeight="1" x14ac:dyDescent="0.35">
      <c r="G3695" s="1019">
        <v>41416</v>
      </c>
    </row>
    <row r="3696" spans="7:7" ht="11.9" customHeight="1" x14ac:dyDescent="0.35">
      <c r="G3696" s="1019">
        <v>41417</v>
      </c>
    </row>
    <row r="3697" spans="7:7" ht="11.9" customHeight="1" x14ac:dyDescent="0.35">
      <c r="G3697" s="1019">
        <v>41418</v>
      </c>
    </row>
    <row r="3698" spans="7:7" ht="11.9" customHeight="1" x14ac:dyDescent="0.35">
      <c r="G3698" s="1019">
        <v>41419</v>
      </c>
    </row>
    <row r="3699" spans="7:7" ht="11.9" customHeight="1" x14ac:dyDescent="0.35">
      <c r="G3699" s="1019">
        <v>41420</v>
      </c>
    </row>
    <row r="3700" spans="7:7" ht="11.9" customHeight="1" x14ac:dyDescent="0.35">
      <c r="G3700" s="1019">
        <v>41421</v>
      </c>
    </row>
    <row r="3701" spans="7:7" ht="11.9" customHeight="1" x14ac:dyDescent="0.35">
      <c r="G3701" s="1019">
        <v>41422</v>
      </c>
    </row>
    <row r="3702" spans="7:7" ht="11.9" customHeight="1" x14ac:dyDescent="0.35">
      <c r="G3702" s="1019">
        <v>41423</v>
      </c>
    </row>
    <row r="3703" spans="7:7" ht="11.9" customHeight="1" x14ac:dyDescent="0.35">
      <c r="G3703" s="1019">
        <v>41424</v>
      </c>
    </row>
    <row r="3704" spans="7:7" ht="11.9" customHeight="1" x14ac:dyDescent="0.35">
      <c r="G3704" s="1019">
        <v>41425</v>
      </c>
    </row>
    <row r="3705" spans="7:7" ht="11.9" customHeight="1" x14ac:dyDescent="0.35">
      <c r="G3705" s="1019">
        <v>41426</v>
      </c>
    </row>
    <row r="3706" spans="7:7" ht="11.9" customHeight="1" x14ac:dyDescent="0.35">
      <c r="G3706" s="1019">
        <v>41427</v>
      </c>
    </row>
    <row r="3707" spans="7:7" ht="11.9" customHeight="1" x14ac:dyDescent="0.35">
      <c r="G3707" s="1019">
        <v>41428</v>
      </c>
    </row>
    <row r="3708" spans="7:7" ht="11.9" customHeight="1" x14ac:dyDescent="0.35">
      <c r="G3708" s="1019">
        <v>41429</v>
      </c>
    </row>
    <row r="3709" spans="7:7" ht="11.9" customHeight="1" x14ac:dyDescent="0.35">
      <c r="G3709" s="1019">
        <v>41430</v>
      </c>
    </row>
    <row r="3710" spans="7:7" ht="11.9" customHeight="1" x14ac:dyDescent="0.35">
      <c r="G3710" s="1019">
        <v>41431</v>
      </c>
    </row>
    <row r="3711" spans="7:7" ht="11.9" customHeight="1" x14ac:dyDescent="0.35">
      <c r="G3711" s="1019">
        <v>41432</v>
      </c>
    </row>
    <row r="3712" spans="7:7" ht="11.9" customHeight="1" x14ac:dyDescent="0.35">
      <c r="G3712" s="1019">
        <v>41433</v>
      </c>
    </row>
    <row r="3713" spans="7:7" ht="11.9" customHeight="1" x14ac:dyDescent="0.35">
      <c r="G3713" s="1019">
        <v>41434</v>
      </c>
    </row>
    <row r="3714" spans="7:7" ht="11.9" customHeight="1" x14ac:dyDescent="0.35">
      <c r="G3714" s="1019">
        <v>41435</v>
      </c>
    </row>
    <row r="3715" spans="7:7" ht="11.9" customHeight="1" x14ac:dyDescent="0.35">
      <c r="G3715" s="1019">
        <v>41436</v>
      </c>
    </row>
    <row r="3716" spans="7:7" ht="11.9" customHeight="1" x14ac:dyDescent="0.35">
      <c r="G3716" s="1019">
        <v>41437</v>
      </c>
    </row>
    <row r="3717" spans="7:7" ht="11.9" customHeight="1" x14ac:dyDescent="0.35">
      <c r="G3717" s="1019">
        <v>41438</v>
      </c>
    </row>
    <row r="3718" spans="7:7" ht="11.9" customHeight="1" x14ac:dyDescent="0.35">
      <c r="G3718" s="1019">
        <v>41439</v>
      </c>
    </row>
    <row r="3719" spans="7:7" ht="11.9" customHeight="1" x14ac:dyDescent="0.35">
      <c r="G3719" s="1019">
        <v>41440</v>
      </c>
    </row>
    <row r="3720" spans="7:7" ht="11.9" customHeight="1" x14ac:dyDescent="0.35">
      <c r="G3720" s="1019">
        <v>41441</v>
      </c>
    </row>
    <row r="3721" spans="7:7" ht="11.9" customHeight="1" x14ac:dyDescent="0.35">
      <c r="G3721" s="1019">
        <v>41442</v>
      </c>
    </row>
    <row r="3722" spans="7:7" ht="11.9" customHeight="1" x14ac:dyDescent="0.35">
      <c r="G3722" s="1019">
        <v>41443</v>
      </c>
    </row>
    <row r="3723" spans="7:7" ht="11.9" customHeight="1" x14ac:dyDescent="0.35">
      <c r="G3723" s="1019">
        <v>41444</v>
      </c>
    </row>
    <row r="3724" spans="7:7" ht="11.9" customHeight="1" x14ac:dyDescent="0.35">
      <c r="G3724" s="1019">
        <v>41445</v>
      </c>
    </row>
    <row r="3725" spans="7:7" ht="11.9" customHeight="1" x14ac:dyDescent="0.35">
      <c r="G3725" s="1019">
        <v>41446</v>
      </c>
    </row>
    <row r="3726" spans="7:7" ht="11.9" customHeight="1" x14ac:dyDescent="0.35">
      <c r="G3726" s="1019">
        <v>41447</v>
      </c>
    </row>
    <row r="3727" spans="7:7" ht="11.9" customHeight="1" x14ac:dyDescent="0.35">
      <c r="G3727" s="1019">
        <v>41448</v>
      </c>
    </row>
    <row r="3728" spans="7:7" ht="11.9" customHeight="1" x14ac:dyDescent="0.35">
      <c r="G3728" s="1019">
        <v>41449</v>
      </c>
    </row>
    <row r="3729" spans="7:7" ht="11.9" customHeight="1" x14ac:dyDescent="0.35">
      <c r="G3729" s="1019">
        <v>41450</v>
      </c>
    </row>
    <row r="3730" spans="7:7" ht="11.9" customHeight="1" x14ac:dyDescent="0.35">
      <c r="G3730" s="1019">
        <v>41451</v>
      </c>
    </row>
    <row r="3731" spans="7:7" ht="11.9" customHeight="1" x14ac:dyDescent="0.35">
      <c r="G3731" s="1019">
        <v>41452</v>
      </c>
    </row>
    <row r="3732" spans="7:7" ht="11.9" customHeight="1" x14ac:dyDescent="0.35">
      <c r="G3732" s="1019">
        <v>41453</v>
      </c>
    </row>
    <row r="3733" spans="7:7" ht="11.9" customHeight="1" x14ac:dyDescent="0.35">
      <c r="G3733" s="1019">
        <v>41454</v>
      </c>
    </row>
    <row r="3734" spans="7:7" ht="11.9" customHeight="1" x14ac:dyDescent="0.35">
      <c r="G3734" s="1019">
        <v>41455</v>
      </c>
    </row>
    <row r="3735" spans="7:7" ht="11.9" customHeight="1" x14ac:dyDescent="0.35">
      <c r="G3735" s="1019">
        <v>41456</v>
      </c>
    </row>
    <row r="3736" spans="7:7" ht="11.9" customHeight="1" x14ac:dyDescent="0.35">
      <c r="G3736" s="1019">
        <v>41457</v>
      </c>
    </row>
    <row r="3737" spans="7:7" ht="11.9" customHeight="1" x14ac:dyDescent="0.35">
      <c r="G3737" s="1019">
        <v>41458</v>
      </c>
    </row>
    <row r="3738" spans="7:7" ht="11.9" customHeight="1" x14ac:dyDescent="0.35">
      <c r="G3738" s="1019">
        <v>41459</v>
      </c>
    </row>
    <row r="3739" spans="7:7" ht="11.9" customHeight="1" x14ac:dyDescent="0.35">
      <c r="G3739" s="1019">
        <v>41460</v>
      </c>
    </row>
    <row r="3740" spans="7:7" ht="11.9" customHeight="1" x14ac:dyDescent="0.35">
      <c r="G3740" s="1019">
        <v>41461</v>
      </c>
    </row>
    <row r="3741" spans="7:7" ht="11.9" customHeight="1" x14ac:dyDescent="0.35">
      <c r="G3741" s="1019">
        <v>41462</v>
      </c>
    </row>
    <row r="3742" spans="7:7" ht="11.9" customHeight="1" x14ac:dyDescent="0.35">
      <c r="G3742" s="1019">
        <v>41463</v>
      </c>
    </row>
    <row r="3743" spans="7:7" ht="11.9" customHeight="1" x14ac:dyDescent="0.35">
      <c r="G3743" s="1019">
        <v>41464</v>
      </c>
    </row>
    <row r="3744" spans="7:7" ht="11.9" customHeight="1" x14ac:dyDescent="0.35">
      <c r="G3744" s="1019">
        <v>41465</v>
      </c>
    </row>
    <row r="3745" spans="7:7" ht="11.9" customHeight="1" x14ac:dyDescent="0.35">
      <c r="G3745" s="1019">
        <v>41466</v>
      </c>
    </row>
    <row r="3746" spans="7:7" ht="11.9" customHeight="1" x14ac:dyDescent="0.35">
      <c r="G3746" s="1019">
        <v>41467</v>
      </c>
    </row>
    <row r="3747" spans="7:7" ht="11.9" customHeight="1" x14ac:dyDescent="0.35">
      <c r="G3747" s="1019">
        <v>41468</v>
      </c>
    </row>
    <row r="3748" spans="7:7" ht="11.9" customHeight="1" x14ac:dyDescent="0.35">
      <c r="G3748" s="1019">
        <v>41469</v>
      </c>
    </row>
    <row r="3749" spans="7:7" ht="11.9" customHeight="1" x14ac:dyDescent="0.35">
      <c r="G3749" s="1019">
        <v>41470</v>
      </c>
    </row>
    <row r="3750" spans="7:7" ht="11.9" customHeight="1" x14ac:dyDescent="0.35">
      <c r="G3750" s="1019">
        <v>41471</v>
      </c>
    </row>
    <row r="3751" spans="7:7" ht="11.9" customHeight="1" x14ac:dyDescent="0.35">
      <c r="G3751" s="1019">
        <v>41472</v>
      </c>
    </row>
    <row r="3752" spans="7:7" ht="11.9" customHeight="1" x14ac:dyDescent="0.35">
      <c r="G3752" s="1019">
        <v>41473</v>
      </c>
    </row>
    <row r="3753" spans="7:7" ht="11.9" customHeight="1" x14ac:dyDescent="0.35">
      <c r="G3753" s="1019">
        <v>41474</v>
      </c>
    </row>
    <row r="3754" spans="7:7" ht="11.9" customHeight="1" x14ac:dyDescent="0.35">
      <c r="G3754" s="1019">
        <v>41475</v>
      </c>
    </row>
    <row r="3755" spans="7:7" ht="11.9" customHeight="1" x14ac:dyDescent="0.35">
      <c r="G3755" s="1019">
        <v>41476</v>
      </c>
    </row>
    <row r="3756" spans="7:7" ht="11.9" customHeight="1" x14ac:dyDescent="0.35">
      <c r="G3756" s="1019">
        <v>41477</v>
      </c>
    </row>
    <row r="3757" spans="7:7" ht="11.9" customHeight="1" x14ac:dyDescent="0.35">
      <c r="G3757" s="1019">
        <v>41478</v>
      </c>
    </row>
    <row r="3758" spans="7:7" ht="11.9" customHeight="1" x14ac:dyDescent="0.35">
      <c r="G3758" s="1019">
        <v>41479</v>
      </c>
    </row>
    <row r="3759" spans="7:7" ht="11.9" customHeight="1" x14ac:dyDescent="0.35">
      <c r="G3759" s="1019">
        <v>41480</v>
      </c>
    </row>
    <row r="3760" spans="7:7" ht="11.9" customHeight="1" x14ac:dyDescent="0.35">
      <c r="G3760" s="1019">
        <v>41481</v>
      </c>
    </row>
    <row r="3761" spans="7:7" ht="11.9" customHeight="1" x14ac:dyDescent="0.35">
      <c r="G3761" s="1019">
        <v>41482</v>
      </c>
    </row>
    <row r="3762" spans="7:7" ht="11.9" customHeight="1" x14ac:dyDescent="0.35">
      <c r="G3762" s="1019">
        <v>41483</v>
      </c>
    </row>
    <row r="3763" spans="7:7" ht="11.9" customHeight="1" x14ac:dyDescent="0.35">
      <c r="G3763" s="1019">
        <v>41484</v>
      </c>
    </row>
    <row r="3764" spans="7:7" ht="11.9" customHeight="1" x14ac:dyDescent="0.35">
      <c r="G3764" s="1019">
        <v>41485</v>
      </c>
    </row>
    <row r="3765" spans="7:7" ht="11.9" customHeight="1" x14ac:dyDescent="0.35">
      <c r="G3765" s="1019">
        <v>41486</v>
      </c>
    </row>
    <row r="3766" spans="7:7" ht="11.9" customHeight="1" x14ac:dyDescent="0.35">
      <c r="G3766" s="1019">
        <v>41487</v>
      </c>
    </row>
    <row r="3767" spans="7:7" ht="11.9" customHeight="1" x14ac:dyDescent="0.35">
      <c r="G3767" s="1019">
        <v>41488</v>
      </c>
    </row>
    <row r="3768" spans="7:7" ht="11.9" customHeight="1" x14ac:dyDescent="0.35">
      <c r="G3768" s="1019">
        <v>41489</v>
      </c>
    </row>
    <row r="3769" spans="7:7" ht="11.9" customHeight="1" x14ac:dyDescent="0.35">
      <c r="G3769" s="1019">
        <v>41490</v>
      </c>
    </row>
    <row r="3770" spans="7:7" ht="11.9" customHeight="1" x14ac:dyDescent="0.35">
      <c r="G3770" s="1019">
        <v>41491</v>
      </c>
    </row>
    <row r="3771" spans="7:7" ht="11.9" customHeight="1" x14ac:dyDescent="0.35">
      <c r="G3771" s="1019">
        <v>41492</v>
      </c>
    </row>
    <row r="3772" spans="7:7" ht="11.9" customHeight="1" x14ac:dyDescent="0.35">
      <c r="G3772" s="1019">
        <v>41493</v>
      </c>
    </row>
    <row r="3773" spans="7:7" ht="11.9" customHeight="1" x14ac:dyDescent="0.35">
      <c r="G3773" s="1019">
        <v>41494</v>
      </c>
    </row>
    <row r="3774" spans="7:7" ht="11.9" customHeight="1" x14ac:dyDescent="0.35">
      <c r="G3774" s="1019">
        <v>41495</v>
      </c>
    </row>
    <row r="3775" spans="7:7" ht="11.9" customHeight="1" x14ac:dyDescent="0.35">
      <c r="G3775" s="1019">
        <v>41496</v>
      </c>
    </row>
    <row r="3776" spans="7:7" ht="11.9" customHeight="1" x14ac:dyDescent="0.35">
      <c r="G3776" s="1019">
        <v>41497</v>
      </c>
    </row>
    <row r="3777" spans="7:7" ht="11.9" customHeight="1" x14ac:dyDescent="0.35">
      <c r="G3777" s="1019">
        <v>41498</v>
      </c>
    </row>
    <row r="3778" spans="7:7" ht="11.9" customHeight="1" x14ac:dyDescent="0.35">
      <c r="G3778" s="1019">
        <v>41499</v>
      </c>
    </row>
    <row r="3779" spans="7:7" ht="11.9" customHeight="1" x14ac:dyDescent="0.35">
      <c r="G3779" s="1019">
        <v>41500</v>
      </c>
    </row>
    <row r="3780" spans="7:7" ht="11.9" customHeight="1" x14ac:dyDescent="0.35">
      <c r="G3780" s="1019">
        <v>41501</v>
      </c>
    </row>
    <row r="3781" spans="7:7" ht="11.9" customHeight="1" x14ac:dyDescent="0.35">
      <c r="G3781" s="1019">
        <v>41502</v>
      </c>
    </row>
    <row r="3782" spans="7:7" ht="11.9" customHeight="1" x14ac:dyDescent="0.35">
      <c r="G3782" s="1019">
        <v>41503</v>
      </c>
    </row>
    <row r="3783" spans="7:7" ht="11.9" customHeight="1" x14ac:dyDescent="0.35">
      <c r="G3783" s="1019">
        <v>41504</v>
      </c>
    </row>
    <row r="3784" spans="7:7" ht="11.9" customHeight="1" x14ac:dyDescent="0.35">
      <c r="G3784" s="1019">
        <v>41505</v>
      </c>
    </row>
    <row r="3785" spans="7:7" ht="11.9" customHeight="1" x14ac:dyDescent="0.35">
      <c r="G3785" s="1019">
        <v>41506</v>
      </c>
    </row>
    <row r="3786" spans="7:7" ht="11.9" customHeight="1" x14ac:dyDescent="0.35">
      <c r="G3786" s="1019">
        <v>41507</v>
      </c>
    </row>
    <row r="3787" spans="7:7" ht="11.9" customHeight="1" x14ac:dyDescent="0.35">
      <c r="G3787" s="1019">
        <v>41508</v>
      </c>
    </row>
    <row r="3788" spans="7:7" ht="11.9" customHeight="1" x14ac:dyDescent="0.35">
      <c r="G3788" s="1019">
        <v>41509</v>
      </c>
    </row>
    <row r="3789" spans="7:7" ht="11.9" customHeight="1" x14ac:dyDescent="0.35">
      <c r="G3789" s="1019">
        <v>41510</v>
      </c>
    </row>
    <row r="3790" spans="7:7" ht="11.9" customHeight="1" x14ac:dyDescent="0.35">
      <c r="G3790" s="1019">
        <v>41511</v>
      </c>
    </row>
    <row r="3791" spans="7:7" ht="11.9" customHeight="1" x14ac:dyDescent="0.35">
      <c r="G3791" s="1019">
        <v>41512</v>
      </c>
    </row>
    <row r="3792" spans="7:7" ht="11.9" customHeight="1" x14ac:dyDescent="0.35">
      <c r="G3792" s="1019">
        <v>41513</v>
      </c>
    </row>
    <row r="3793" spans="7:7" ht="11.9" customHeight="1" x14ac:dyDescent="0.35">
      <c r="G3793" s="1019">
        <v>41514</v>
      </c>
    </row>
    <row r="3794" spans="7:7" ht="11.9" customHeight="1" x14ac:dyDescent="0.35">
      <c r="G3794" s="1019">
        <v>41515</v>
      </c>
    </row>
    <row r="3795" spans="7:7" ht="11.9" customHeight="1" x14ac:dyDescent="0.35">
      <c r="G3795" s="1019">
        <v>41516</v>
      </c>
    </row>
    <row r="3796" spans="7:7" ht="11.9" customHeight="1" x14ac:dyDescent="0.35">
      <c r="G3796" s="1019">
        <v>41517</v>
      </c>
    </row>
    <row r="3797" spans="7:7" ht="11.9" customHeight="1" x14ac:dyDescent="0.35">
      <c r="G3797" s="1019">
        <v>41518</v>
      </c>
    </row>
    <row r="3798" spans="7:7" ht="11.9" customHeight="1" x14ac:dyDescent="0.35">
      <c r="G3798" s="1019">
        <v>41519</v>
      </c>
    </row>
    <row r="3799" spans="7:7" ht="11.9" customHeight="1" x14ac:dyDescent="0.35">
      <c r="G3799" s="1019">
        <v>41520</v>
      </c>
    </row>
    <row r="3800" spans="7:7" ht="11.9" customHeight="1" x14ac:dyDescent="0.35">
      <c r="G3800" s="1019">
        <v>41521</v>
      </c>
    </row>
    <row r="3801" spans="7:7" ht="11.9" customHeight="1" x14ac:dyDescent="0.35">
      <c r="G3801" s="1019">
        <v>41522</v>
      </c>
    </row>
    <row r="3802" spans="7:7" ht="11.9" customHeight="1" x14ac:dyDescent="0.35">
      <c r="G3802" s="1019">
        <v>41523</v>
      </c>
    </row>
    <row r="3803" spans="7:7" ht="11.9" customHeight="1" x14ac:dyDescent="0.35">
      <c r="G3803" s="1019">
        <v>41524</v>
      </c>
    </row>
    <row r="3804" spans="7:7" ht="11.9" customHeight="1" x14ac:dyDescent="0.35">
      <c r="G3804" s="1019">
        <v>41525</v>
      </c>
    </row>
    <row r="3805" spans="7:7" ht="11.9" customHeight="1" x14ac:dyDescent="0.35">
      <c r="G3805" s="1019">
        <v>41526</v>
      </c>
    </row>
    <row r="3806" spans="7:7" ht="11.9" customHeight="1" x14ac:dyDescent="0.35">
      <c r="G3806" s="1019">
        <v>41527</v>
      </c>
    </row>
    <row r="3807" spans="7:7" ht="11.9" customHeight="1" x14ac:dyDescent="0.35">
      <c r="G3807" s="1019">
        <v>41528</v>
      </c>
    </row>
    <row r="3808" spans="7:7" ht="11.9" customHeight="1" x14ac:dyDescent="0.35">
      <c r="G3808" s="1019">
        <v>41529</v>
      </c>
    </row>
    <row r="3809" spans="7:7" ht="11.9" customHeight="1" x14ac:dyDescent="0.35">
      <c r="G3809" s="1019">
        <v>41530</v>
      </c>
    </row>
    <row r="3810" spans="7:7" ht="11.9" customHeight="1" x14ac:dyDescent="0.35">
      <c r="G3810" s="1019">
        <v>41531</v>
      </c>
    </row>
    <row r="3811" spans="7:7" ht="11.9" customHeight="1" x14ac:dyDescent="0.35">
      <c r="G3811" s="1019">
        <v>41532</v>
      </c>
    </row>
    <row r="3812" spans="7:7" ht="11.9" customHeight="1" x14ac:dyDescent="0.35">
      <c r="G3812" s="1019">
        <v>41533</v>
      </c>
    </row>
    <row r="3813" spans="7:7" ht="11.9" customHeight="1" x14ac:dyDescent="0.35">
      <c r="G3813" s="1019">
        <v>41534</v>
      </c>
    </row>
    <row r="3814" spans="7:7" ht="11.9" customHeight="1" x14ac:dyDescent="0.35">
      <c r="G3814" s="1019">
        <v>41535</v>
      </c>
    </row>
    <row r="3815" spans="7:7" ht="11.9" customHeight="1" x14ac:dyDescent="0.35">
      <c r="G3815" s="1019">
        <v>41536</v>
      </c>
    </row>
    <row r="3816" spans="7:7" ht="11.9" customHeight="1" x14ac:dyDescent="0.35">
      <c r="G3816" s="1019">
        <v>41537</v>
      </c>
    </row>
    <row r="3817" spans="7:7" ht="11.9" customHeight="1" x14ac:dyDescent="0.35">
      <c r="G3817" s="1019">
        <v>41538</v>
      </c>
    </row>
    <row r="3818" spans="7:7" ht="11.9" customHeight="1" x14ac:dyDescent="0.35">
      <c r="G3818" s="1019">
        <v>41539</v>
      </c>
    </row>
    <row r="3819" spans="7:7" ht="11.9" customHeight="1" x14ac:dyDescent="0.35">
      <c r="G3819" s="1019">
        <v>41540</v>
      </c>
    </row>
    <row r="3820" spans="7:7" ht="11.9" customHeight="1" x14ac:dyDescent="0.35">
      <c r="G3820" s="1019">
        <v>41541</v>
      </c>
    </row>
    <row r="3821" spans="7:7" ht="11.9" customHeight="1" x14ac:dyDescent="0.35">
      <c r="G3821" s="1019">
        <v>41542</v>
      </c>
    </row>
    <row r="3822" spans="7:7" ht="11.9" customHeight="1" x14ac:dyDescent="0.35">
      <c r="G3822" s="1019">
        <v>41543</v>
      </c>
    </row>
    <row r="3823" spans="7:7" ht="11.9" customHeight="1" x14ac:dyDescent="0.35">
      <c r="G3823" s="1019">
        <v>41544</v>
      </c>
    </row>
    <row r="3824" spans="7:7" ht="11.9" customHeight="1" x14ac:dyDescent="0.35">
      <c r="G3824" s="1019">
        <v>41545</v>
      </c>
    </row>
    <row r="3825" spans="7:7" ht="11.9" customHeight="1" x14ac:dyDescent="0.35">
      <c r="G3825" s="1019">
        <v>41546</v>
      </c>
    </row>
    <row r="3826" spans="7:7" ht="11.9" customHeight="1" x14ac:dyDescent="0.35">
      <c r="G3826" s="1019">
        <v>41547</v>
      </c>
    </row>
    <row r="3827" spans="7:7" ht="11.9" customHeight="1" x14ac:dyDescent="0.35">
      <c r="G3827" s="1019">
        <v>41548</v>
      </c>
    </row>
    <row r="3828" spans="7:7" ht="11.9" customHeight="1" x14ac:dyDescent="0.35">
      <c r="G3828" s="1019">
        <v>41549</v>
      </c>
    </row>
    <row r="3829" spans="7:7" ht="11.9" customHeight="1" x14ac:dyDescent="0.35">
      <c r="G3829" s="1019">
        <v>41550</v>
      </c>
    </row>
    <row r="3830" spans="7:7" ht="11.9" customHeight="1" x14ac:dyDescent="0.35">
      <c r="G3830" s="1019">
        <v>41551</v>
      </c>
    </row>
    <row r="3831" spans="7:7" ht="11.9" customHeight="1" x14ac:dyDescent="0.35">
      <c r="G3831" s="1019">
        <v>41552</v>
      </c>
    </row>
    <row r="3832" spans="7:7" ht="11.9" customHeight="1" x14ac:dyDescent="0.35">
      <c r="G3832" s="1019">
        <v>41553</v>
      </c>
    </row>
    <row r="3833" spans="7:7" ht="11.9" customHeight="1" x14ac:dyDescent="0.35">
      <c r="G3833" s="1019">
        <v>41554</v>
      </c>
    </row>
    <row r="3834" spans="7:7" ht="11.9" customHeight="1" x14ac:dyDescent="0.35">
      <c r="G3834" s="1019">
        <v>41555</v>
      </c>
    </row>
    <row r="3835" spans="7:7" ht="11.9" customHeight="1" x14ac:dyDescent="0.35">
      <c r="G3835" s="1019">
        <v>41556</v>
      </c>
    </row>
    <row r="3836" spans="7:7" ht="11.9" customHeight="1" x14ac:dyDescent="0.35">
      <c r="G3836" s="1019">
        <v>41557</v>
      </c>
    </row>
    <row r="3837" spans="7:7" ht="11.9" customHeight="1" x14ac:dyDescent="0.35">
      <c r="G3837" s="1019">
        <v>41558</v>
      </c>
    </row>
    <row r="3838" spans="7:7" ht="11.9" customHeight="1" x14ac:dyDescent="0.35">
      <c r="G3838" s="1019">
        <v>41559</v>
      </c>
    </row>
    <row r="3839" spans="7:7" ht="11.9" customHeight="1" x14ac:dyDescent="0.35">
      <c r="G3839" s="1019">
        <v>41560</v>
      </c>
    </row>
    <row r="3840" spans="7:7" ht="11.9" customHeight="1" x14ac:dyDescent="0.35">
      <c r="G3840" s="1019">
        <v>41561</v>
      </c>
    </row>
    <row r="3841" spans="7:7" ht="11.9" customHeight="1" x14ac:dyDescent="0.35">
      <c r="G3841" s="1019">
        <v>41562</v>
      </c>
    </row>
    <row r="3842" spans="7:7" ht="11.9" customHeight="1" x14ac:dyDescent="0.35">
      <c r="G3842" s="1019">
        <v>41563</v>
      </c>
    </row>
    <row r="3843" spans="7:7" ht="11.9" customHeight="1" x14ac:dyDescent="0.35">
      <c r="G3843" s="1019">
        <v>41564</v>
      </c>
    </row>
    <row r="3844" spans="7:7" ht="11.9" customHeight="1" x14ac:dyDescent="0.35">
      <c r="G3844" s="1019">
        <v>41565</v>
      </c>
    </row>
    <row r="3845" spans="7:7" ht="11.9" customHeight="1" x14ac:dyDescent="0.35">
      <c r="G3845" s="1019">
        <v>41566</v>
      </c>
    </row>
    <row r="3846" spans="7:7" ht="11.9" customHeight="1" x14ac:dyDescent="0.35">
      <c r="G3846" s="1019">
        <v>41567</v>
      </c>
    </row>
    <row r="3847" spans="7:7" ht="11.9" customHeight="1" x14ac:dyDescent="0.35">
      <c r="G3847" s="1019">
        <v>41568</v>
      </c>
    </row>
    <row r="3848" spans="7:7" ht="11.9" customHeight="1" x14ac:dyDescent="0.35">
      <c r="G3848" s="1019">
        <v>41569</v>
      </c>
    </row>
    <row r="3849" spans="7:7" ht="11.9" customHeight="1" x14ac:dyDescent="0.35">
      <c r="G3849" s="1019">
        <v>41570</v>
      </c>
    </row>
    <row r="3850" spans="7:7" ht="11.9" customHeight="1" x14ac:dyDescent="0.35">
      <c r="G3850" s="1019">
        <v>41571</v>
      </c>
    </row>
    <row r="3851" spans="7:7" ht="11.9" customHeight="1" x14ac:dyDescent="0.35">
      <c r="G3851" s="1019">
        <v>41572</v>
      </c>
    </row>
    <row r="3852" spans="7:7" ht="11.9" customHeight="1" x14ac:dyDescent="0.35">
      <c r="G3852" s="1019">
        <v>41573</v>
      </c>
    </row>
    <row r="3853" spans="7:7" ht="11.9" customHeight="1" x14ac:dyDescent="0.35">
      <c r="G3853" s="1019">
        <v>41574</v>
      </c>
    </row>
    <row r="3854" spans="7:7" ht="11.9" customHeight="1" x14ac:dyDescent="0.35">
      <c r="G3854" s="1019">
        <v>41575</v>
      </c>
    </row>
    <row r="3855" spans="7:7" ht="11.9" customHeight="1" x14ac:dyDescent="0.35">
      <c r="G3855" s="1019">
        <v>41576</v>
      </c>
    </row>
    <row r="3856" spans="7:7" ht="11.9" customHeight="1" x14ac:dyDescent="0.35">
      <c r="G3856" s="1019">
        <v>41577</v>
      </c>
    </row>
    <row r="3857" spans="7:7" ht="11.9" customHeight="1" x14ac:dyDescent="0.35">
      <c r="G3857" s="1019">
        <v>41578</v>
      </c>
    </row>
    <row r="3858" spans="7:7" ht="11.9" customHeight="1" x14ac:dyDescent="0.35">
      <c r="G3858" s="1019">
        <v>41579</v>
      </c>
    </row>
    <row r="3859" spans="7:7" ht="11.9" customHeight="1" x14ac:dyDescent="0.35">
      <c r="G3859" s="1019">
        <v>41580</v>
      </c>
    </row>
    <row r="3860" spans="7:7" ht="11.9" customHeight="1" x14ac:dyDescent="0.35">
      <c r="G3860" s="1019">
        <v>41581</v>
      </c>
    </row>
    <row r="3861" spans="7:7" ht="11.9" customHeight="1" x14ac:dyDescent="0.35">
      <c r="G3861" s="1019">
        <v>41582</v>
      </c>
    </row>
    <row r="3862" spans="7:7" ht="11.9" customHeight="1" x14ac:dyDescent="0.35">
      <c r="G3862" s="1019">
        <v>41583</v>
      </c>
    </row>
    <row r="3863" spans="7:7" ht="11.9" customHeight="1" x14ac:dyDescent="0.35">
      <c r="G3863" s="1019">
        <v>41584</v>
      </c>
    </row>
    <row r="3864" spans="7:7" ht="11.9" customHeight="1" x14ac:dyDescent="0.35">
      <c r="G3864" s="1019">
        <v>41585</v>
      </c>
    </row>
    <row r="3865" spans="7:7" ht="11.9" customHeight="1" x14ac:dyDescent="0.35">
      <c r="G3865" s="1019">
        <v>41586</v>
      </c>
    </row>
    <row r="3866" spans="7:7" ht="11.9" customHeight="1" x14ac:dyDescent="0.35">
      <c r="G3866" s="1019">
        <v>41587</v>
      </c>
    </row>
    <row r="3867" spans="7:7" ht="11.9" customHeight="1" x14ac:dyDescent="0.35">
      <c r="G3867" s="1019">
        <v>41588</v>
      </c>
    </row>
    <row r="3868" spans="7:7" ht="11.9" customHeight="1" x14ac:dyDescent="0.35">
      <c r="G3868" s="1019">
        <v>41589</v>
      </c>
    </row>
    <row r="3869" spans="7:7" ht="11.9" customHeight="1" x14ac:dyDescent="0.35">
      <c r="G3869" s="1019">
        <v>41590</v>
      </c>
    </row>
    <row r="3870" spans="7:7" ht="11.9" customHeight="1" x14ac:dyDescent="0.35">
      <c r="G3870" s="1019">
        <v>41591</v>
      </c>
    </row>
    <row r="3871" spans="7:7" ht="11.9" customHeight="1" x14ac:dyDescent="0.35">
      <c r="G3871" s="1019">
        <v>41592</v>
      </c>
    </row>
    <row r="3872" spans="7:7" ht="11.9" customHeight="1" x14ac:dyDescent="0.35">
      <c r="G3872" s="1019">
        <v>41593</v>
      </c>
    </row>
    <row r="3873" spans="7:7" ht="11.9" customHeight="1" x14ac:dyDescent="0.35">
      <c r="G3873" s="1019">
        <v>41594</v>
      </c>
    </row>
    <row r="3874" spans="7:7" ht="11.9" customHeight="1" x14ac:dyDescent="0.35">
      <c r="G3874" s="1019">
        <v>41595</v>
      </c>
    </row>
    <row r="3875" spans="7:7" ht="11.9" customHeight="1" x14ac:dyDescent="0.35">
      <c r="G3875" s="1019">
        <v>41596</v>
      </c>
    </row>
    <row r="3876" spans="7:7" ht="11.9" customHeight="1" x14ac:dyDescent="0.35">
      <c r="G3876" s="1019">
        <v>41597</v>
      </c>
    </row>
    <row r="3877" spans="7:7" ht="11.9" customHeight="1" x14ac:dyDescent="0.35">
      <c r="G3877" s="1019">
        <v>41598</v>
      </c>
    </row>
    <row r="3878" spans="7:7" ht="11.9" customHeight="1" x14ac:dyDescent="0.35">
      <c r="G3878" s="1019">
        <v>41599</v>
      </c>
    </row>
    <row r="3879" spans="7:7" ht="11.9" customHeight="1" x14ac:dyDescent="0.35">
      <c r="G3879" s="1019">
        <v>41600</v>
      </c>
    </row>
    <row r="3880" spans="7:7" ht="11.9" customHeight="1" x14ac:dyDescent="0.35">
      <c r="G3880" s="1019">
        <v>41601</v>
      </c>
    </row>
    <row r="3881" spans="7:7" ht="11.9" customHeight="1" x14ac:dyDescent="0.35">
      <c r="G3881" s="1019">
        <v>41602</v>
      </c>
    </row>
    <row r="3882" spans="7:7" ht="11.9" customHeight="1" x14ac:dyDescent="0.35">
      <c r="G3882" s="1019">
        <v>41603</v>
      </c>
    </row>
    <row r="3883" spans="7:7" ht="11.9" customHeight="1" x14ac:dyDescent="0.35">
      <c r="G3883" s="1019">
        <v>41604</v>
      </c>
    </row>
    <row r="3884" spans="7:7" ht="11.9" customHeight="1" x14ac:dyDescent="0.35">
      <c r="G3884" s="1019">
        <v>41605</v>
      </c>
    </row>
    <row r="3885" spans="7:7" ht="11.9" customHeight="1" x14ac:dyDescent="0.35">
      <c r="G3885" s="1019">
        <v>41606</v>
      </c>
    </row>
    <row r="3886" spans="7:7" ht="11.9" customHeight="1" x14ac:dyDescent="0.35">
      <c r="G3886" s="1019">
        <v>41607</v>
      </c>
    </row>
    <row r="3887" spans="7:7" ht="11.9" customHeight="1" x14ac:dyDescent="0.35">
      <c r="G3887" s="1019">
        <v>41608</v>
      </c>
    </row>
    <row r="3888" spans="7:7" ht="11.9" customHeight="1" x14ac:dyDescent="0.35">
      <c r="G3888" s="1019">
        <v>41609</v>
      </c>
    </row>
    <row r="3889" spans="7:7" ht="11.9" customHeight="1" x14ac:dyDescent="0.35">
      <c r="G3889" s="1019">
        <v>41610</v>
      </c>
    </row>
    <row r="3890" spans="7:7" ht="11.9" customHeight="1" x14ac:dyDescent="0.35">
      <c r="G3890" s="1019">
        <v>41611</v>
      </c>
    </row>
    <row r="3891" spans="7:7" ht="11.9" customHeight="1" x14ac:dyDescent="0.35">
      <c r="G3891" s="1019">
        <v>41612</v>
      </c>
    </row>
    <row r="3892" spans="7:7" ht="11.9" customHeight="1" x14ac:dyDescent="0.35">
      <c r="G3892" s="1019">
        <v>41613</v>
      </c>
    </row>
    <row r="3893" spans="7:7" ht="11.9" customHeight="1" x14ac:dyDescent="0.35">
      <c r="G3893" s="1019">
        <v>41614</v>
      </c>
    </row>
    <row r="3894" spans="7:7" ht="11.9" customHeight="1" x14ac:dyDescent="0.35">
      <c r="G3894" s="1019">
        <v>41615</v>
      </c>
    </row>
    <row r="3895" spans="7:7" ht="11.9" customHeight="1" x14ac:dyDescent="0.35">
      <c r="G3895" s="1019">
        <v>41616</v>
      </c>
    </row>
    <row r="3896" spans="7:7" ht="11.9" customHeight="1" x14ac:dyDescent="0.35">
      <c r="G3896" s="1019">
        <v>41617</v>
      </c>
    </row>
    <row r="3897" spans="7:7" ht="11.9" customHeight="1" x14ac:dyDescent="0.35">
      <c r="G3897" s="1019">
        <v>41618</v>
      </c>
    </row>
    <row r="3898" spans="7:7" ht="11.9" customHeight="1" x14ac:dyDescent="0.35">
      <c r="G3898" s="1019">
        <v>41619</v>
      </c>
    </row>
    <row r="3899" spans="7:7" ht="11.9" customHeight="1" x14ac:dyDescent="0.35">
      <c r="G3899" s="1019">
        <v>41620</v>
      </c>
    </row>
    <row r="3900" spans="7:7" ht="11.9" customHeight="1" x14ac:dyDescent="0.35">
      <c r="G3900" s="1019">
        <v>41621</v>
      </c>
    </row>
    <row r="3901" spans="7:7" ht="11.9" customHeight="1" x14ac:dyDescent="0.35">
      <c r="G3901" s="1019">
        <v>41622</v>
      </c>
    </row>
    <row r="3902" spans="7:7" ht="11.9" customHeight="1" x14ac:dyDescent="0.35">
      <c r="G3902" s="1019">
        <v>41623</v>
      </c>
    </row>
    <row r="3903" spans="7:7" ht="11.9" customHeight="1" x14ac:dyDescent="0.35">
      <c r="G3903" s="1019">
        <v>41624</v>
      </c>
    </row>
    <row r="3904" spans="7:7" ht="11.9" customHeight="1" x14ac:dyDescent="0.35">
      <c r="G3904" s="1019">
        <v>41625</v>
      </c>
    </row>
    <row r="3905" spans="7:7" ht="11.9" customHeight="1" x14ac:dyDescent="0.35">
      <c r="G3905" s="1019">
        <v>41626</v>
      </c>
    </row>
    <row r="3906" spans="7:7" ht="11.9" customHeight="1" x14ac:dyDescent="0.35">
      <c r="G3906" s="1019">
        <v>41627</v>
      </c>
    </row>
    <row r="3907" spans="7:7" ht="11.9" customHeight="1" x14ac:dyDescent="0.35">
      <c r="G3907" s="1019">
        <v>41628</v>
      </c>
    </row>
    <row r="3908" spans="7:7" ht="11.9" customHeight="1" x14ac:dyDescent="0.35">
      <c r="G3908" s="1019">
        <v>41629</v>
      </c>
    </row>
    <row r="3909" spans="7:7" ht="11.9" customHeight="1" x14ac:dyDescent="0.35">
      <c r="G3909" s="1019">
        <v>41630</v>
      </c>
    </row>
    <row r="3910" spans="7:7" ht="11.9" customHeight="1" x14ac:dyDescent="0.35">
      <c r="G3910" s="1019">
        <v>41631</v>
      </c>
    </row>
    <row r="3911" spans="7:7" ht="11.9" customHeight="1" x14ac:dyDescent="0.35">
      <c r="G3911" s="1019">
        <v>41632</v>
      </c>
    </row>
    <row r="3912" spans="7:7" ht="11.9" customHeight="1" x14ac:dyDescent="0.35">
      <c r="G3912" s="1019">
        <v>41633</v>
      </c>
    </row>
    <row r="3913" spans="7:7" ht="11.9" customHeight="1" x14ac:dyDescent="0.35">
      <c r="G3913" s="1019">
        <v>41634</v>
      </c>
    </row>
    <row r="3914" spans="7:7" ht="11.9" customHeight="1" x14ac:dyDescent="0.35">
      <c r="G3914" s="1019">
        <v>41635</v>
      </c>
    </row>
    <row r="3915" spans="7:7" ht="11.9" customHeight="1" x14ac:dyDescent="0.35">
      <c r="G3915" s="1019">
        <v>41636</v>
      </c>
    </row>
    <row r="3916" spans="7:7" ht="11.9" customHeight="1" x14ac:dyDescent="0.35">
      <c r="G3916" s="1019">
        <v>41637</v>
      </c>
    </row>
    <row r="3917" spans="7:7" ht="11.9" customHeight="1" x14ac:dyDescent="0.35">
      <c r="G3917" s="1019">
        <v>41638</v>
      </c>
    </row>
    <row r="3918" spans="7:7" ht="11.9" customHeight="1" x14ac:dyDescent="0.35">
      <c r="G3918" s="1019">
        <v>41639</v>
      </c>
    </row>
    <row r="3919" spans="7:7" ht="11.9" customHeight="1" x14ac:dyDescent="0.35">
      <c r="G3919" s="1019">
        <v>41640</v>
      </c>
    </row>
    <row r="3920" spans="7:7" ht="11.9" customHeight="1" x14ac:dyDescent="0.35">
      <c r="G3920" s="1019">
        <v>41641</v>
      </c>
    </row>
    <row r="3921" spans="7:7" ht="11.9" customHeight="1" x14ac:dyDescent="0.35">
      <c r="G3921" s="1019">
        <v>41642</v>
      </c>
    </row>
    <row r="3922" spans="7:7" ht="11.9" customHeight="1" x14ac:dyDescent="0.35">
      <c r="G3922" s="1019">
        <v>41643</v>
      </c>
    </row>
    <row r="3923" spans="7:7" ht="11.9" customHeight="1" x14ac:dyDescent="0.35">
      <c r="G3923" s="1019">
        <v>41644</v>
      </c>
    </row>
    <row r="3924" spans="7:7" ht="11.9" customHeight="1" x14ac:dyDescent="0.35">
      <c r="G3924" s="1019">
        <v>41645</v>
      </c>
    </row>
    <row r="3925" spans="7:7" ht="11.9" customHeight="1" x14ac:dyDescent="0.35">
      <c r="G3925" s="1019">
        <v>41646</v>
      </c>
    </row>
    <row r="3926" spans="7:7" ht="11.9" customHeight="1" x14ac:dyDescent="0.35">
      <c r="G3926" s="1019">
        <v>41647</v>
      </c>
    </row>
    <row r="3927" spans="7:7" ht="11.9" customHeight="1" x14ac:dyDescent="0.35">
      <c r="G3927" s="1019">
        <v>41648</v>
      </c>
    </row>
    <row r="3928" spans="7:7" ht="11.9" customHeight="1" x14ac:dyDescent="0.35">
      <c r="G3928" s="1019">
        <v>41649</v>
      </c>
    </row>
    <row r="3929" spans="7:7" ht="11.9" customHeight="1" x14ac:dyDescent="0.35">
      <c r="G3929" s="1019">
        <v>41650</v>
      </c>
    </row>
    <row r="3930" spans="7:7" ht="11.9" customHeight="1" x14ac:dyDescent="0.35">
      <c r="G3930" s="1019">
        <v>41651</v>
      </c>
    </row>
    <row r="3931" spans="7:7" ht="11.9" customHeight="1" x14ac:dyDescent="0.35">
      <c r="G3931" s="1019">
        <v>41652</v>
      </c>
    </row>
    <row r="3932" spans="7:7" ht="11.9" customHeight="1" x14ac:dyDescent="0.35">
      <c r="G3932" s="1019">
        <v>41653</v>
      </c>
    </row>
    <row r="3933" spans="7:7" ht="11.9" customHeight="1" x14ac:dyDescent="0.35">
      <c r="G3933" s="1019">
        <v>41654</v>
      </c>
    </row>
    <row r="3934" spans="7:7" ht="11.9" customHeight="1" x14ac:dyDescent="0.35">
      <c r="G3934" s="1019">
        <v>41655</v>
      </c>
    </row>
    <row r="3935" spans="7:7" ht="11.9" customHeight="1" x14ac:dyDescent="0.35">
      <c r="G3935" s="1019">
        <v>41656</v>
      </c>
    </row>
    <row r="3936" spans="7:7" ht="11.9" customHeight="1" x14ac:dyDescent="0.35">
      <c r="G3936" s="1019">
        <v>41657</v>
      </c>
    </row>
    <row r="3937" spans="7:7" ht="11.9" customHeight="1" x14ac:dyDescent="0.35">
      <c r="G3937" s="1019">
        <v>41658</v>
      </c>
    </row>
    <row r="3938" spans="7:7" ht="11.9" customHeight="1" x14ac:dyDescent="0.35">
      <c r="G3938" s="1019">
        <v>41659</v>
      </c>
    </row>
    <row r="3939" spans="7:7" ht="11.9" customHeight="1" x14ac:dyDescent="0.35">
      <c r="G3939" s="1019">
        <v>41660</v>
      </c>
    </row>
    <row r="3940" spans="7:7" ht="11.9" customHeight="1" x14ac:dyDescent="0.35">
      <c r="G3940" s="1019">
        <v>41661</v>
      </c>
    </row>
    <row r="3941" spans="7:7" ht="11.9" customHeight="1" x14ac:dyDescent="0.35">
      <c r="G3941" s="1019">
        <v>41662</v>
      </c>
    </row>
    <row r="3942" spans="7:7" ht="11.9" customHeight="1" x14ac:dyDescent="0.35">
      <c r="G3942" s="1019">
        <v>41663</v>
      </c>
    </row>
    <row r="3943" spans="7:7" ht="11.9" customHeight="1" x14ac:dyDescent="0.35">
      <c r="G3943" s="1019">
        <v>41664</v>
      </c>
    </row>
    <row r="3944" spans="7:7" ht="11.9" customHeight="1" x14ac:dyDescent="0.35">
      <c r="G3944" s="1019">
        <v>41665</v>
      </c>
    </row>
    <row r="3945" spans="7:7" ht="11.9" customHeight="1" x14ac:dyDescent="0.35">
      <c r="G3945" s="1019">
        <v>41666</v>
      </c>
    </row>
    <row r="3946" spans="7:7" ht="11.9" customHeight="1" x14ac:dyDescent="0.35">
      <c r="G3946" s="1019">
        <v>41667</v>
      </c>
    </row>
    <row r="3947" spans="7:7" ht="11.9" customHeight="1" x14ac:dyDescent="0.35">
      <c r="G3947" s="1019">
        <v>41668</v>
      </c>
    </row>
    <row r="3948" spans="7:7" ht="11.9" customHeight="1" x14ac:dyDescent="0.35">
      <c r="G3948" s="1019">
        <v>41669</v>
      </c>
    </row>
    <row r="3949" spans="7:7" ht="11.9" customHeight="1" x14ac:dyDescent="0.35">
      <c r="G3949" s="1019">
        <v>41670</v>
      </c>
    </row>
    <row r="3950" spans="7:7" ht="11.9" customHeight="1" x14ac:dyDescent="0.35">
      <c r="G3950" s="1019">
        <v>41671</v>
      </c>
    </row>
    <row r="3951" spans="7:7" ht="11.9" customHeight="1" x14ac:dyDescent="0.35">
      <c r="G3951" s="1019">
        <v>41672</v>
      </c>
    </row>
    <row r="3952" spans="7:7" ht="11.9" customHeight="1" x14ac:dyDescent="0.35">
      <c r="G3952" s="1019">
        <v>41673</v>
      </c>
    </row>
    <row r="3953" spans="7:7" ht="11.9" customHeight="1" x14ac:dyDescent="0.35">
      <c r="G3953" s="1019">
        <v>41674</v>
      </c>
    </row>
    <row r="3954" spans="7:7" ht="11.9" customHeight="1" x14ac:dyDescent="0.35">
      <c r="G3954" s="1019">
        <v>41675</v>
      </c>
    </row>
    <row r="3955" spans="7:7" ht="11.9" customHeight="1" x14ac:dyDescent="0.35">
      <c r="G3955" s="1019">
        <v>41676</v>
      </c>
    </row>
    <row r="3956" spans="7:7" ht="11.9" customHeight="1" x14ac:dyDescent="0.35">
      <c r="G3956" s="1019">
        <v>41677</v>
      </c>
    </row>
    <row r="3957" spans="7:7" ht="11.9" customHeight="1" x14ac:dyDescent="0.35">
      <c r="G3957" s="1019">
        <v>41678</v>
      </c>
    </row>
    <row r="3958" spans="7:7" ht="11.9" customHeight="1" x14ac:dyDescent="0.35">
      <c r="G3958" s="1019">
        <v>41679</v>
      </c>
    </row>
    <row r="3959" spans="7:7" ht="11.9" customHeight="1" x14ac:dyDescent="0.35">
      <c r="G3959" s="1019">
        <v>41680</v>
      </c>
    </row>
    <row r="3960" spans="7:7" ht="11.9" customHeight="1" x14ac:dyDescent="0.35">
      <c r="G3960" s="1019">
        <v>41681</v>
      </c>
    </row>
    <row r="3961" spans="7:7" ht="11.9" customHeight="1" x14ac:dyDescent="0.35">
      <c r="G3961" s="1019">
        <v>41682</v>
      </c>
    </row>
    <row r="3962" spans="7:7" ht="11.9" customHeight="1" x14ac:dyDescent="0.35">
      <c r="G3962" s="1019">
        <v>41683</v>
      </c>
    </row>
    <row r="3963" spans="7:7" ht="11.9" customHeight="1" x14ac:dyDescent="0.35">
      <c r="G3963" s="1019">
        <v>41684</v>
      </c>
    </row>
    <row r="3964" spans="7:7" ht="11.9" customHeight="1" x14ac:dyDescent="0.35">
      <c r="G3964" s="1019">
        <v>41685</v>
      </c>
    </row>
    <row r="3965" spans="7:7" ht="11.9" customHeight="1" x14ac:dyDescent="0.35">
      <c r="G3965" s="1019">
        <v>41686</v>
      </c>
    </row>
    <row r="3966" spans="7:7" ht="11.9" customHeight="1" x14ac:dyDescent="0.35">
      <c r="G3966" s="1019">
        <v>41687</v>
      </c>
    </row>
    <row r="3967" spans="7:7" ht="11.9" customHeight="1" x14ac:dyDescent="0.35">
      <c r="G3967" s="1019">
        <v>41688</v>
      </c>
    </row>
    <row r="3968" spans="7:7" ht="11.9" customHeight="1" x14ac:dyDescent="0.35">
      <c r="G3968" s="1019">
        <v>41689</v>
      </c>
    </row>
    <row r="3969" spans="7:7" ht="11.9" customHeight="1" x14ac:dyDescent="0.35">
      <c r="G3969" s="1019">
        <v>41690</v>
      </c>
    </row>
    <row r="3970" spans="7:7" ht="11.9" customHeight="1" x14ac:dyDescent="0.35">
      <c r="G3970" s="1019">
        <v>41691</v>
      </c>
    </row>
    <row r="3971" spans="7:7" ht="11.9" customHeight="1" x14ac:dyDescent="0.35">
      <c r="G3971" s="1019">
        <v>41692</v>
      </c>
    </row>
    <row r="3972" spans="7:7" ht="11.9" customHeight="1" x14ac:dyDescent="0.35">
      <c r="G3972" s="1019">
        <v>41693</v>
      </c>
    </row>
    <row r="3973" spans="7:7" ht="11.9" customHeight="1" x14ac:dyDescent="0.35">
      <c r="G3973" s="1019">
        <v>41694</v>
      </c>
    </row>
    <row r="3974" spans="7:7" ht="11.9" customHeight="1" x14ac:dyDescent="0.35">
      <c r="G3974" s="1019">
        <v>41695</v>
      </c>
    </row>
    <row r="3975" spans="7:7" ht="11.9" customHeight="1" x14ac:dyDescent="0.35">
      <c r="G3975" s="1019">
        <v>41696</v>
      </c>
    </row>
    <row r="3976" spans="7:7" ht="11.9" customHeight="1" x14ac:dyDescent="0.35">
      <c r="G3976" s="1019">
        <v>41697</v>
      </c>
    </row>
    <row r="3977" spans="7:7" ht="11.9" customHeight="1" x14ac:dyDescent="0.35">
      <c r="G3977" s="1019">
        <v>41698</v>
      </c>
    </row>
    <row r="3978" spans="7:7" ht="11.9" customHeight="1" x14ac:dyDescent="0.35">
      <c r="G3978" s="1019">
        <v>41699</v>
      </c>
    </row>
    <row r="3979" spans="7:7" ht="11.9" customHeight="1" x14ac:dyDescent="0.35">
      <c r="G3979" s="1019">
        <v>41700</v>
      </c>
    </row>
    <row r="3980" spans="7:7" ht="11.9" customHeight="1" x14ac:dyDescent="0.35">
      <c r="G3980" s="1019">
        <v>41701</v>
      </c>
    </row>
    <row r="3981" spans="7:7" ht="11.9" customHeight="1" x14ac:dyDescent="0.35">
      <c r="G3981" s="1019">
        <v>41702</v>
      </c>
    </row>
    <row r="3982" spans="7:7" ht="11.9" customHeight="1" x14ac:dyDescent="0.35">
      <c r="G3982" s="1019">
        <v>41703</v>
      </c>
    </row>
    <row r="3983" spans="7:7" ht="11.9" customHeight="1" x14ac:dyDescent="0.35">
      <c r="G3983" s="1019">
        <v>41704</v>
      </c>
    </row>
    <row r="3984" spans="7:7" ht="11.9" customHeight="1" x14ac:dyDescent="0.35">
      <c r="G3984" s="1019">
        <v>41705</v>
      </c>
    </row>
    <row r="3985" spans="7:7" ht="11.9" customHeight="1" x14ac:dyDescent="0.35">
      <c r="G3985" s="1019">
        <v>41706</v>
      </c>
    </row>
    <row r="3986" spans="7:7" ht="11.9" customHeight="1" x14ac:dyDescent="0.35">
      <c r="G3986" s="1019">
        <v>41707</v>
      </c>
    </row>
    <row r="3987" spans="7:7" ht="11.9" customHeight="1" x14ac:dyDescent="0.35">
      <c r="G3987" s="1019">
        <v>41708</v>
      </c>
    </row>
    <row r="3988" spans="7:7" ht="11.9" customHeight="1" x14ac:dyDescent="0.35">
      <c r="G3988" s="1019">
        <v>41709</v>
      </c>
    </row>
    <row r="3989" spans="7:7" ht="11.9" customHeight="1" x14ac:dyDescent="0.35">
      <c r="G3989" s="1019">
        <v>41710</v>
      </c>
    </row>
    <row r="3990" spans="7:7" ht="11.9" customHeight="1" x14ac:dyDescent="0.35">
      <c r="G3990" s="1019">
        <v>41711</v>
      </c>
    </row>
    <row r="3991" spans="7:7" ht="11.9" customHeight="1" x14ac:dyDescent="0.35">
      <c r="G3991" s="1019">
        <v>41712</v>
      </c>
    </row>
    <row r="3992" spans="7:7" ht="11.9" customHeight="1" x14ac:dyDescent="0.35">
      <c r="G3992" s="1019">
        <v>41713</v>
      </c>
    </row>
    <row r="3993" spans="7:7" ht="11.9" customHeight="1" x14ac:dyDescent="0.35">
      <c r="G3993" s="1019">
        <v>41714</v>
      </c>
    </row>
    <row r="3994" spans="7:7" ht="11.9" customHeight="1" x14ac:dyDescent="0.35">
      <c r="G3994" s="1019">
        <v>41715</v>
      </c>
    </row>
    <row r="3995" spans="7:7" ht="11.9" customHeight="1" x14ac:dyDescent="0.35">
      <c r="G3995" s="1019">
        <v>41716</v>
      </c>
    </row>
    <row r="3996" spans="7:7" ht="11.9" customHeight="1" x14ac:dyDescent="0.35">
      <c r="G3996" s="1019">
        <v>41717</v>
      </c>
    </row>
    <row r="3997" spans="7:7" ht="11.9" customHeight="1" x14ac:dyDescent="0.35">
      <c r="G3997" s="1019">
        <v>41718</v>
      </c>
    </row>
    <row r="3998" spans="7:7" ht="11.9" customHeight="1" x14ac:dyDescent="0.35">
      <c r="G3998" s="1019">
        <v>41719</v>
      </c>
    </row>
    <row r="3999" spans="7:7" ht="11.9" customHeight="1" x14ac:dyDescent="0.35">
      <c r="G3999" s="1019">
        <v>41720</v>
      </c>
    </row>
    <row r="4000" spans="7:7" ht="11.9" customHeight="1" x14ac:dyDescent="0.35">
      <c r="G4000" s="1019">
        <v>41721</v>
      </c>
    </row>
    <row r="4001" spans="7:7" ht="11.9" customHeight="1" x14ac:dyDescent="0.35">
      <c r="G4001" s="1019">
        <v>41722</v>
      </c>
    </row>
    <row r="4002" spans="7:7" ht="11.9" customHeight="1" x14ac:dyDescent="0.35">
      <c r="G4002" s="1019">
        <v>41723</v>
      </c>
    </row>
    <row r="4003" spans="7:7" ht="11.9" customHeight="1" x14ac:dyDescent="0.35">
      <c r="G4003" s="1019">
        <v>41724</v>
      </c>
    </row>
    <row r="4004" spans="7:7" ht="11.9" customHeight="1" x14ac:dyDescent="0.35">
      <c r="G4004" s="1019">
        <v>41725</v>
      </c>
    </row>
    <row r="4005" spans="7:7" ht="11.9" customHeight="1" x14ac:dyDescent="0.35">
      <c r="G4005" s="1019">
        <v>41726</v>
      </c>
    </row>
    <row r="4006" spans="7:7" ht="11.9" customHeight="1" x14ac:dyDescent="0.35">
      <c r="G4006" s="1019">
        <v>41727</v>
      </c>
    </row>
    <row r="4007" spans="7:7" ht="11.9" customHeight="1" x14ac:dyDescent="0.35">
      <c r="G4007" s="1019">
        <v>41728</v>
      </c>
    </row>
    <row r="4008" spans="7:7" ht="11.9" customHeight="1" x14ac:dyDescent="0.35">
      <c r="G4008" s="1019">
        <v>41729</v>
      </c>
    </row>
    <row r="4009" spans="7:7" ht="11.9" customHeight="1" x14ac:dyDescent="0.35">
      <c r="G4009" s="1019">
        <v>41730</v>
      </c>
    </row>
    <row r="4010" spans="7:7" ht="11.9" customHeight="1" x14ac:dyDescent="0.35">
      <c r="G4010" s="1019">
        <v>41731</v>
      </c>
    </row>
    <row r="4011" spans="7:7" ht="11.9" customHeight="1" x14ac:dyDescent="0.35">
      <c r="G4011" s="1019">
        <v>41732</v>
      </c>
    </row>
    <row r="4012" spans="7:7" ht="11.9" customHeight="1" x14ac:dyDescent="0.35">
      <c r="G4012" s="1019">
        <v>41733</v>
      </c>
    </row>
    <row r="4013" spans="7:7" ht="11.9" customHeight="1" x14ac:dyDescent="0.35">
      <c r="G4013" s="1019">
        <v>41734</v>
      </c>
    </row>
    <row r="4014" spans="7:7" ht="11.9" customHeight="1" x14ac:dyDescent="0.35">
      <c r="G4014" s="1019">
        <v>41735</v>
      </c>
    </row>
    <row r="4015" spans="7:7" ht="11.9" customHeight="1" x14ac:dyDescent="0.35">
      <c r="G4015" s="1019">
        <v>41736</v>
      </c>
    </row>
    <row r="4016" spans="7:7" ht="11.9" customHeight="1" x14ac:dyDescent="0.35">
      <c r="G4016" s="1019">
        <v>41737</v>
      </c>
    </row>
    <row r="4017" spans="7:7" ht="11.9" customHeight="1" x14ac:dyDescent="0.35">
      <c r="G4017" s="1019">
        <v>41738</v>
      </c>
    </row>
    <row r="4018" spans="7:7" ht="11.9" customHeight="1" x14ac:dyDescent="0.35">
      <c r="G4018" s="1019">
        <v>41739</v>
      </c>
    </row>
    <row r="4019" spans="7:7" ht="11.9" customHeight="1" x14ac:dyDescent="0.35">
      <c r="G4019" s="1019">
        <v>41740</v>
      </c>
    </row>
    <row r="4020" spans="7:7" ht="11.9" customHeight="1" x14ac:dyDescent="0.35">
      <c r="G4020" s="1019">
        <v>41741</v>
      </c>
    </row>
    <row r="4021" spans="7:7" ht="11.9" customHeight="1" x14ac:dyDescent="0.35">
      <c r="G4021" s="1019">
        <v>41742</v>
      </c>
    </row>
    <row r="4022" spans="7:7" ht="11.9" customHeight="1" x14ac:dyDescent="0.35">
      <c r="G4022" s="1019">
        <v>41743</v>
      </c>
    </row>
    <row r="4023" spans="7:7" ht="11.9" customHeight="1" x14ac:dyDescent="0.35">
      <c r="G4023" s="1019">
        <v>41744</v>
      </c>
    </row>
    <row r="4024" spans="7:7" ht="11.9" customHeight="1" x14ac:dyDescent="0.35">
      <c r="G4024" s="1019">
        <v>41745</v>
      </c>
    </row>
    <row r="4025" spans="7:7" ht="11.9" customHeight="1" x14ac:dyDescent="0.35">
      <c r="G4025" s="1019">
        <v>41746</v>
      </c>
    </row>
    <row r="4026" spans="7:7" ht="11.9" customHeight="1" x14ac:dyDescent="0.35">
      <c r="G4026" s="1019">
        <v>41747</v>
      </c>
    </row>
    <row r="4027" spans="7:7" ht="11.9" customHeight="1" x14ac:dyDescent="0.35">
      <c r="G4027" s="1019">
        <v>41748</v>
      </c>
    </row>
    <row r="4028" spans="7:7" ht="11.9" customHeight="1" x14ac:dyDescent="0.35">
      <c r="G4028" s="1019">
        <v>41749</v>
      </c>
    </row>
    <row r="4029" spans="7:7" ht="11.9" customHeight="1" x14ac:dyDescent="0.35">
      <c r="G4029" s="1019">
        <v>41750</v>
      </c>
    </row>
    <row r="4030" spans="7:7" ht="11.9" customHeight="1" x14ac:dyDescent="0.35">
      <c r="G4030" s="1019">
        <v>41751</v>
      </c>
    </row>
    <row r="4031" spans="7:7" ht="11.9" customHeight="1" x14ac:dyDescent="0.35">
      <c r="G4031" s="1019">
        <v>41752</v>
      </c>
    </row>
    <row r="4032" spans="7:7" ht="11.9" customHeight="1" x14ac:dyDescent="0.35">
      <c r="G4032" s="1019">
        <v>41753</v>
      </c>
    </row>
    <row r="4033" spans="7:7" ht="11.9" customHeight="1" x14ac:dyDescent="0.35">
      <c r="G4033" s="1019">
        <v>41754</v>
      </c>
    </row>
    <row r="4034" spans="7:7" ht="11.9" customHeight="1" x14ac:dyDescent="0.35">
      <c r="G4034" s="1019">
        <v>41755</v>
      </c>
    </row>
    <row r="4035" spans="7:7" ht="11.9" customHeight="1" x14ac:dyDescent="0.35">
      <c r="G4035" s="1019">
        <v>41756</v>
      </c>
    </row>
    <row r="4036" spans="7:7" ht="11.9" customHeight="1" x14ac:dyDescent="0.35">
      <c r="G4036" s="1019">
        <v>41757</v>
      </c>
    </row>
    <row r="4037" spans="7:7" ht="11.9" customHeight="1" x14ac:dyDescent="0.35">
      <c r="G4037" s="1019">
        <v>41758</v>
      </c>
    </row>
    <row r="4038" spans="7:7" ht="11.9" customHeight="1" x14ac:dyDescent="0.35">
      <c r="G4038" s="1019">
        <v>41759</v>
      </c>
    </row>
    <row r="4039" spans="7:7" ht="11.9" customHeight="1" x14ac:dyDescent="0.35">
      <c r="G4039" s="1019">
        <v>41760</v>
      </c>
    </row>
    <row r="4040" spans="7:7" ht="11.9" customHeight="1" x14ac:dyDescent="0.35">
      <c r="G4040" s="1019">
        <v>41761</v>
      </c>
    </row>
    <row r="4041" spans="7:7" ht="11.9" customHeight="1" x14ac:dyDescent="0.35">
      <c r="G4041" s="1019">
        <v>41762</v>
      </c>
    </row>
    <row r="4042" spans="7:7" ht="11.9" customHeight="1" x14ac:dyDescent="0.35">
      <c r="G4042" s="1019">
        <v>41763</v>
      </c>
    </row>
    <row r="4043" spans="7:7" ht="11.9" customHeight="1" x14ac:dyDescent="0.35">
      <c r="G4043" s="1019">
        <v>41764</v>
      </c>
    </row>
    <row r="4044" spans="7:7" ht="11.9" customHeight="1" x14ac:dyDescent="0.35">
      <c r="G4044" s="1019">
        <v>41765</v>
      </c>
    </row>
    <row r="4045" spans="7:7" ht="11.9" customHeight="1" x14ac:dyDescent="0.35">
      <c r="G4045" s="1019">
        <v>41766</v>
      </c>
    </row>
    <row r="4046" spans="7:7" ht="11.9" customHeight="1" x14ac:dyDescent="0.35">
      <c r="G4046" s="1019">
        <v>41767</v>
      </c>
    </row>
    <row r="4047" spans="7:7" ht="11.9" customHeight="1" x14ac:dyDescent="0.35">
      <c r="G4047" s="1019">
        <v>41768</v>
      </c>
    </row>
    <row r="4048" spans="7:7" ht="11.9" customHeight="1" x14ac:dyDescent="0.35">
      <c r="G4048" s="1019">
        <v>41769</v>
      </c>
    </row>
    <row r="4049" spans="7:7" ht="11.9" customHeight="1" x14ac:dyDescent="0.35">
      <c r="G4049" s="1019">
        <v>41770</v>
      </c>
    </row>
    <row r="4050" spans="7:7" ht="11.9" customHeight="1" x14ac:dyDescent="0.35">
      <c r="G4050" s="1019">
        <v>41771</v>
      </c>
    </row>
    <row r="4051" spans="7:7" ht="11.9" customHeight="1" x14ac:dyDescent="0.35">
      <c r="G4051" s="1019">
        <v>41772</v>
      </c>
    </row>
    <row r="4052" spans="7:7" ht="11.9" customHeight="1" x14ac:dyDescent="0.35">
      <c r="G4052" s="1019">
        <v>41773</v>
      </c>
    </row>
    <row r="4053" spans="7:7" ht="11.9" customHeight="1" x14ac:dyDescent="0.35">
      <c r="G4053" s="1019">
        <v>41774</v>
      </c>
    </row>
    <row r="4054" spans="7:7" ht="11.9" customHeight="1" x14ac:dyDescent="0.35">
      <c r="G4054" s="1019">
        <v>41775</v>
      </c>
    </row>
    <row r="4055" spans="7:7" ht="11.9" customHeight="1" x14ac:dyDescent="0.35">
      <c r="G4055" s="1019">
        <v>41776</v>
      </c>
    </row>
    <row r="4056" spans="7:7" ht="11.9" customHeight="1" x14ac:dyDescent="0.35">
      <c r="G4056" s="1019">
        <v>41777</v>
      </c>
    </row>
    <row r="4057" spans="7:7" ht="11.9" customHeight="1" x14ac:dyDescent="0.35">
      <c r="G4057" s="1019">
        <v>41778</v>
      </c>
    </row>
    <row r="4058" spans="7:7" ht="11.9" customHeight="1" x14ac:dyDescent="0.35">
      <c r="G4058" s="1019">
        <v>41779</v>
      </c>
    </row>
    <row r="4059" spans="7:7" ht="11.9" customHeight="1" x14ac:dyDescent="0.35">
      <c r="G4059" s="1019">
        <v>41780</v>
      </c>
    </row>
    <row r="4060" spans="7:7" ht="11.9" customHeight="1" x14ac:dyDescent="0.35">
      <c r="G4060" s="1019">
        <v>41781</v>
      </c>
    </row>
    <row r="4061" spans="7:7" ht="11.9" customHeight="1" x14ac:dyDescent="0.35">
      <c r="G4061" s="1019">
        <v>41782</v>
      </c>
    </row>
    <row r="4062" spans="7:7" ht="11.9" customHeight="1" x14ac:dyDescent="0.35">
      <c r="G4062" s="1019">
        <v>41783</v>
      </c>
    </row>
    <row r="4063" spans="7:7" ht="11.9" customHeight="1" x14ac:dyDescent="0.35">
      <c r="G4063" s="1019">
        <v>41784</v>
      </c>
    </row>
    <row r="4064" spans="7:7" ht="11.9" customHeight="1" x14ac:dyDescent="0.35">
      <c r="G4064" s="1019">
        <v>41785</v>
      </c>
    </row>
    <row r="4065" spans="7:7" ht="11.9" customHeight="1" x14ac:dyDescent="0.35">
      <c r="G4065" s="1019">
        <v>41786</v>
      </c>
    </row>
    <row r="4066" spans="7:7" ht="11.9" customHeight="1" x14ac:dyDescent="0.35">
      <c r="G4066" s="1019">
        <v>41787</v>
      </c>
    </row>
    <row r="4067" spans="7:7" ht="11.9" customHeight="1" x14ac:dyDescent="0.35">
      <c r="G4067" s="1019">
        <v>41788</v>
      </c>
    </row>
    <row r="4068" spans="7:7" ht="11.9" customHeight="1" x14ac:dyDescent="0.35">
      <c r="G4068" s="1019">
        <v>41789</v>
      </c>
    </row>
    <row r="4069" spans="7:7" ht="11.9" customHeight="1" x14ac:dyDescent="0.35">
      <c r="G4069" s="1019">
        <v>41790</v>
      </c>
    </row>
    <row r="4070" spans="7:7" ht="11.9" customHeight="1" x14ac:dyDescent="0.35">
      <c r="G4070" s="1019">
        <v>41791</v>
      </c>
    </row>
    <row r="4071" spans="7:7" ht="11.9" customHeight="1" x14ac:dyDescent="0.35">
      <c r="G4071" s="1019">
        <v>41792</v>
      </c>
    </row>
    <row r="4072" spans="7:7" ht="11.9" customHeight="1" x14ac:dyDescent="0.35">
      <c r="G4072" s="1019">
        <v>41793</v>
      </c>
    </row>
    <row r="4073" spans="7:7" ht="11.9" customHeight="1" x14ac:dyDescent="0.35">
      <c r="G4073" s="1019">
        <v>41794</v>
      </c>
    </row>
    <row r="4074" spans="7:7" ht="11.9" customHeight="1" x14ac:dyDescent="0.35">
      <c r="G4074" s="1019">
        <v>41795</v>
      </c>
    </row>
    <row r="4075" spans="7:7" ht="11.9" customHeight="1" x14ac:dyDescent="0.35">
      <c r="G4075" s="1019">
        <v>41796</v>
      </c>
    </row>
    <row r="4076" spans="7:7" ht="11.9" customHeight="1" x14ac:dyDescent="0.35">
      <c r="G4076" s="1019">
        <v>41797</v>
      </c>
    </row>
    <row r="4077" spans="7:7" ht="11.9" customHeight="1" x14ac:dyDescent="0.35">
      <c r="G4077" s="1019">
        <v>41798</v>
      </c>
    </row>
    <row r="4078" spans="7:7" ht="11.9" customHeight="1" x14ac:dyDescent="0.35">
      <c r="G4078" s="1019">
        <v>41799</v>
      </c>
    </row>
    <row r="4079" spans="7:7" ht="11.9" customHeight="1" x14ac:dyDescent="0.35">
      <c r="G4079" s="1019">
        <v>41800</v>
      </c>
    </row>
    <row r="4080" spans="7:7" ht="11.9" customHeight="1" x14ac:dyDescent="0.35">
      <c r="G4080" s="1019">
        <v>41801</v>
      </c>
    </row>
    <row r="4081" spans="7:7" ht="11.9" customHeight="1" x14ac:dyDescent="0.35">
      <c r="G4081" s="1019">
        <v>41802</v>
      </c>
    </row>
    <row r="4082" spans="7:7" ht="11.9" customHeight="1" x14ac:dyDescent="0.35">
      <c r="G4082" s="1019">
        <v>41803</v>
      </c>
    </row>
    <row r="4083" spans="7:7" ht="11.9" customHeight="1" x14ac:dyDescent="0.35">
      <c r="G4083" s="1019">
        <v>41804</v>
      </c>
    </row>
    <row r="4084" spans="7:7" ht="11.9" customHeight="1" x14ac:dyDescent="0.35">
      <c r="G4084" s="1019">
        <v>41805</v>
      </c>
    </row>
    <row r="4085" spans="7:7" ht="11.9" customHeight="1" x14ac:dyDescent="0.35">
      <c r="G4085" s="1019">
        <v>41806</v>
      </c>
    </row>
    <row r="4086" spans="7:7" ht="11.9" customHeight="1" x14ac:dyDescent="0.35">
      <c r="G4086" s="1019">
        <v>41807</v>
      </c>
    </row>
    <row r="4087" spans="7:7" ht="11.9" customHeight="1" x14ac:dyDescent="0.35">
      <c r="G4087" s="1019">
        <v>41808</v>
      </c>
    </row>
    <row r="4088" spans="7:7" ht="11.9" customHeight="1" x14ac:dyDescent="0.35">
      <c r="G4088" s="1019">
        <v>41809</v>
      </c>
    </row>
    <row r="4089" spans="7:7" ht="11.9" customHeight="1" x14ac:dyDescent="0.35">
      <c r="G4089" s="1019">
        <v>41810</v>
      </c>
    </row>
    <row r="4090" spans="7:7" ht="11.9" customHeight="1" x14ac:dyDescent="0.35">
      <c r="G4090" s="1019">
        <v>41811</v>
      </c>
    </row>
    <row r="4091" spans="7:7" ht="11.9" customHeight="1" x14ac:dyDescent="0.35">
      <c r="G4091" s="1019">
        <v>41812</v>
      </c>
    </row>
    <row r="4092" spans="7:7" ht="11.9" customHeight="1" x14ac:dyDescent="0.35">
      <c r="G4092" s="1019">
        <v>41813</v>
      </c>
    </row>
    <row r="4093" spans="7:7" ht="11.9" customHeight="1" x14ac:dyDescent="0.35">
      <c r="G4093" s="1019">
        <v>41814</v>
      </c>
    </row>
    <row r="4094" spans="7:7" ht="11.9" customHeight="1" x14ac:dyDescent="0.35">
      <c r="G4094" s="1019">
        <v>41815</v>
      </c>
    </row>
    <row r="4095" spans="7:7" ht="11.9" customHeight="1" x14ac:dyDescent="0.35">
      <c r="G4095" s="1019">
        <v>41816</v>
      </c>
    </row>
    <row r="4096" spans="7:7" ht="11.9" customHeight="1" x14ac:dyDescent="0.35">
      <c r="G4096" s="1019">
        <v>41817</v>
      </c>
    </row>
    <row r="4097" spans="7:7" ht="11.9" customHeight="1" x14ac:dyDescent="0.35">
      <c r="G4097" s="1019">
        <v>41818</v>
      </c>
    </row>
    <row r="4098" spans="7:7" ht="11.9" customHeight="1" x14ac:dyDescent="0.35">
      <c r="G4098" s="1019">
        <v>41819</v>
      </c>
    </row>
    <row r="4099" spans="7:7" ht="11.9" customHeight="1" x14ac:dyDescent="0.35">
      <c r="G4099" s="1019">
        <v>41820</v>
      </c>
    </row>
    <row r="4100" spans="7:7" ht="11.9" customHeight="1" x14ac:dyDescent="0.35">
      <c r="G4100" s="1019">
        <v>41821</v>
      </c>
    </row>
    <row r="4101" spans="7:7" ht="11.9" customHeight="1" x14ac:dyDescent="0.35">
      <c r="G4101" s="1019">
        <v>41822</v>
      </c>
    </row>
    <row r="4102" spans="7:7" ht="11.9" customHeight="1" x14ac:dyDescent="0.35">
      <c r="G4102" s="1019">
        <v>41823</v>
      </c>
    </row>
    <row r="4103" spans="7:7" ht="11.9" customHeight="1" x14ac:dyDescent="0.35">
      <c r="G4103" s="1019">
        <v>41824</v>
      </c>
    </row>
    <row r="4104" spans="7:7" ht="11.9" customHeight="1" x14ac:dyDescent="0.35">
      <c r="G4104" s="1019">
        <v>41825</v>
      </c>
    </row>
    <row r="4105" spans="7:7" ht="11.9" customHeight="1" x14ac:dyDescent="0.35">
      <c r="G4105" s="1019">
        <v>41826</v>
      </c>
    </row>
    <row r="4106" spans="7:7" ht="11.9" customHeight="1" x14ac:dyDescent="0.35">
      <c r="G4106" s="1019">
        <v>41827</v>
      </c>
    </row>
    <row r="4107" spans="7:7" ht="11.9" customHeight="1" x14ac:dyDescent="0.35">
      <c r="G4107" s="1019">
        <v>41828</v>
      </c>
    </row>
    <row r="4108" spans="7:7" ht="11.9" customHeight="1" x14ac:dyDescent="0.35">
      <c r="G4108" s="1019">
        <v>41829</v>
      </c>
    </row>
    <row r="4109" spans="7:7" ht="11.9" customHeight="1" x14ac:dyDescent="0.35">
      <c r="G4109" s="1019">
        <v>41830</v>
      </c>
    </row>
    <row r="4110" spans="7:7" ht="11.9" customHeight="1" x14ac:dyDescent="0.35">
      <c r="G4110" s="1019">
        <v>41831</v>
      </c>
    </row>
    <row r="4111" spans="7:7" ht="11.9" customHeight="1" x14ac:dyDescent="0.35">
      <c r="G4111" s="1019">
        <v>41832</v>
      </c>
    </row>
    <row r="4112" spans="7:7" ht="11.9" customHeight="1" x14ac:dyDescent="0.35">
      <c r="G4112" s="1019">
        <v>41833</v>
      </c>
    </row>
    <row r="4113" spans="7:7" ht="11.9" customHeight="1" x14ac:dyDescent="0.35">
      <c r="G4113" s="1019">
        <v>41834</v>
      </c>
    </row>
    <row r="4114" spans="7:7" ht="11.9" customHeight="1" x14ac:dyDescent="0.35">
      <c r="G4114" s="1019">
        <v>41835</v>
      </c>
    </row>
    <row r="4115" spans="7:7" ht="11.9" customHeight="1" x14ac:dyDescent="0.35">
      <c r="G4115" s="1019">
        <v>41836</v>
      </c>
    </row>
    <row r="4116" spans="7:7" ht="11.9" customHeight="1" x14ac:dyDescent="0.35">
      <c r="G4116" s="1019">
        <v>41837</v>
      </c>
    </row>
    <row r="4117" spans="7:7" ht="11.9" customHeight="1" x14ac:dyDescent="0.35">
      <c r="G4117" s="1019">
        <v>41838</v>
      </c>
    </row>
    <row r="4118" spans="7:7" ht="11.9" customHeight="1" x14ac:dyDescent="0.35">
      <c r="G4118" s="1019">
        <v>41839</v>
      </c>
    </row>
    <row r="4119" spans="7:7" ht="11.9" customHeight="1" x14ac:dyDescent="0.35">
      <c r="G4119" s="1019">
        <v>41840</v>
      </c>
    </row>
    <row r="4120" spans="7:7" ht="11.9" customHeight="1" x14ac:dyDescent="0.35">
      <c r="G4120" s="1019">
        <v>41841</v>
      </c>
    </row>
    <row r="4121" spans="7:7" ht="11.9" customHeight="1" x14ac:dyDescent="0.35">
      <c r="G4121" s="1019">
        <v>41842</v>
      </c>
    </row>
    <row r="4122" spans="7:7" ht="11.9" customHeight="1" x14ac:dyDescent="0.35">
      <c r="G4122" s="1019">
        <v>41843</v>
      </c>
    </row>
    <row r="4123" spans="7:7" ht="11.9" customHeight="1" x14ac:dyDescent="0.35">
      <c r="G4123" s="1019">
        <v>41844</v>
      </c>
    </row>
    <row r="4124" spans="7:7" ht="11.9" customHeight="1" x14ac:dyDescent="0.35">
      <c r="G4124" s="1019">
        <v>41845</v>
      </c>
    </row>
    <row r="4125" spans="7:7" ht="11.9" customHeight="1" x14ac:dyDescent="0.35">
      <c r="G4125" s="1019">
        <v>41846</v>
      </c>
    </row>
    <row r="4126" spans="7:7" ht="11.9" customHeight="1" x14ac:dyDescent="0.35">
      <c r="G4126" s="1019">
        <v>41847</v>
      </c>
    </row>
    <row r="4127" spans="7:7" ht="11.9" customHeight="1" x14ac:dyDescent="0.35">
      <c r="G4127" s="1019">
        <v>41848</v>
      </c>
    </row>
    <row r="4128" spans="7:7" ht="11.9" customHeight="1" x14ac:dyDescent="0.35">
      <c r="G4128" s="1019">
        <v>41849</v>
      </c>
    </row>
    <row r="4129" spans="7:7" ht="11.9" customHeight="1" x14ac:dyDescent="0.35">
      <c r="G4129" s="1019">
        <v>41850</v>
      </c>
    </row>
    <row r="4130" spans="7:7" ht="11.9" customHeight="1" x14ac:dyDescent="0.35">
      <c r="G4130" s="1019">
        <v>41851</v>
      </c>
    </row>
    <row r="4131" spans="7:7" ht="11.9" customHeight="1" x14ac:dyDescent="0.35">
      <c r="G4131" s="1019">
        <v>41852</v>
      </c>
    </row>
    <row r="4132" spans="7:7" ht="11.9" customHeight="1" x14ac:dyDescent="0.35">
      <c r="G4132" s="1019">
        <v>41853</v>
      </c>
    </row>
    <row r="4133" spans="7:7" ht="11.9" customHeight="1" x14ac:dyDescent="0.35">
      <c r="G4133" s="1019">
        <v>41854</v>
      </c>
    </row>
    <row r="4134" spans="7:7" ht="11.9" customHeight="1" x14ac:dyDescent="0.35">
      <c r="G4134" s="1019">
        <v>41855</v>
      </c>
    </row>
    <row r="4135" spans="7:7" ht="11.9" customHeight="1" x14ac:dyDescent="0.35">
      <c r="G4135" s="1019">
        <v>41856</v>
      </c>
    </row>
    <row r="4136" spans="7:7" ht="11.9" customHeight="1" x14ac:dyDescent="0.35">
      <c r="G4136" s="1019">
        <v>41857</v>
      </c>
    </row>
    <row r="4137" spans="7:7" ht="11.9" customHeight="1" x14ac:dyDescent="0.35">
      <c r="G4137" s="1019">
        <v>41858</v>
      </c>
    </row>
    <row r="4138" spans="7:7" ht="11.9" customHeight="1" x14ac:dyDescent="0.35">
      <c r="G4138" s="1019">
        <v>41859</v>
      </c>
    </row>
    <row r="4139" spans="7:7" ht="11.9" customHeight="1" x14ac:dyDescent="0.35">
      <c r="G4139" s="1019">
        <v>41860</v>
      </c>
    </row>
    <row r="4140" spans="7:7" ht="11.9" customHeight="1" x14ac:dyDescent="0.35">
      <c r="G4140" s="1019">
        <v>41861</v>
      </c>
    </row>
    <row r="4141" spans="7:7" ht="11.9" customHeight="1" x14ac:dyDescent="0.35">
      <c r="G4141" s="1019">
        <v>41862</v>
      </c>
    </row>
    <row r="4142" spans="7:7" ht="11.9" customHeight="1" x14ac:dyDescent="0.35">
      <c r="G4142" s="1019">
        <v>41863</v>
      </c>
    </row>
    <row r="4143" spans="7:7" ht="11.9" customHeight="1" x14ac:dyDescent="0.35">
      <c r="G4143" s="1019">
        <v>41864</v>
      </c>
    </row>
    <row r="4144" spans="7:7" ht="11.9" customHeight="1" x14ac:dyDescent="0.35">
      <c r="G4144" s="1019">
        <v>41865</v>
      </c>
    </row>
    <row r="4145" spans="7:7" ht="11.9" customHeight="1" x14ac:dyDescent="0.35">
      <c r="G4145" s="1019">
        <v>41866</v>
      </c>
    </row>
    <row r="4146" spans="7:7" ht="11.9" customHeight="1" x14ac:dyDescent="0.35">
      <c r="G4146" s="1019">
        <v>41867</v>
      </c>
    </row>
    <row r="4147" spans="7:7" ht="11.9" customHeight="1" x14ac:dyDescent="0.35">
      <c r="G4147" s="1019">
        <v>41868</v>
      </c>
    </row>
    <row r="4148" spans="7:7" ht="11.9" customHeight="1" x14ac:dyDescent="0.35">
      <c r="G4148" s="1019">
        <v>41869</v>
      </c>
    </row>
    <row r="4149" spans="7:7" ht="11.9" customHeight="1" x14ac:dyDescent="0.35">
      <c r="G4149" s="1019">
        <v>41870</v>
      </c>
    </row>
    <row r="4150" spans="7:7" ht="11.9" customHeight="1" x14ac:dyDescent="0.35">
      <c r="G4150" s="1019">
        <v>41871</v>
      </c>
    </row>
    <row r="4151" spans="7:7" ht="11.9" customHeight="1" x14ac:dyDescent="0.35">
      <c r="G4151" s="1019">
        <v>41872</v>
      </c>
    </row>
    <row r="4152" spans="7:7" ht="11.9" customHeight="1" x14ac:dyDescent="0.35">
      <c r="G4152" s="1019">
        <v>41873</v>
      </c>
    </row>
    <row r="4153" spans="7:7" ht="11.9" customHeight="1" x14ac:dyDescent="0.35">
      <c r="G4153" s="1019">
        <v>41874</v>
      </c>
    </row>
    <row r="4154" spans="7:7" ht="11.9" customHeight="1" x14ac:dyDescent="0.35">
      <c r="G4154" s="1019">
        <v>41875</v>
      </c>
    </row>
    <row r="4155" spans="7:7" ht="11.9" customHeight="1" x14ac:dyDescent="0.35">
      <c r="G4155" s="1019">
        <v>41876</v>
      </c>
    </row>
    <row r="4156" spans="7:7" ht="11.9" customHeight="1" x14ac:dyDescent="0.35">
      <c r="G4156" s="1019">
        <v>41877</v>
      </c>
    </row>
    <row r="4157" spans="7:7" ht="11.9" customHeight="1" x14ac:dyDescent="0.35">
      <c r="G4157" s="1019">
        <v>41878</v>
      </c>
    </row>
    <row r="4158" spans="7:7" ht="11.9" customHeight="1" x14ac:dyDescent="0.35">
      <c r="G4158" s="1019">
        <v>41879</v>
      </c>
    </row>
    <row r="4159" spans="7:7" ht="11.9" customHeight="1" x14ac:dyDescent="0.35">
      <c r="G4159" s="1019">
        <v>41880</v>
      </c>
    </row>
    <row r="4160" spans="7:7" ht="11.9" customHeight="1" x14ac:dyDescent="0.35">
      <c r="G4160" s="1019">
        <v>41881</v>
      </c>
    </row>
    <row r="4161" spans="7:7" ht="11.9" customHeight="1" x14ac:dyDescent="0.35">
      <c r="G4161" s="1019">
        <v>41882</v>
      </c>
    </row>
    <row r="4162" spans="7:7" ht="11.9" customHeight="1" x14ac:dyDescent="0.35">
      <c r="G4162" s="1019">
        <v>41883</v>
      </c>
    </row>
    <row r="4163" spans="7:7" ht="11.9" customHeight="1" x14ac:dyDescent="0.35">
      <c r="G4163" s="1019">
        <v>41884</v>
      </c>
    </row>
    <row r="4164" spans="7:7" ht="11.9" customHeight="1" x14ac:dyDescent="0.35">
      <c r="G4164" s="1019">
        <v>41885</v>
      </c>
    </row>
    <row r="4165" spans="7:7" ht="11.9" customHeight="1" x14ac:dyDescent="0.35">
      <c r="G4165" s="1019">
        <v>41886</v>
      </c>
    </row>
    <row r="4166" spans="7:7" ht="11.9" customHeight="1" x14ac:dyDescent="0.35">
      <c r="G4166" s="1019">
        <v>41887</v>
      </c>
    </row>
    <row r="4167" spans="7:7" ht="11.9" customHeight="1" x14ac:dyDescent="0.35">
      <c r="G4167" s="1019">
        <v>41888</v>
      </c>
    </row>
    <row r="4168" spans="7:7" ht="11.9" customHeight="1" x14ac:dyDescent="0.35">
      <c r="G4168" s="1019">
        <v>41889</v>
      </c>
    </row>
    <row r="4169" spans="7:7" ht="11.9" customHeight="1" x14ac:dyDescent="0.35">
      <c r="G4169" s="1019">
        <v>41890</v>
      </c>
    </row>
    <row r="4170" spans="7:7" ht="11.9" customHeight="1" x14ac:dyDescent="0.35">
      <c r="G4170" s="1019">
        <v>41891</v>
      </c>
    </row>
    <row r="4171" spans="7:7" ht="11.9" customHeight="1" x14ac:dyDescent="0.35">
      <c r="G4171" s="1019">
        <v>41892</v>
      </c>
    </row>
    <row r="4172" spans="7:7" ht="11.9" customHeight="1" x14ac:dyDescent="0.35">
      <c r="G4172" s="1019">
        <v>41893</v>
      </c>
    </row>
    <row r="4173" spans="7:7" ht="11.9" customHeight="1" x14ac:dyDescent="0.35">
      <c r="G4173" s="1019">
        <v>41894</v>
      </c>
    </row>
    <row r="4174" spans="7:7" ht="11.9" customHeight="1" x14ac:dyDescent="0.35">
      <c r="G4174" s="1019">
        <v>41895</v>
      </c>
    </row>
    <row r="4175" spans="7:7" ht="11.9" customHeight="1" x14ac:dyDescent="0.35">
      <c r="G4175" s="1019">
        <v>41896</v>
      </c>
    </row>
    <row r="4176" spans="7:7" ht="11.9" customHeight="1" x14ac:dyDescent="0.35">
      <c r="G4176" s="1019">
        <v>41897</v>
      </c>
    </row>
    <row r="4177" spans="7:7" ht="11.9" customHeight="1" x14ac:dyDescent="0.35">
      <c r="G4177" s="1019">
        <v>41898</v>
      </c>
    </row>
    <row r="4178" spans="7:7" ht="11.9" customHeight="1" x14ac:dyDescent="0.35">
      <c r="G4178" s="1019">
        <v>41899</v>
      </c>
    </row>
    <row r="4179" spans="7:7" ht="11.9" customHeight="1" x14ac:dyDescent="0.35">
      <c r="G4179" s="1019">
        <v>41900</v>
      </c>
    </row>
    <row r="4180" spans="7:7" ht="11.9" customHeight="1" x14ac:dyDescent="0.35">
      <c r="G4180" s="1019">
        <v>41901</v>
      </c>
    </row>
    <row r="4181" spans="7:7" ht="11.9" customHeight="1" x14ac:dyDescent="0.35">
      <c r="G4181" s="1019">
        <v>41902</v>
      </c>
    </row>
    <row r="4182" spans="7:7" ht="11.9" customHeight="1" x14ac:dyDescent="0.35">
      <c r="G4182" s="1019">
        <v>41903</v>
      </c>
    </row>
    <row r="4183" spans="7:7" ht="11.9" customHeight="1" x14ac:dyDescent="0.35">
      <c r="G4183" s="1019">
        <v>41904</v>
      </c>
    </row>
    <row r="4184" spans="7:7" ht="11.9" customHeight="1" x14ac:dyDescent="0.35">
      <c r="G4184" s="1019">
        <v>41905</v>
      </c>
    </row>
    <row r="4185" spans="7:7" ht="11.9" customHeight="1" x14ac:dyDescent="0.35">
      <c r="G4185" s="1019">
        <v>41906</v>
      </c>
    </row>
    <row r="4186" spans="7:7" ht="11.9" customHeight="1" x14ac:dyDescent="0.35">
      <c r="G4186" s="1019">
        <v>41907</v>
      </c>
    </row>
    <row r="4187" spans="7:7" ht="11.9" customHeight="1" x14ac:dyDescent="0.35">
      <c r="G4187" s="1019">
        <v>41908</v>
      </c>
    </row>
    <row r="4188" spans="7:7" ht="11.9" customHeight="1" x14ac:dyDescent="0.35">
      <c r="G4188" s="1019">
        <v>41909</v>
      </c>
    </row>
    <row r="4189" spans="7:7" ht="11.9" customHeight="1" x14ac:dyDescent="0.35">
      <c r="G4189" s="1019">
        <v>41910</v>
      </c>
    </row>
    <row r="4190" spans="7:7" ht="11.9" customHeight="1" x14ac:dyDescent="0.35">
      <c r="G4190" s="1019">
        <v>41911</v>
      </c>
    </row>
    <row r="4191" spans="7:7" ht="11.9" customHeight="1" x14ac:dyDescent="0.35">
      <c r="G4191" s="1019">
        <v>41912</v>
      </c>
    </row>
    <row r="4192" spans="7:7" ht="11.9" customHeight="1" x14ac:dyDescent="0.35">
      <c r="G4192" s="1019">
        <v>41913</v>
      </c>
    </row>
    <row r="4193" spans="7:7" ht="11.9" customHeight="1" x14ac:dyDescent="0.35">
      <c r="G4193" s="1019">
        <v>41914</v>
      </c>
    </row>
    <row r="4194" spans="7:7" ht="11.9" customHeight="1" x14ac:dyDescent="0.35">
      <c r="G4194" s="1019">
        <v>41915</v>
      </c>
    </row>
    <row r="4195" spans="7:7" ht="11.9" customHeight="1" x14ac:dyDescent="0.35">
      <c r="G4195" s="1019">
        <v>41916</v>
      </c>
    </row>
    <row r="4196" spans="7:7" ht="11.9" customHeight="1" x14ac:dyDescent="0.35">
      <c r="G4196" s="1019">
        <v>41917</v>
      </c>
    </row>
    <row r="4197" spans="7:7" ht="11.9" customHeight="1" x14ac:dyDescent="0.35">
      <c r="G4197" s="1019">
        <v>41918</v>
      </c>
    </row>
    <row r="4198" spans="7:7" ht="11.9" customHeight="1" x14ac:dyDescent="0.35">
      <c r="G4198" s="1019">
        <v>41919</v>
      </c>
    </row>
    <row r="4199" spans="7:7" ht="11.9" customHeight="1" x14ac:dyDescent="0.35">
      <c r="G4199" s="1019">
        <v>41920</v>
      </c>
    </row>
    <row r="4200" spans="7:7" ht="11.9" customHeight="1" x14ac:dyDescent="0.35">
      <c r="G4200" s="1019">
        <v>41921</v>
      </c>
    </row>
    <row r="4201" spans="7:7" ht="11.9" customHeight="1" x14ac:dyDescent="0.35">
      <c r="G4201" s="1019">
        <v>41922</v>
      </c>
    </row>
    <row r="4202" spans="7:7" ht="11.9" customHeight="1" x14ac:dyDescent="0.35">
      <c r="G4202" s="1019">
        <v>41923</v>
      </c>
    </row>
    <row r="4203" spans="7:7" ht="11.9" customHeight="1" x14ac:dyDescent="0.35">
      <c r="G4203" s="1019">
        <v>41924</v>
      </c>
    </row>
    <row r="4204" spans="7:7" ht="11.9" customHeight="1" x14ac:dyDescent="0.35">
      <c r="G4204" s="1019">
        <v>41925</v>
      </c>
    </row>
    <row r="4205" spans="7:7" ht="11.9" customHeight="1" x14ac:dyDescent="0.35">
      <c r="G4205" s="1019">
        <v>41926</v>
      </c>
    </row>
    <row r="4206" spans="7:7" ht="11.9" customHeight="1" x14ac:dyDescent="0.35">
      <c r="G4206" s="1019">
        <v>41927</v>
      </c>
    </row>
    <row r="4207" spans="7:7" ht="11.9" customHeight="1" x14ac:dyDescent="0.35">
      <c r="G4207" s="1019">
        <v>41928</v>
      </c>
    </row>
    <row r="4208" spans="7:7" ht="11.9" customHeight="1" x14ac:dyDescent="0.35">
      <c r="G4208" s="1019">
        <v>41929</v>
      </c>
    </row>
    <row r="4209" spans="7:7" ht="11.9" customHeight="1" x14ac:dyDescent="0.35">
      <c r="G4209" s="1019">
        <v>41930</v>
      </c>
    </row>
    <row r="4210" spans="7:7" ht="11.9" customHeight="1" x14ac:dyDescent="0.35">
      <c r="G4210" s="1019">
        <v>41931</v>
      </c>
    </row>
    <row r="4211" spans="7:7" ht="11.9" customHeight="1" x14ac:dyDescent="0.35">
      <c r="G4211" s="1019">
        <v>41932</v>
      </c>
    </row>
    <row r="4212" spans="7:7" ht="11.9" customHeight="1" x14ac:dyDescent="0.35">
      <c r="G4212" s="1019">
        <v>41933</v>
      </c>
    </row>
    <row r="4213" spans="7:7" ht="11.9" customHeight="1" x14ac:dyDescent="0.35">
      <c r="G4213" s="1019">
        <v>41934</v>
      </c>
    </row>
    <row r="4214" spans="7:7" ht="11.9" customHeight="1" x14ac:dyDescent="0.35">
      <c r="G4214" s="1019">
        <v>41935</v>
      </c>
    </row>
    <row r="4215" spans="7:7" ht="11.9" customHeight="1" x14ac:dyDescent="0.35">
      <c r="G4215" s="1019">
        <v>41936</v>
      </c>
    </row>
    <row r="4216" spans="7:7" ht="11.9" customHeight="1" x14ac:dyDescent="0.35">
      <c r="G4216" s="1019">
        <v>41937</v>
      </c>
    </row>
    <row r="4217" spans="7:7" ht="11.9" customHeight="1" x14ac:dyDescent="0.35">
      <c r="G4217" s="1019">
        <v>41938</v>
      </c>
    </row>
    <row r="4218" spans="7:7" ht="11.9" customHeight="1" x14ac:dyDescent="0.35">
      <c r="G4218" s="1019">
        <v>41939</v>
      </c>
    </row>
    <row r="4219" spans="7:7" ht="11.9" customHeight="1" x14ac:dyDescent="0.35">
      <c r="G4219" s="1019">
        <v>41940</v>
      </c>
    </row>
    <row r="4220" spans="7:7" ht="11.9" customHeight="1" x14ac:dyDescent="0.35">
      <c r="G4220" s="1019">
        <v>41941</v>
      </c>
    </row>
    <row r="4221" spans="7:7" ht="11.9" customHeight="1" x14ac:dyDescent="0.35">
      <c r="G4221" s="1019">
        <v>41942</v>
      </c>
    </row>
    <row r="4222" spans="7:7" ht="11.9" customHeight="1" x14ac:dyDescent="0.35">
      <c r="G4222" s="1019">
        <v>41943</v>
      </c>
    </row>
    <row r="4223" spans="7:7" ht="11.9" customHeight="1" x14ac:dyDescent="0.35">
      <c r="G4223" s="1019">
        <v>41944</v>
      </c>
    </row>
    <row r="4224" spans="7:7" ht="11.9" customHeight="1" x14ac:dyDescent="0.35">
      <c r="G4224" s="1019">
        <v>41945</v>
      </c>
    </row>
    <row r="4225" spans="7:7" ht="11.9" customHeight="1" x14ac:dyDescent="0.35">
      <c r="G4225" s="1019">
        <v>41946</v>
      </c>
    </row>
    <row r="4226" spans="7:7" ht="11.9" customHeight="1" x14ac:dyDescent="0.35">
      <c r="G4226" s="1019">
        <v>41947</v>
      </c>
    </row>
    <row r="4227" spans="7:7" ht="11.9" customHeight="1" x14ac:dyDescent="0.35">
      <c r="G4227" s="1019">
        <v>41948</v>
      </c>
    </row>
    <row r="4228" spans="7:7" ht="11.9" customHeight="1" x14ac:dyDescent="0.35">
      <c r="G4228" s="1019">
        <v>41949</v>
      </c>
    </row>
    <row r="4229" spans="7:7" ht="11.9" customHeight="1" x14ac:dyDescent="0.35">
      <c r="G4229" s="1019">
        <v>41950</v>
      </c>
    </row>
    <row r="4230" spans="7:7" ht="11.9" customHeight="1" x14ac:dyDescent="0.35">
      <c r="G4230" s="1019">
        <v>41951</v>
      </c>
    </row>
    <row r="4231" spans="7:7" ht="11.9" customHeight="1" x14ac:dyDescent="0.35">
      <c r="G4231" s="1019">
        <v>41952</v>
      </c>
    </row>
    <row r="4232" spans="7:7" ht="11.9" customHeight="1" x14ac:dyDescent="0.35">
      <c r="G4232" s="1019">
        <v>41953</v>
      </c>
    </row>
    <row r="4233" spans="7:7" ht="11.9" customHeight="1" x14ac:dyDescent="0.35">
      <c r="G4233" s="1019">
        <v>41954</v>
      </c>
    </row>
    <row r="4234" spans="7:7" ht="11.9" customHeight="1" x14ac:dyDescent="0.35">
      <c r="G4234" s="1019">
        <v>41955</v>
      </c>
    </row>
    <row r="4235" spans="7:7" ht="11.9" customHeight="1" x14ac:dyDescent="0.35">
      <c r="G4235" s="1019">
        <v>41956</v>
      </c>
    </row>
    <row r="4236" spans="7:7" ht="11.9" customHeight="1" x14ac:dyDescent="0.35">
      <c r="G4236" s="1019">
        <v>41957</v>
      </c>
    </row>
    <row r="4237" spans="7:7" ht="11.9" customHeight="1" x14ac:dyDescent="0.35">
      <c r="G4237" s="1019">
        <v>41958</v>
      </c>
    </row>
    <row r="4238" spans="7:7" ht="11.9" customHeight="1" x14ac:dyDescent="0.35">
      <c r="G4238" s="1019">
        <v>41959</v>
      </c>
    </row>
    <row r="4239" spans="7:7" ht="11.9" customHeight="1" x14ac:dyDescent="0.35">
      <c r="G4239" s="1019">
        <v>41960</v>
      </c>
    </row>
    <row r="4240" spans="7:7" ht="11.9" customHeight="1" x14ac:dyDescent="0.35">
      <c r="G4240" s="1019">
        <v>41961</v>
      </c>
    </row>
    <row r="4241" spans="7:7" ht="11.9" customHeight="1" x14ac:dyDescent="0.35">
      <c r="G4241" s="1019">
        <v>41962</v>
      </c>
    </row>
    <row r="4242" spans="7:7" ht="11.9" customHeight="1" x14ac:dyDescent="0.35">
      <c r="G4242" s="1019">
        <v>41963</v>
      </c>
    </row>
    <row r="4243" spans="7:7" ht="11.9" customHeight="1" x14ac:dyDescent="0.35">
      <c r="G4243" s="1019">
        <v>41964</v>
      </c>
    </row>
    <row r="4244" spans="7:7" ht="11.9" customHeight="1" x14ac:dyDescent="0.35">
      <c r="G4244" s="1019">
        <v>41965</v>
      </c>
    </row>
    <row r="4245" spans="7:7" ht="11.9" customHeight="1" x14ac:dyDescent="0.35">
      <c r="G4245" s="1019">
        <v>41966</v>
      </c>
    </row>
    <row r="4246" spans="7:7" ht="11.9" customHeight="1" x14ac:dyDescent="0.35">
      <c r="G4246" s="1019">
        <v>41967</v>
      </c>
    </row>
    <row r="4247" spans="7:7" ht="11.9" customHeight="1" x14ac:dyDescent="0.35">
      <c r="G4247" s="1019">
        <v>41968</v>
      </c>
    </row>
    <row r="4248" spans="7:7" ht="11.9" customHeight="1" x14ac:dyDescent="0.35">
      <c r="G4248" s="1019">
        <v>41969</v>
      </c>
    </row>
    <row r="4249" spans="7:7" ht="11.9" customHeight="1" x14ac:dyDescent="0.35">
      <c r="G4249" s="1019">
        <v>41970</v>
      </c>
    </row>
    <row r="4250" spans="7:7" ht="11.9" customHeight="1" x14ac:dyDescent="0.35">
      <c r="G4250" s="1019">
        <v>41971</v>
      </c>
    </row>
    <row r="4251" spans="7:7" ht="11.9" customHeight="1" x14ac:dyDescent="0.35">
      <c r="G4251" s="1019">
        <v>41972</v>
      </c>
    </row>
    <row r="4252" spans="7:7" ht="11.9" customHeight="1" x14ac:dyDescent="0.35">
      <c r="G4252" s="1019">
        <v>41973</v>
      </c>
    </row>
    <row r="4253" spans="7:7" ht="11.9" customHeight="1" x14ac:dyDescent="0.35">
      <c r="G4253" s="1019">
        <v>41974</v>
      </c>
    </row>
    <row r="4254" spans="7:7" ht="11.9" customHeight="1" x14ac:dyDescent="0.35">
      <c r="G4254" s="1019">
        <v>41975</v>
      </c>
    </row>
    <row r="4255" spans="7:7" ht="11.9" customHeight="1" x14ac:dyDescent="0.35">
      <c r="G4255" s="1019">
        <v>41976</v>
      </c>
    </row>
    <row r="4256" spans="7:7" ht="11.9" customHeight="1" x14ac:dyDescent="0.35">
      <c r="G4256" s="1019">
        <v>41977</v>
      </c>
    </row>
    <row r="4257" spans="7:7" ht="11.9" customHeight="1" x14ac:dyDescent="0.35">
      <c r="G4257" s="1019">
        <v>41978</v>
      </c>
    </row>
    <row r="4258" spans="7:7" ht="11.9" customHeight="1" x14ac:dyDescent="0.35">
      <c r="G4258" s="1019">
        <v>41979</v>
      </c>
    </row>
    <row r="4259" spans="7:7" ht="11.9" customHeight="1" x14ac:dyDescent="0.35">
      <c r="G4259" s="1019">
        <v>41980</v>
      </c>
    </row>
    <row r="4260" spans="7:7" ht="11.9" customHeight="1" x14ac:dyDescent="0.35">
      <c r="G4260" s="1019">
        <v>41981</v>
      </c>
    </row>
    <row r="4261" spans="7:7" ht="11.9" customHeight="1" x14ac:dyDescent="0.35">
      <c r="G4261" s="1019">
        <v>41982</v>
      </c>
    </row>
    <row r="4262" spans="7:7" ht="11.9" customHeight="1" x14ac:dyDescent="0.35">
      <c r="G4262" s="1019">
        <v>41983</v>
      </c>
    </row>
    <row r="4263" spans="7:7" ht="11.9" customHeight="1" x14ac:dyDescent="0.35">
      <c r="G4263" s="1019">
        <v>41984</v>
      </c>
    </row>
    <row r="4264" spans="7:7" ht="11.9" customHeight="1" x14ac:dyDescent="0.35">
      <c r="G4264" s="1019">
        <v>41985</v>
      </c>
    </row>
    <row r="4265" spans="7:7" ht="11.9" customHeight="1" x14ac:dyDescent="0.35">
      <c r="G4265" s="1019">
        <v>41986</v>
      </c>
    </row>
    <row r="4266" spans="7:7" ht="11.9" customHeight="1" x14ac:dyDescent="0.35">
      <c r="G4266" s="1019">
        <v>41987</v>
      </c>
    </row>
    <row r="4267" spans="7:7" ht="11.9" customHeight="1" x14ac:dyDescent="0.35">
      <c r="G4267" s="1019">
        <v>41988</v>
      </c>
    </row>
    <row r="4268" spans="7:7" ht="11.9" customHeight="1" x14ac:dyDescent="0.35">
      <c r="G4268" s="1019">
        <v>41989</v>
      </c>
    </row>
    <row r="4269" spans="7:7" ht="11.9" customHeight="1" x14ac:dyDescent="0.35">
      <c r="G4269" s="1019">
        <v>41990</v>
      </c>
    </row>
    <row r="4270" spans="7:7" ht="11.9" customHeight="1" x14ac:dyDescent="0.35">
      <c r="G4270" s="1019">
        <v>41991</v>
      </c>
    </row>
    <row r="4271" spans="7:7" ht="11.9" customHeight="1" x14ac:dyDescent="0.35">
      <c r="G4271" s="1019">
        <v>41992</v>
      </c>
    </row>
    <row r="4272" spans="7:7" ht="11.9" customHeight="1" x14ac:dyDescent="0.35">
      <c r="G4272" s="1019">
        <v>41993</v>
      </c>
    </row>
    <row r="4273" spans="7:7" ht="11.9" customHeight="1" x14ac:dyDescent="0.35">
      <c r="G4273" s="1019">
        <v>41994</v>
      </c>
    </row>
    <row r="4274" spans="7:7" ht="11.9" customHeight="1" x14ac:dyDescent="0.35">
      <c r="G4274" s="1019">
        <v>41995</v>
      </c>
    </row>
    <row r="4275" spans="7:7" ht="11.9" customHeight="1" x14ac:dyDescent="0.35">
      <c r="G4275" s="1019">
        <v>41996</v>
      </c>
    </row>
    <row r="4276" spans="7:7" ht="11.9" customHeight="1" x14ac:dyDescent="0.35">
      <c r="G4276" s="1019">
        <v>41997</v>
      </c>
    </row>
    <row r="4277" spans="7:7" ht="11.9" customHeight="1" x14ac:dyDescent="0.35">
      <c r="G4277" s="1019">
        <v>41998</v>
      </c>
    </row>
    <row r="4278" spans="7:7" ht="11.9" customHeight="1" x14ac:dyDescent="0.35">
      <c r="G4278" s="1019">
        <v>41999</v>
      </c>
    </row>
    <row r="4279" spans="7:7" ht="11.9" customHeight="1" x14ac:dyDescent="0.35">
      <c r="G4279" s="1019">
        <v>42000</v>
      </c>
    </row>
    <row r="4280" spans="7:7" ht="11.9" customHeight="1" x14ac:dyDescent="0.35">
      <c r="G4280" s="1019">
        <v>42001</v>
      </c>
    </row>
    <row r="4281" spans="7:7" ht="11.9" customHeight="1" x14ac:dyDescent="0.35">
      <c r="G4281" s="1019">
        <v>42002</v>
      </c>
    </row>
    <row r="4282" spans="7:7" ht="11.9" customHeight="1" x14ac:dyDescent="0.35">
      <c r="G4282" s="1019">
        <v>42003</v>
      </c>
    </row>
    <row r="4283" spans="7:7" ht="11.9" customHeight="1" x14ac:dyDescent="0.35">
      <c r="G4283" s="1019">
        <v>42004</v>
      </c>
    </row>
    <row r="4284" spans="7:7" ht="11.9" customHeight="1" x14ac:dyDescent="0.35">
      <c r="G4284" s="1019">
        <v>42005</v>
      </c>
    </row>
  </sheetData>
  <protectedRanges>
    <protectedRange sqref="A422:IV476" name="Range7"/>
    <protectedRange sqref="AA340:IV357 AA313:IV320 AA307:IV311 AA359:IV361 B359:D361 T359:V361 AA322:IV329 K322:M329 B313:D320 B340:D357 B331:D338 B322:D329 AA331:IV338 K359:M361 K307:M311 K313:M320 K340:M357 B307:D311 T307:V311 T313:V320 T340:V357 T331:V338 K331:M338 I340:I357 I313:I320 I307:I311 I359:I361 I322:I329 I331:I338 R331:R338 R340:R357 R313:R320 R307:R311 R359:R361 R322:R329 T322:V329" name="Range5"/>
    <protectedRange sqref="AA180:IV183 AA185:IV187 F203:H203 AA189:IV193 AA135:IV142 B189:E193 B185:E187 B180:E183 B135:E142 T162:W171 B162:E171 T180:W183 AA173:IV178 K189:N193 K185:N187 K180:N183 T135:W142 D178:E178 M178:N178 B195:E197 AA144:IV160 T189:W193 T185:W187 T173:U178 K162:N171 C160 C144 AA162:IV171 B173:C178 K173:L178 D173:E174 M173:N174 V173:W174 V178:W178 T144:T160 K144:K160 B144:B160 L144 U144 U160 V144:W160 K135:N142 M144:N160 I195:I197 D144:E160 L160 I144:I160 I173:I178 I162:I171 I180:I183 I185:I187 I189:I193 R195:R197 I135:I142 R144:R160 R173:R178 R185:R187 R189:R193 T195:W197 R135:R142 R162:R171 R180:R183 R199:R203 I199:I203 T199:W203 K199:N203 B199:E203 AA199:IV203 K195:N197 AA195:IV197" name="Range3"/>
    <protectedRange sqref="E4 A1 E2:F3 K2:K4 H2:I4 A8:B9 C2:D9 A2:B6 G2:G7 E5:F7 H5:H7 R2:IV9 L2:Q7 I6:I7 J2:J7 K6:K7 E9:Q9" name="Range1"/>
    <protectedRange sqref="AA57:IV60 AA63:IV66 AA120:IV123 AA80:IV84 AA103:IV106 AA68:IV71 AA87:IV90 AA92:IV95 AA109:IV112 AA114:IV117 AA98:IV101 AA125:IV128 AA74:IV78 AA52:IV55 B98:E101 B114:E117 B109:E112 B92:E95 B87:E90 B68:E71 B103:E106 B120:E123 AA130:IV133 B63:E66 B57:E60 B130:E133 B52:E55 B74:E78 B80:E84 T52:W55 K98:N101 K114:N117 K109:N112 K92:N95 K87:N90 K68:N71 K103:N106 K74:N78 K120:N123 K63:N66 K57:N60 K130:N133 K52:N55 K80:N84 T125:W128 B125:E128 T98:W101 T114:W117 T109:W112 T92:W95 T87:W90 T68:W71 T103:W106 T74:W78 T120:W123 T63:W66 T57:W60 T130:W133 K125:N128 I80:I84 I52:I55 I130:I133 I57:I60 I63:I66 I120:I123 I74:I78 I103:I106 I68:I71 I87:I90 I92:I95 I109:I112 I114:I117 I98:I101 I125:I128 R130:R133 R57:R60 R63:R66 R120:R123 R74:R78 R103:R106 R68:R71 R87:R90 R92:R95 R109:R112 R114:R117 R98:R101 R125:R128 R52:R55 R80:R84 T80:W84" name="Range2"/>
    <protectedRange sqref="T232:V254 AA281:IV285 AA217:IV220 AA275:IV279 K287:M301 AA255:AG257 AA287:IV301 T287:V301 L255:M257 B275:D279 D255:D257 B281:D285 K281:M285 B222:D230 B287:D301 AA222:IV230 T275:V279 U217:U218 B212:D212 C217:C218 K222:M230 T281:V285 K275:M279 K215:L215 L217:L218 T222:V230 T212:U212 B215:D215 B217:B220 K212:L212 AA212:IV215 I212:I215 M212:M215 K217:K220 R212:R215 V212:V215 T215:U215 T217:T220 U255:V257 D217:D220 M217:M220 K232:M254 V217:V220 I217:I220 I275:I279 I222:I230 I281:I285 I287:I301 R217:R220 R222:R230 R281:R285 R275:R279 R287:R301 R232:R257 B232:D254 AA232:IV254 I232:I257 R259:R273 I259:I273 B258:B273 C255:C273 AH255:IV273 K259:M273 D259:D273 T259:V273 AA259:AB273 AE259:AG273 AC260:AD273" name="Range4"/>
    <protectedRange sqref="T363:V370 L409 B396:D410 T388:V390 K363:M370 L416:L417 AA396:IV410 I392:I394 C416:C417 AA363:IV370 B363:D370 B415:B417 R392:R394 K415:K417 T415:T417 U416:U417 D415:D417 M415:M417 V415:V417 I412:I417 C393 I363:I370 I396:I410 T396:V410 R396:R410 R363:R370 K396:L408 R412:R417 T412:V414 K412:M414 B412:D414 AA412:IV417 M396:M410 K410:L410 B388:D390 R388:R390 I388:I390 K388:M390 K393:M394 T392:V394 D392:D394 B392:C392 B394:C394 K392 R372:R386 I372:I386 K372:M386 B372:D386 T372:V386 AA372:IV394" name="Range6"/>
    <protectedRange sqref="U219:U220 L219:L220 C219:C220" name="Range6_1"/>
    <protectedRange sqref="K258:L258 AA258:AG258 I258 R258 T258:U258" name="Range4_1"/>
    <protectedRange sqref="D258 M258 V258 AC259" name="Range4_10"/>
    <protectedRange sqref="F135:H142 F162:H171 F185:H187 F189:H193 Z174:Z177 X182:Z182 F180:H183 O182:Q182 F173:G174 F178:G178 F144:H160 H173:H178 Q174:Q177 F199:H202 F195:H197" name="Range3_1"/>
    <protectedRange sqref="F125:H128 F52:H55 F57:H60 F63:H66 F68:H71 F87:H90 F92:H95 F98:H101 F103:H106 F109:H112 F114:H117 F120:H123 F130:H133 P133:Q133 Y133:Z133 F80:H84 F74:H78" name="Range2_1"/>
    <protectedRange sqref="O135:Q142 O162:Q171 O185:Q187 O189:Q193 O178:Q178 O183:Q183 O180:Q181 O173:P174 O144:Q160 Q173 O199:Q203 O195:Q197" name="Range3_2"/>
    <protectedRange sqref="O125:Q128 O52:Q55 O57:Q60 O63:Q66 O68:Q71 O87:Q90 O92:Q95 O98:Q101 O103:Q106 O109:Q112 O114:Q117 O120:Q123 O130:O133 P130:Q132 O74:Q78 O80:Q84" name="Range2_2"/>
    <protectedRange sqref="X135:Z142 X162:Z171 X185:Z187 X189:Z193 X178:Z178 X183:Z183 X180:Z181 X173:Y174 X144:Z160 Z173 X199:Z203 X195:Z197" name="Range3_3"/>
    <protectedRange sqref="X125:Z128 X52:Z55 X57:Z60 X63:Z66 X68:Z71 X87:Z90 X92:Z95 X98:Z101 X103:Z106 X109:Z112 X114:Z117 X120:Z123 X130:X133 Y130:Z132 X74:Z78 X80:Z84" name="Range2_3"/>
    <protectedRange sqref="E340:H357 E311:H311 E331:H338 E307:H309 E313:H320 E322:H329 E359:H360" name="Range5_1"/>
    <protectedRange sqref="W255 E222:H230 E281:H285 E275:H279 E290:H301 E287:H288 W272:Z272 E259:H270 E212:H215 N255 E232:H257 Q245 Z245 E217:H220 E272:H272 N272:Q272 F273:H273 Q263 Z263 Q255 Z255 O273:Q273 X273:Z273" name="Range4_2"/>
    <protectedRange sqref="E363:H370 E396:H400 E405:H410 E412:H415 E417:H417 E392:H394 E388:H390 H391 H387 O393:P393 X393:Y393 Y392 P392 E372:H372 E386:H386 E373:G385" name="Range6_2"/>
    <protectedRange sqref="E401:H401 F402:H404" name="Range5_1_1"/>
    <protectedRange sqref="E402:E404" name="Range6_1_1"/>
    <protectedRange sqref="E289:H289" name="Range4_4"/>
    <protectedRange sqref="E416:H416" name="Range6_2_1"/>
    <protectedRange sqref="E271:H271 N273 E273 W273" name="Range4_19"/>
    <protectedRange sqref="E258:H258" name="Range4_20"/>
    <protectedRange sqref="E310:H310" name="Range5_27"/>
    <protectedRange sqref="E361:G361" name="Range5_31"/>
    <protectedRange sqref="N340:P357 N311:P311 N331:P338 N322:P329 N313:P320 N307:P309 N359:P360" name="Range5_2"/>
    <protectedRange sqref="N256:N257 N222:Q230 N281:Q285 N275:Q279 N290:Q301 N287:Q288 Q256:Q257 Q264:Q270 N212:Q215 Q232:Q244 Q246:Q254 N232:P254 N259:P270 Q259:Q262 O255:P257 N217:Q220" name="Range4_3"/>
    <protectedRange sqref="N363:Q370 N396:Q400 N405:Q410 N417:Q417 N412:Q415 N388:Q390 N393:N394 Q391:Q394 O394:P394 Q386:Q387 N372:Q372 N373:P386" name="Range6_3"/>
    <protectedRange sqref="O401:Q404" name="Range5_1_2"/>
    <protectedRange sqref="N401:N404" name="Range6_1_2"/>
    <protectedRange sqref="N289:Q289" name="Range4_5"/>
    <protectedRange sqref="N416:Q416" name="Range6_4"/>
    <protectedRange sqref="Q340:Q357" name="Range5_8"/>
    <protectedRange sqref="Q359:Q360" name="Range5_9"/>
    <protectedRange sqref="Q331:Q338" name="Range5_10"/>
    <protectedRange sqref="Q322:Q329" name="Range5_11"/>
    <protectedRange sqref="Q313:Q320" name="Range5_12"/>
    <protectedRange sqref="Q307:Q309 Q311" name="Range5_13"/>
    <protectedRange sqref="N271:Q271" name="Range4_19_1"/>
    <protectedRange sqref="N258:Q258 AD259" name="Range4_20_1"/>
    <protectedRange sqref="N310:Q310" name="Range5_28"/>
    <protectedRange sqref="N361:P361" name="Range5_33"/>
    <protectedRange sqref="W311:Y311 W340:Y357 W313:Y320 W322:Y329 W331:Y338 W307:Y309 W359:Y360" name="Range5_3"/>
    <protectedRange sqref="W256:W257 W222:Z230 W281:Z285 W275:Z279 W287:Z288 W290:Z301 Z256:Z257 Z264:Z270 W212:Z215 Z232:Z244 Z246:Z254 W232:Y254 W259:Y270 Z259:Z262 X255:Y257 W217:Z220" name="Range4_6"/>
    <protectedRange sqref="W363:Z370 W396:Z400 W405:Z410 W417:Z417 W412:Z415 W388:Z390 W393:W394 Z391:Z394 X394:Y394 W372:Y386 Z372:Z387 Q373:Q385 H373:H385" name="Range6_5"/>
    <protectedRange sqref="X401:Z404" name="Range5_1_3"/>
    <protectedRange sqref="W401:W404" name="Range6_1_3"/>
    <protectedRange sqref="W289:Z289" name="Range4_6_1"/>
    <protectedRange sqref="W416:Z416" name="Range6_3_1"/>
    <protectedRange sqref="Z331:Z338" name="Range5_2_1"/>
    <protectedRange sqref="Z322:Z329" name="Range5_3_1"/>
    <protectedRange sqref="Z313:Z320" name="Range5_4"/>
    <protectedRange sqref="Z307:Z309 Z311" name="Range5_5"/>
    <protectedRange sqref="Z359:Z360" name="Range5_6"/>
    <protectedRange sqref="Z340:Z357" name="Range5_7"/>
    <protectedRange sqref="W271:Z271" name="Range4_19_2"/>
    <protectedRange sqref="W258:Z258" name="Range4_20_2"/>
    <protectedRange sqref="W310:Z310" name="Range5_29"/>
    <protectedRange sqref="W361:Y361" name="Range5_32"/>
    <protectedRange sqref="L145:L159 C145:C159 U145:U159" name="Range3_4"/>
    <protectedRange sqref="D175:G177" name="Range3_5"/>
    <protectedRange sqref="M175:P177" name="Range3_6"/>
    <protectedRange sqref="V175:Y177" name="Range3_7"/>
    <protectedRange sqref="K213:L214 B213:D214 T213:U214" name="Range4_7"/>
    <protectedRange sqref="C415" name="Range6_6"/>
    <protectedRange sqref="L415" name="Range6_7"/>
    <protectedRange sqref="U415" name="Range6_8"/>
    <protectedRange sqref="H361" name="Range5_31_1"/>
    <protectedRange sqref="Q361" name="Range5_31_2"/>
    <protectedRange sqref="Z361" name="Range5_31_3"/>
    <protectedRange sqref="A199:A203 A189:A193 A185:A187 A180:A183 A135:A142 A173:A178 A144:A160 A162:A171 A195:A197" name="Range3_8"/>
    <protectedRange sqref="A120:A123 A92:A95 A109:A112 A103:A106 A87:A90 A68:A71 A98:A101 A114:A117 A63:A66 A57:A60 A125:A128 A52:A55 A74:A78 A80:A84 A130:A133" name="Range2_4"/>
    <protectedRange sqref="J199:J203 J189:J193 J185:J187 J180:J183 J135:J142 J173:J178 J144:J160 J162:J171 J195:J197" name="Range3_9"/>
    <protectedRange sqref="J120:J123 J92:J95 J109:J112 J103:J106 J87:J90 J68:J71 J98:J101 J114:J117 J63:J66 J57:J60 J125:J128 J52:J55 J74:J78 J80:J84 J130:J133" name="Range2_5"/>
    <protectedRange sqref="S199:S203 S189:S193 S185:S187 S180:S183 S135:S142 S173:S178 S144:S160 S162:S171 S195:S197" name="Range3_10"/>
    <protectedRange sqref="S120:S123 S92:S95 S109:S112 S103:S106 S87:S90 S68:S71 S98:S101 S114:S117 S63:S66 S57:S60 S125:S128 S52:S55 S74:S78 S80:S84 S130:S133" name="Range2_6"/>
    <protectedRange sqref="A307:A361" name="Range5_14"/>
    <protectedRange sqref="A275:A279 A281:A285 A222:A230 A212 A215 A217:A220 A287:A301 A256 A232:A254 A258:A273" name="Range4_8"/>
    <protectedRange sqref="A412:A417 A363:A370 A396:A410 A388:A390 A392:A394 J389 S389 J393 S393 A372:A386 J373:J385 S373:S385" name="Range6_9"/>
    <protectedRange sqref="A213:A214" name="Range4_7_1"/>
    <protectedRange sqref="J307:J361" name="Range5_15"/>
    <protectedRange sqref="J275:J279 J281:J285 J222:J230 J212 J215 J217:J220 J287:J301 J256 J232:J254 J258:J273" name="Range4_9"/>
    <protectedRange sqref="J412:J417 J363:J370 J396:J410 J390 J388 J392 J394 J372 J386" name="Range6_10"/>
    <protectedRange sqref="J213:J214" name="Range4_7_2"/>
    <protectedRange sqref="S307:S361" name="Range5_16"/>
    <protectedRange sqref="S275:S279 S281:S285 S222:S230 S212 S215 S217:S220 S287:S301 S256 S232:S254 S258:S273" name="Range4_11"/>
    <protectedRange sqref="S412:S417 S363:S370 S396:S410 S390 S388 S392 S394 S372 S386" name="Range6_11"/>
    <protectedRange sqref="S213:S214" name="Range4_7_3"/>
  </protectedRanges>
  <mergeCells count="28">
    <mergeCell ref="X42:Z42"/>
    <mergeCell ref="F1:H1"/>
    <mergeCell ref="O1:Q1"/>
    <mergeCell ref="X1:Z1"/>
    <mergeCell ref="K22:Q22"/>
    <mergeCell ref="T22:Z22"/>
    <mergeCell ref="H5:Z5"/>
    <mergeCell ref="F42:H42"/>
    <mergeCell ref="O42:Q42"/>
    <mergeCell ref="T31:W31"/>
    <mergeCell ref="B205:E206"/>
    <mergeCell ref="A1:E1"/>
    <mergeCell ref="A2:B2"/>
    <mergeCell ref="B46:E46"/>
    <mergeCell ref="B44:E44"/>
    <mergeCell ref="B31:E31"/>
    <mergeCell ref="B32:E32"/>
    <mergeCell ref="B42:E43"/>
    <mergeCell ref="C3:P3"/>
    <mergeCell ref="C2:P2"/>
    <mergeCell ref="T32:W32"/>
    <mergeCell ref="H4:I4"/>
    <mergeCell ref="B22:H22"/>
    <mergeCell ref="V10:Z10"/>
    <mergeCell ref="M10:Q10"/>
    <mergeCell ref="C10:H10"/>
    <mergeCell ref="K31:N31"/>
    <mergeCell ref="K32:N32"/>
  </mergeCells>
  <phoneticPr fontId="14" type="noConversion"/>
  <dataValidations disablePrompts="1" count="3">
    <dataValidation type="list" allowBlank="1" showInputMessage="1" showErrorMessage="1" sqref="D424:D431 V464:V471 M444:M451 M454:M461 D444:D451 D434:D441 D464:D471 M434:M441 M424:M431 V424:V431 V434:V441 V444:V451 V454:V461 D454:D461 M464:M471" xr:uid="{00000000-0002-0000-0200-000000000000}">
      <formula1>$D$492:$D$499</formula1>
    </dataValidation>
    <dataValidation type="list" allowBlank="1" showInputMessage="1" showErrorMessage="1" sqref="G424:G431 Y454:Y461 Y444:Y451 Y434:Y441 Y424:Y431 P454:P461 P444:P451 P434:P441 P424:P431 G454:G461 G444:G451 G434:G441" xr:uid="{00000000-0002-0000-0200-000001000000}">
      <formula1>$G$610:$G$4284</formula1>
    </dataValidation>
    <dataValidation type="list" allowBlank="1" showInputMessage="1" showErrorMessage="1" sqref="C3:P3" xr:uid="{00000000-0002-0000-0200-000002000000}">
      <formula1>$CH$2126:$CH$2157</formula1>
    </dataValidation>
  </dataValidations>
  <printOptions horizontalCentered="1"/>
  <pageMargins left="0" right="0" top="0" bottom="0.5" header="0.5" footer="0.5"/>
  <pageSetup scale="38" fitToHeight="7" orientation="landscape" r:id="rId1"/>
  <headerFooter alignWithMargins="0">
    <oddFooter>&amp;RRevised 24 Sep 2008</oddFooter>
  </headerFooter>
  <rowBreaks count="5" manualBreakCount="5">
    <brk id="41" max="26" man="1"/>
    <brk id="133" max="26" man="1"/>
    <brk id="204" max="26" man="1"/>
    <brk id="302" max="16383" man="1"/>
    <brk id="41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G180"/>
  <sheetViews>
    <sheetView view="pageBreakPreview" zoomScale="80" zoomScaleNormal="50" zoomScaleSheetLayoutView="80" workbookViewId="0">
      <selection activeCell="N4" sqref="N4"/>
    </sheetView>
  </sheetViews>
  <sheetFormatPr defaultRowHeight="12.5" x14ac:dyDescent="0.25"/>
  <cols>
    <col min="1" max="1" width="19.26953125" customWidth="1"/>
    <col min="2" max="2" width="8.7265625" customWidth="1"/>
    <col min="3" max="3" width="7.453125" customWidth="1"/>
    <col min="4" max="4" width="9" customWidth="1"/>
    <col min="5" max="5" width="3.453125" customWidth="1"/>
    <col min="6" max="6" width="11.54296875" style="41" customWidth="1"/>
    <col min="7" max="7" width="7.7265625" customWidth="1"/>
    <col min="8" max="8" width="9.26953125" bestFit="1" customWidth="1"/>
    <col min="9" max="9" width="3.453125" style="8" customWidth="1"/>
    <col min="10" max="10" width="11" style="41" customWidth="1"/>
    <col min="11" max="11" width="7.26953125" customWidth="1"/>
    <col min="12" max="12" width="9.26953125" bestFit="1" customWidth="1"/>
    <col min="13" max="13" width="3.453125" customWidth="1"/>
    <col min="14" max="14" width="11.453125" style="41" customWidth="1"/>
    <col min="16" max="16" width="16" customWidth="1"/>
    <col min="17" max="17" width="13" customWidth="1"/>
    <col min="18" max="18" width="12.81640625" style="8" customWidth="1"/>
    <col min="19" max="19" width="2.81640625" customWidth="1"/>
    <col min="20" max="20" width="13" customWidth="1"/>
    <col min="21" max="21" width="12.7265625" customWidth="1"/>
    <col min="22" max="22" width="3" customWidth="1"/>
    <col min="23" max="23" width="14.7265625" customWidth="1"/>
    <col min="24" max="24" width="14.26953125" customWidth="1"/>
    <col min="29" max="29" width="69.26953125" customWidth="1"/>
  </cols>
  <sheetData>
    <row r="1" spans="1:24" x14ac:dyDescent="0.25">
      <c r="A1" s="1452" t="s">
        <v>608</v>
      </c>
      <c r="B1" s="1452"/>
      <c r="C1" s="1452"/>
      <c r="D1" s="1452"/>
      <c r="E1" s="1452"/>
      <c r="F1" s="1452"/>
      <c r="G1" s="1452"/>
      <c r="H1" s="1452"/>
      <c r="I1" s="1452"/>
      <c r="J1" s="1452"/>
      <c r="K1" s="1452"/>
      <c r="L1" s="1452"/>
      <c r="M1" s="1452"/>
      <c r="N1" s="1452"/>
    </row>
    <row r="2" spans="1:24" x14ac:dyDescent="0.25">
      <c r="A2" s="1452" t="s">
        <v>609</v>
      </c>
      <c r="B2" s="1452"/>
      <c r="C2" s="1452"/>
      <c r="D2" s="1452"/>
      <c r="E2" s="1452"/>
      <c r="F2" s="1452"/>
      <c r="G2" s="1452"/>
      <c r="H2" s="1452"/>
      <c r="I2" s="1452"/>
      <c r="J2" s="1452"/>
      <c r="K2" s="1452"/>
      <c r="L2" s="1452"/>
      <c r="M2" s="1452"/>
      <c r="N2" s="1452"/>
    </row>
    <row r="3" spans="1:24" ht="6.75" customHeight="1" x14ac:dyDescent="0.25">
      <c r="A3" s="1453"/>
      <c r="B3" s="1453"/>
      <c r="C3" s="1453"/>
      <c r="D3" s="1453"/>
      <c r="E3" s="1453"/>
      <c r="F3" s="1453"/>
      <c r="G3" s="1453"/>
      <c r="H3" s="1453"/>
      <c r="I3" s="1453"/>
      <c r="J3" s="1453"/>
      <c r="K3" s="1453"/>
      <c r="L3" s="1453"/>
      <c r="M3" s="1453"/>
      <c r="N3" s="1453"/>
    </row>
    <row r="4" spans="1:24" x14ac:dyDescent="0.25">
      <c r="A4" s="1459" t="s">
        <v>610</v>
      </c>
      <c r="B4" s="1460"/>
      <c r="C4" s="1460"/>
      <c r="D4" s="1460"/>
      <c r="E4" s="1460"/>
      <c r="F4" s="1460"/>
      <c r="G4" s="1460"/>
      <c r="H4" s="1461"/>
      <c r="I4" s="122"/>
      <c r="J4" s="82"/>
      <c r="K4" s="20"/>
      <c r="L4" s="20"/>
      <c r="M4" s="20"/>
      <c r="N4" s="82"/>
    </row>
    <row r="5" spans="1:24" x14ac:dyDescent="0.25">
      <c r="A5" s="1462" t="s">
        <v>685</v>
      </c>
      <c r="B5" s="1463"/>
      <c r="C5" s="1463"/>
      <c r="D5" s="1463"/>
      <c r="E5" s="1463"/>
      <c r="F5" s="1463"/>
      <c r="G5" s="1463"/>
      <c r="H5" s="1464"/>
      <c r="I5" s="122"/>
      <c r="J5" s="82"/>
      <c r="K5" s="20"/>
      <c r="L5" s="20"/>
      <c r="M5" s="20"/>
      <c r="N5" s="82"/>
    </row>
    <row r="6" spans="1:24" ht="5.25" customHeight="1" x14ac:dyDescent="0.25">
      <c r="A6" s="1"/>
      <c r="B6" s="1"/>
      <c r="C6" s="1"/>
      <c r="D6" s="1"/>
      <c r="E6" s="1"/>
      <c r="F6" s="45"/>
      <c r="G6" s="1"/>
      <c r="H6" s="1"/>
      <c r="I6" s="122"/>
      <c r="J6" s="82"/>
      <c r="K6" s="20"/>
      <c r="L6" s="20"/>
      <c r="M6" s="20"/>
      <c r="N6" s="82"/>
    </row>
    <row r="7" spans="1:24" ht="13" thickBot="1" x14ac:dyDescent="0.3">
      <c r="A7" s="1" t="s">
        <v>611</v>
      </c>
      <c r="B7" s="1" t="s">
        <v>612</v>
      </c>
      <c r="C7" s="1"/>
      <c r="D7" s="1"/>
      <c r="E7" s="1"/>
      <c r="F7" s="45"/>
      <c r="G7" s="1"/>
      <c r="H7" s="1"/>
      <c r="I7" s="122"/>
      <c r="J7" s="82"/>
      <c r="K7" s="20"/>
      <c r="L7" s="20"/>
      <c r="M7" s="20"/>
      <c r="N7" s="82"/>
    </row>
    <row r="8" spans="1:24" ht="18.5" thickBot="1" x14ac:dyDescent="0.45">
      <c r="A8" s="2" t="s">
        <v>538</v>
      </c>
      <c r="B8" s="1454">
        <f>'Budget Checklist'!F4</f>
        <v>0</v>
      </c>
      <c r="C8" s="1455"/>
      <c r="D8" s="1455"/>
      <c r="E8" s="1455"/>
      <c r="F8" s="1455"/>
      <c r="G8" s="1455"/>
      <c r="H8" s="1455"/>
      <c r="I8" s="1455"/>
      <c r="J8" s="1455"/>
      <c r="K8" s="1455"/>
      <c r="L8" s="1455"/>
      <c r="M8" s="1455"/>
      <c r="N8" s="1456"/>
      <c r="Q8" s="1431" t="s">
        <v>536</v>
      </c>
      <c r="R8" s="1432"/>
      <c r="S8" s="1432"/>
      <c r="T8" s="1432"/>
      <c r="U8" s="1432"/>
      <c r="V8" s="1432"/>
      <c r="W8" s="1432"/>
      <c r="X8" s="1433"/>
    </row>
    <row r="9" spans="1:24" ht="16" thickBot="1" x14ac:dyDescent="0.4">
      <c r="A9" s="385" t="s">
        <v>948</v>
      </c>
      <c r="B9" s="1441">
        <f>'Budget Checklist'!F8</f>
        <v>0</v>
      </c>
      <c r="C9" s="1442"/>
      <c r="D9" s="1443"/>
      <c r="E9" s="647"/>
      <c r="F9" s="647"/>
      <c r="G9" s="647"/>
      <c r="H9" s="647"/>
      <c r="J9" s="121" t="s">
        <v>765</v>
      </c>
      <c r="M9" s="1444">
        <f>'Budget Checklist'!F6</f>
        <v>0</v>
      </c>
      <c r="N9" s="1445"/>
      <c r="Q9" s="85"/>
      <c r="R9" s="451"/>
      <c r="S9" s="17"/>
      <c r="T9" s="17"/>
      <c r="U9" s="17"/>
      <c r="V9" s="17"/>
      <c r="W9" s="17"/>
      <c r="X9" s="17"/>
    </row>
    <row r="10" spans="1:24" ht="14.5" thickBot="1" x14ac:dyDescent="0.35">
      <c r="A10" s="1350">
        <f>'Budget Checklist'!G12</f>
        <v>0</v>
      </c>
      <c r="B10" s="386" t="s">
        <v>947</v>
      </c>
      <c r="C10" s="1439">
        <f>'Budget Checklist'!J12</f>
        <v>0</v>
      </c>
      <c r="D10" s="1440"/>
      <c r="E10" s="384"/>
      <c r="F10" s="584" t="s">
        <v>339</v>
      </c>
      <c r="G10" s="1465">
        <f>'Budget Checklist'!F14</f>
        <v>0</v>
      </c>
      <c r="H10" s="1466"/>
      <c r="I10" s="1467"/>
      <c r="J10" s="1466"/>
      <c r="K10" s="1466"/>
      <c r="L10" s="1466"/>
      <c r="M10" s="1466"/>
      <c r="N10" s="1468"/>
      <c r="Q10" s="8"/>
      <c r="R10" s="52"/>
      <c r="S10" s="8"/>
      <c r="T10" s="8"/>
      <c r="U10" s="8"/>
      <c r="V10" s="8"/>
      <c r="W10" s="8"/>
      <c r="X10" s="8"/>
    </row>
    <row r="11" spans="1:24" s="60" customFormat="1" ht="15" customHeight="1" thickBot="1" x14ac:dyDescent="0.35">
      <c r="A11" s="1437" t="s">
        <v>492</v>
      </c>
      <c r="B11" s="1437"/>
      <c r="C11" s="1437"/>
      <c r="D11" s="1437"/>
      <c r="E11" s="1437"/>
      <c r="F11" s="1437"/>
      <c r="G11" s="1437"/>
      <c r="H11" s="1437"/>
      <c r="I11" s="1438"/>
      <c r="J11" s="1437"/>
      <c r="K11" s="1437"/>
      <c r="L11" s="1437"/>
      <c r="M11" s="1437"/>
      <c r="N11" s="1437"/>
      <c r="Q11" s="88" t="s">
        <v>330</v>
      </c>
      <c r="R11" s="89" t="s">
        <v>332</v>
      </c>
      <c r="S11" s="89"/>
      <c r="T11" s="90" t="s">
        <v>330</v>
      </c>
      <c r="U11" s="89" t="s">
        <v>332</v>
      </c>
      <c r="V11" s="89"/>
      <c r="W11" s="90" t="s">
        <v>330</v>
      </c>
      <c r="X11" s="91" t="s">
        <v>332</v>
      </c>
    </row>
    <row r="12" spans="1:24" ht="30" customHeight="1" thickBot="1" x14ac:dyDescent="0.4">
      <c r="A12" s="595" t="s">
        <v>426</v>
      </c>
      <c r="B12" s="1"/>
      <c r="C12" s="1469" t="s">
        <v>833</v>
      </c>
      <c r="D12" s="1470"/>
      <c r="E12" s="1470"/>
      <c r="F12" s="1470"/>
      <c r="G12" s="1470"/>
      <c r="H12" s="1470"/>
      <c r="I12" s="1470"/>
      <c r="J12" s="1470"/>
      <c r="K12" s="1470"/>
      <c r="L12" s="1470"/>
      <c r="M12" s="1470"/>
      <c r="N12" s="1471"/>
      <c r="Q12" s="92" t="s">
        <v>331</v>
      </c>
      <c r="R12" s="93" t="s">
        <v>331</v>
      </c>
      <c r="S12" s="94"/>
      <c r="T12" s="95" t="s">
        <v>333</v>
      </c>
      <c r="U12" s="93" t="s">
        <v>333</v>
      </c>
      <c r="V12" s="94"/>
      <c r="W12" s="95" t="s">
        <v>334</v>
      </c>
      <c r="X12" s="96" t="s">
        <v>334</v>
      </c>
    </row>
    <row r="13" spans="1:24" ht="14.5" thickBot="1" x14ac:dyDescent="0.35">
      <c r="A13" s="1"/>
      <c r="B13" s="1"/>
      <c r="C13" s="1472" t="s">
        <v>613</v>
      </c>
      <c r="D13" s="1473"/>
      <c r="E13" s="1473"/>
      <c r="F13" s="1474"/>
      <c r="G13" s="1475" t="s">
        <v>617</v>
      </c>
      <c r="H13" s="1476"/>
      <c r="I13" s="1476"/>
      <c r="J13" s="1477"/>
      <c r="K13" s="1434" t="s">
        <v>419</v>
      </c>
      <c r="L13" s="1435"/>
      <c r="M13" s="1435"/>
      <c r="N13" s="1436"/>
      <c r="Q13" s="492"/>
      <c r="R13" s="101"/>
      <c r="S13" s="113"/>
      <c r="T13" s="252"/>
      <c r="U13" s="252"/>
      <c r="V13" s="113"/>
      <c r="W13" s="252"/>
      <c r="X13" s="493"/>
    </row>
    <row r="14" spans="1:24" x14ac:dyDescent="0.25">
      <c r="A14" s="2" t="s">
        <v>619</v>
      </c>
      <c r="B14" s="1"/>
      <c r="C14" s="342" t="s">
        <v>620</v>
      </c>
      <c r="D14" s="343" t="s">
        <v>108</v>
      </c>
      <c r="E14" s="344"/>
      <c r="F14" s="345" t="s">
        <v>623</v>
      </c>
      <c r="G14" s="346" t="s">
        <v>620</v>
      </c>
      <c r="H14" s="343" t="s">
        <v>108</v>
      </c>
      <c r="I14" s="475"/>
      <c r="J14" s="345" t="s">
        <v>625</v>
      </c>
      <c r="K14" s="346" t="s">
        <v>620</v>
      </c>
      <c r="L14" s="343" t="s">
        <v>108</v>
      </c>
      <c r="M14" s="344"/>
      <c r="N14" s="347" t="s">
        <v>626</v>
      </c>
      <c r="Q14" s="47"/>
      <c r="R14" s="52"/>
      <c r="S14" s="97"/>
      <c r="T14" s="8"/>
      <c r="U14" s="8"/>
      <c r="V14" s="97"/>
      <c r="W14" s="8"/>
      <c r="X14" s="48"/>
    </row>
    <row r="15" spans="1:24" ht="13" thickBot="1" x14ac:dyDescent="0.3">
      <c r="A15" s="1"/>
      <c r="B15" s="1"/>
      <c r="C15" s="118"/>
      <c r="D15" s="75"/>
      <c r="E15" s="75"/>
      <c r="F15" s="348"/>
      <c r="G15" s="75"/>
      <c r="H15" s="75"/>
      <c r="I15" s="476"/>
      <c r="J15" s="349" t="s">
        <v>627</v>
      </c>
      <c r="K15" s="75"/>
      <c r="L15" s="75"/>
      <c r="M15" s="75"/>
      <c r="N15" s="350" t="s">
        <v>627</v>
      </c>
      <c r="Q15" s="47"/>
      <c r="R15" s="52"/>
      <c r="S15" s="97"/>
      <c r="T15" s="8"/>
      <c r="U15" s="8"/>
      <c r="V15" s="97"/>
      <c r="W15" s="8"/>
      <c r="X15" s="48"/>
    </row>
    <row r="16" spans="1:24" x14ac:dyDescent="0.25">
      <c r="A16" s="1" t="s">
        <v>628</v>
      </c>
      <c r="B16" s="12"/>
      <c r="C16" s="471">
        <f>+BudgetWorksheet!$F51</f>
        <v>0</v>
      </c>
      <c r="D16" s="474">
        <f>IF((C16)=0,0,(F16/C16))</f>
        <v>0</v>
      </c>
      <c r="E16" s="22"/>
      <c r="F16" s="1210">
        <f>+BudgetWorksheet!$H51</f>
        <v>0</v>
      </c>
      <c r="G16" s="24">
        <f>+BudgetWorksheet!$O51</f>
        <v>0</v>
      </c>
      <c r="H16" s="474">
        <f>IF((G16)=0,0,(J16/G16))</f>
        <v>0</v>
      </c>
      <c r="I16" s="423"/>
      <c r="J16" s="1210">
        <f>+BudgetWorksheet!$Q51</f>
        <v>0</v>
      </c>
      <c r="K16" s="471">
        <f>+BudgetWorksheet!$X51</f>
        <v>0</v>
      </c>
      <c r="L16" s="474">
        <f>IF((K16)=0,0,(N16/K16))</f>
        <v>0</v>
      </c>
      <c r="M16" s="22"/>
      <c r="N16" s="1210">
        <f>+BudgetWorksheet!$Z51</f>
        <v>0</v>
      </c>
      <c r="Q16" s="56">
        <f>+J16-F16</f>
        <v>0</v>
      </c>
      <c r="R16" s="72">
        <f>IF(F16&gt;0,+(J16-F16)/F16,0)</f>
        <v>0</v>
      </c>
      <c r="S16" s="97"/>
      <c r="T16" s="42">
        <f>+N16-F16</f>
        <v>0</v>
      </c>
      <c r="U16" s="49">
        <f>IF(F16&gt;0,+(N16-F16)/F16,0)</f>
        <v>0</v>
      </c>
      <c r="V16" s="97"/>
      <c r="W16" s="42">
        <f>+N16-J16</f>
        <v>0</v>
      </c>
      <c r="X16" s="50">
        <f>IF(J16&gt;0,+(N16-J16)/J16,0)</f>
        <v>0</v>
      </c>
    </row>
    <row r="17" spans="1:33" x14ac:dyDescent="0.25">
      <c r="A17" s="1" t="s">
        <v>629</v>
      </c>
      <c r="B17" s="12"/>
      <c r="C17" s="33">
        <f>+BudgetWorksheet!$F62</f>
        <v>0</v>
      </c>
      <c r="D17" s="474">
        <f t="shared" ref="D17:D32" si="0">IF((C17)=0,0,(F17/C17))</f>
        <v>0</v>
      </c>
      <c r="E17" s="22"/>
      <c r="F17" s="1211">
        <f>+BudgetWorksheet!$H62</f>
        <v>0</v>
      </c>
      <c r="G17" s="24">
        <f>+BudgetWorksheet!$O62</f>
        <v>0</v>
      </c>
      <c r="H17" s="474">
        <f t="shared" ref="H17:H32" si="1">IF((G17)=0,0,(J17/G17))</f>
        <v>0</v>
      </c>
      <c r="I17" s="423"/>
      <c r="J17" s="1211">
        <f>+BudgetWorksheet!$Q62</f>
        <v>0</v>
      </c>
      <c r="K17" s="33">
        <f>+BudgetWorksheet!$X62</f>
        <v>0</v>
      </c>
      <c r="L17" s="474">
        <f t="shared" ref="L17:L32" si="2">IF((K17)=0,0,(N17/K17))</f>
        <v>0</v>
      </c>
      <c r="M17" s="22"/>
      <c r="N17" s="1211">
        <f>+BudgetWorksheet!$Z62</f>
        <v>0</v>
      </c>
      <c r="Q17" s="56">
        <f t="shared" ref="Q17:Q32" si="3">+J17-F17</f>
        <v>0</v>
      </c>
      <c r="R17" s="72">
        <f t="shared" ref="R17:R32" si="4">IF(F17&gt;0,+(J17-F17)/F17,0)</f>
        <v>0</v>
      </c>
      <c r="S17" s="97"/>
      <c r="T17" s="42">
        <f t="shared" ref="T17:T32" si="5">+N17-F17</f>
        <v>0</v>
      </c>
      <c r="U17" s="49">
        <f t="shared" ref="U17:U32" si="6">IF(F17&gt;0,+(N17-F17)/F17,0)</f>
        <v>0</v>
      </c>
      <c r="V17" s="97"/>
      <c r="W17" s="42">
        <f t="shared" ref="W17:W32" si="7">+N17-J17</f>
        <v>0</v>
      </c>
      <c r="X17" s="50">
        <f t="shared" ref="X17:X32" si="8">IF(J17&gt;0,+(N17-J17)/J17,0)</f>
        <v>0</v>
      </c>
    </row>
    <row r="18" spans="1:33" x14ac:dyDescent="0.25">
      <c r="A18" s="1" t="s">
        <v>630</v>
      </c>
      <c r="B18" s="12"/>
      <c r="C18" s="33">
        <f>+BudgetWorksheet!$F73</f>
        <v>0</v>
      </c>
      <c r="D18" s="474">
        <f t="shared" si="0"/>
        <v>0</v>
      </c>
      <c r="E18" s="22"/>
      <c r="F18" s="1211">
        <f>+BudgetWorksheet!$H73</f>
        <v>0</v>
      </c>
      <c r="G18" s="24">
        <f>+BudgetWorksheet!$O73</f>
        <v>0</v>
      </c>
      <c r="H18" s="474">
        <f t="shared" si="1"/>
        <v>0</v>
      </c>
      <c r="I18" s="423"/>
      <c r="J18" s="1211">
        <f>+BudgetWorksheet!$Q73</f>
        <v>0</v>
      </c>
      <c r="K18" s="33">
        <f>+BudgetWorksheet!$X73</f>
        <v>0</v>
      </c>
      <c r="L18" s="474">
        <f t="shared" si="2"/>
        <v>0</v>
      </c>
      <c r="M18" s="22"/>
      <c r="N18" s="1211">
        <f>+BudgetWorksheet!$Z73</f>
        <v>0</v>
      </c>
      <c r="Q18" s="56">
        <f t="shared" si="3"/>
        <v>0</v>
      </c>
      <c r="R18" s="72">
        <f t="shared" si="4"/>
        <v>0</v>
      </c>
      <c r="S18" s="97"/>
      <c r="T18" s="42">
        <f t="shared" si="5"/>
        <v>0</v>
      </c>
      <c r="U18" s="49">
        <f t="shared" si="6"/>
        <v>0</v>
      </c>
      <c r="V18" s="97"/>
      <c r="W18" s="42">
        <f t="shared" si="7"/>
        <v>0</v>
      </c>
      <c r="X18" s="50">
        <f t="shared" si="8"/>
        <v>0</v>
      </c>
    </row>
    <row r="19" spans="1:33" x14ac:dyDescent="0.25">
      <c r="A19" s="1" t="s">
        <v>202</v>
      </c>
      <c r="B19" s="12"/>
      <c r="C19" s="33">
        <f>+BudgetWorksheet!$F86</f>
        <v>0</v>
      </c>
      <c r="D19" s="474">
        <f t="shared" si="0"/>
        <v>0</v>
      </c>
      <c r="E19" s="22"/>
      <c r="F19" s="1211">
        <f>+BudgetWorksheet!$H86</f>
        <v>0</v>
      </c>
      <c r="G19" s="455">
        <f>+BudgetWorksheet!$O86</f>
        <v>0</v>
      </c>
      <c r="H19" s="474">
        <f t="shared" si="1"/>
        <v>0</v>
      </c>
      <c r="I19" s="422"/>
      <c r="J19" s="1211">
        <f>+BudgetWorksheet!$Q86</f>
        <v>0</v>
      </c>
      <c r="K19" s="33">
        <f>+BudgetWorksheet!$X86</f>
        <v>0</v>
      </c>
      <c r="L19" s="474">
        <f t="shared" si="2"/>
        <v>0</v>
      </c>
      <c r="M19" s="22"/>
      <c r="N19" s="1211">
        <f>+BudgetWorksheet!$Z86</f>
        <v>0</v>
      </c>
      <c r="Q19" s="56">
        <f>+J19-F19</f>
        <v>0</v>
      </c>
      <c r="R19" s="49">
        <f>IF(F19&gt;0,+(J19-F19)/F19,0)</f>
        <v>0</v>
      </c>
      <c r="S19" s="97"/>
      <c r="T19" s="42">
        <f>+N19-F19</f>
        <v>0</v>
      </c>
      <c r="U19" s="49">
        <f>IF(F19&gt;0,+(N19-F19)/F19,0)</f>
        <v>0</v>
      </c>
      <c r="V19" s="97"/>
      <c r="W19" s="42">
        <f>+N19-J19</f>
        <v>0</v>
      </c>
      <c r="X19" s="50">
        <f>IF(J19&gt;0,+(N19-J19)/J19,0)</f>
        <v>0</v>
      </c>
    </row>
    <row r="20" spans="1:33" x14ac:dyDescent="0.25">
      <c r="A20" s="1" t="s">
        <v>203</v>
      </c>
      <c r="B20" s="12"/>
      <c r="C20" s="33">
        <f>+BudgetWorksheet!$F97</f>
        <v>0</v>
      </c>
      <c r="D20" s="474">
        <f t="shared" si="0"/>
        <v>0</v>
      </c>
      <c r="E20" s="22"/>
      <c r="F20" s="1211">
        <f>+BudgetWorksheet!$H97</f>
        <v>0</v>
      </c>
      <c r="G20" s="456">
        <f>+BudgetWorksheet!$O97</f>
        <v>0</v>
      </c>
      <c r="H20" s="474">
        <f t="shared" si="1"/>
        <v>0</v>
      </c>
      <c r="I20" s="422"/>
      <c r="J20" s="1211">
        <f>+BudgetWorksheet!$Q97</f>
        <v>0</v>
      </c>
      <c r="K20" s="33">
        <f>+BudgetWorksheet!$X97</f>
        <v>0</v>
      </c>
      <c r="L20" s="474">
        <f t="shared" si="2"/>
        <v>0</v>
      </c>
      <c r="M20" s="22"/>
      <c r="N20" s="1211">
        <f>+BudgetWorksheet!$Z97</f>
        <v>0</v>
      </c>
      <c r="Q20" s="56">
        <f>+J20-F20</f>
        <v>0</v>
      </c>
      <c r="R20" s="49">
        <f>IF(F20&gt;0,+(J20-F20)/F20,0)</f>
        <v>0</v>
      </c>
      <c r="S20" s="97"/>
      <c r="T20" s="42">
        <f>+N20-F20</f>
        <v>0</v>
      </c>
      <c r="U20" s="49">
        <f>IF(F20&gt;0,+(N20-F20)/F20,0)</f>
        <v>0</v>
      </c>
      <c r="V20" s="97"/>
      <c r="W20" s="42">
        <f>+N20-J20</f>
        <v>0</v>
      </c>
      <c r="X20" s="50">
        <f>IF(J20&gt;0,+(N20-J20)/J20,0)</f>
        <v>0</v>
      </c>
    </row>
    <row r="21" spans="1:33" x14ac:dyDescent="0.25">
      <c r="A21" s="1" t="s">
        <v>206</v>
      </c>
      <c r="B21" s="12"/>
      <c r="C21" s="33">
        <f>+BudgetWorksheet!$F108</f>
        <v>0</v>
      </c>
      <c r="D21" s="474">
        <f t="shared" si="0"/>
        <v>0</v>
      </c>
      <c r="E21" s="22"/>
      <c r="F21" s="1211">
        <f>+BudgetWorksheet!$H108</f>
        <v>0</v>
      </c>
      <c r="G21" s="456">
        <f>+BudgetWorksheet!$O108</f>
        <v>0</v>
      </c>
      <c r="H21" s="474">
        <f t="shared" si="1"/>
        <v>0</v>
      </c>
      <c r="I21" s="422"/>
      <c r="J21" s="1211">
        <f>+BudgetWorksheet!$Q108</f>
        <v>0</v>
      </c>
      <c r="K21" s="33">
        <f>+BudgetWorksheet!$X108</f>
        <v>0</v>
      </c>
      <c r="L21" s="474">
        <f t="shared" si="2"/>
        <v>0</v>
      </c>
      <c r="M21" s="22"/>
      <c r="N21" s="1211">
        <f>+BudgetWorksheet!$Z108</f>
        <v>0</v>
      </c>
      <c r="Q21" s="56">
        <f>+J21-F21</f>
        <v>0</v>
      </c>
      <c r="R21" s="49">
        <f>IF(F21&gt;0,+(J21-F21)/F21,0)</f>
        <v>0</v>
      </c>
      <c r="S21" s="97"/>
      <c r="T21" s="42">
        <f>+N21-F21</f>
        <v>0</v>
      </c>
      <c r="U21" s="49">
        <f>IF(F21&gt;0,+(N21-F21)/F21,0)</f>
        <v>0</v>
      </c>
      <c r="V21" s="97"/>
      <c r="W21" s="42">
        <f>+N21-J21</f>
        <v>0</v>
      </c>
      <c r="X21" s="50">
        <f>IF(J21&gt;0,+(N21-J21)/J21,0)</f>
        <v>0</v>
      </c>
    </row>
    <row r="22" spans="1:33" ht="13" thickBot="1" x14ac:dyDescent="0.3">
      <c r="A22" s="1" t="s">
        <v>184</v>
      </c>
      <c r="B22" s="12"/>
      <c r="C22" s="33">
        <f>+BudgetWorksheet!$F119</f>
        <v>0</v>
      </c>
      <c r="D22" s="474">
        <f t="shared" si="0"/>
        <v>0</v>
      </c>
      <c r="E22" s="22"/>
      <c r="F22" s="1211">
        <f>+BudgetWorksheet!$H119</f>
        <v>0</v>
      </c>
      <c r="G22" s="456">
        <f>+BudgetWorksheet!$O119</f>
        <v>0</v>
      </c>
      <c r="H22" s="474">
        <f t="shared" si="1"/>
        <v>0</v>
      </c>
      <c r="I22" s="422"/>
      <c r="J22" s="1211">
        <f>+BudgetWorksheet!$Q119</f>
        <v>0</v>
      </c>
      <c r="K22" s="33">
        <f>+BudgetWorksheet!$X119</f>
        <v>0</v>
      </c>
      <c r="L22" s="474">
        <f t="shared" si="2"/>
        <v>0</v>
      </c>
      <c r="M22" s="22"/>
      <c r="N22" s="1211">
        <f>+BudgetWorksheet!$Z119</f>
        <v>0</v>
      </c>
      <c r="Q22" s="56">
        <f>+J22-F22</f>
        <v>0</v>
      </c>
      <c r="R22" s="49">
        <f>IF(F22&gt;0,+(J22-F22)/F22,0)</f>
        <v>0</v>
      </c>
      <c r="S22" s="97"/>
      <c r="T22" s="42">
        <f>+N22-F22</f>
        <v>0</v>
      </c>
      <c r="U22" s="49">
        <f>IF(F22&gt;0,+(N22-F22)/F22,0)</f>
        <v>0</v>
      </c>
      <c r="V22" s="97"/>
      <c r="W22" s="42">
        <f>+N22-J22</f>
        <v>0</v>
      </c>
      <c r="X22" s="50">
        <f>IF(J22&gt;0,+(N22-J22)/J22,0)</f>
        <v>0</v>
      </c>
    </row>
    <row r="23" spans="1:33" s="415" customFormat="1" ht="13" thickBot="1" x14ac:dyDescent="0.3">
      <c r="A23" s="7" t="s">
        <v>631</v>
      </c>
      <c r="B23" s="37"/>
      <c r="C23" s="454">
        <f>+BudgetWorksheet!$F56</f>
        <v>0</v>
      </c>
      <c r="D23" s="474">
        <f t="shared" si="0"/>
        <v>0</v>
      </c>
      <c r="E23" s="422"/>
      <c r="F23" s="1211">
        <f>+BudgetWorksheet!$H56</f>
        <v>0</v>
      </c>
      <c r="G23" s="457">
        <f>+BudgetWorksheet!$O56</f>
        <v>0</v>
      </c>
      <c r="H23" s="474">
        <f t="shared" si="1"/>
        <v>0</v>
      </c>
      <c r="I23" s="422"/>
      <c r="J23" s="1211">
        <f>+BudgetWorksheet!$Q56</f>
        <v>0</v>
      </c>
      <c r="K23" s="454">
        <f>+BudgetWorksheet!$X56</f>
        <v>0</v>
      </c>
      <c r="L23" s="474">
        <f t="shared" si="2"/>
        <v>0</v>
      </c>
      <c r="M23" s="422"/>
      <c r="N23" s="1211">
        <f>+BudgetWorksheet!$Z56</f>
        <v>0</v>
      </c>
      <c r="O23" s="8"/>
      <c r="P23" s="8"/>
      <c r="Q23" s="56">
        <f t="shared" si="3"/>
        <v>0</v>
      </c>
      <c r="R23" s="49">
        <f t="shared" si="4"/>
        <v>0</v>
      </c>
      <c r="S23" s="97"/>
      <c r="T23" s="42">
        <f t="shared" si="5"/>
        <v>0</v>
      </c>
      <c r="U23" s="49">
        <f t="shared" si="6"/>
        <v>0</v>
      </c>
      <c r="V23" s="97"/>
      <c r="W23" s="42">
        <f t="shared" si="7"/>
        <v>0</v>
      </c>
      <c r="X23" s="50">
        <f t="shared" si="8"/>
        <v>0</v>
      </c>
      <c r="Y23" s="8"/>
      <c r="Z23" s="8"/>
      <c r="AA23" s="8"/>
      <c r="AB23" s="8"/>
      <c r="AC23" s="8"/>
      <c r="AD23" s="8"/>
      <c r="AE23" s="8"/>
      <c r="AF23" s="8"/>
      <c r="AG23" s="8"/>
    </row>
    <row r="24" spans="1:33" ht="13" thickBot="1" x14ac:dyDescent="0.3">
      <c r="A24" s="7" t="s">
        <v>632</v>
      </c>
      <c r="B24" s="37"/>
      <c r="C24" s="33">
        <f>+BudgetWorksheet!$F67</f>
        <v>0</v>
      </c>
      <c r="D24" s="474">
        <f t="shared" si="0"/>
        <v>0</v>
      </c>
      <c r="E24" s="422"/>
      <c r="F24" s="1211">
        <f>+BudgetWorksheet!$H67</f>
        <v>0</v>
      </c>
      <c r="G24" s="456">
        <f>+BudgetWorksheet!$O67</f>
        <v>0</v>
      </c>
      <c r="H24" s="474">
        <f t="shared" si="1"/>
        <v>0</v>
      </c>
      <c r="I24" s="422"/>
      <c r="J24" s="1211">
        <f>+BudgetWorksheet!$Q67</f>
        <v>0</v>
      </c>
      <c r="K24" s="33">
        <f>+BudgetWorksheet!$X67</f>
        <v>0</v>
      </c>
      <c r="L24" s="474">
        <f t="shared" si="2"/>
        <v>0</v>
      </c>
      <c r="M24" s="422"/>
      <c r="N24" s="1211">
        <f>+BudgetWorksheet!$Z67</f>
        <v>0</v>
      </c>
      <c r="O24" s="8"/>
      <c r="P24" s="8"/>
      <c r="Q24" s="56">
        <f t="shared" si="3"/>
        <v>0</v>
      </c>
      <c r="R24" s="49">
        <f t="shared" si="4"/>
        <v>0</v>
      </c>
      <c r="S24" s="97"/>
      <c r="T24" s="42">
        <f t="shared" si="5"/>
        <v>0</v>
      </c>
      <c r="U24" s="49">
        <f t="shared" si="6"/>
        <v>0</v>
      </c>
      <c r="V24" s="97"/>
      <c r="W24" s="42">
        <f t="shared" si="7"/>
        <v>0</v>
      </c>
      <c r="X24" s="50">
        <f t="shared" si="8"/>
        <v>0</v>
      </c>
      <c r="Y24" s="8"/>
      <c r="Z24" s="8"/>
      <c r="AA24" s="8"/>
      <c r="AB24" s="8"/>
      <c r="AC24" s="8"/>
      <c r="AD24" s="8"/>
      <c r="AE24" s="8"/>
      <c r="AF24" s="8"/>
      <c r="AG24" s="8"/>
    </row>
    <row r="25" spans="1:33" s="415" customFormat="1" ht="13" thickBot="1" x14ac:dyDescent="0.3">
      <c r="A25" s="7" t="s">
        <v>633</v>
      </c>
      <c r="B25" s="37"/>
      <c r="C25" s="33">
        <f>+BudgetWorksheet!$F79</f>
        <v>0</v>
      </c>
      <c r="D25" s="474">
        <f t="shared" si="0"/>
        <v>0</v>
      </c>
      <c r="E25" s="422"/>
      <c r="F25" s="1211">
        <f>+BudgetWorksheet!$H79</f>
        <v>0</v>
      </c>
      <c r="G25" s="456">
        <f>+BudgetWorksheet!$O79</f>
        <v>0</v>
      </c>
      <c r="H25" s="474">
        <f t="shared" si="1"/>
        <v>0</v>
      </c>
      <c r="I25" s="423"/>
      <c r="J25" s="1211">
        <f>+BudgetWorksheet!$Q79</f>
        <v>0</v>
      </c>
      <c r="K25" s="33">
        <f>+BudgetWorksheet!$X79</f>
        <v>0</v>
      </c>
      <c r="L25" s="474">
        <f t="shared" si="2"/>
        <v>0</v>
      </c>
      <c r="M25" s="422"/>
      <c r="N25" s="1211">
        <f>+BudgetWorksheet!$Z79</f>
        <v>0</v>
      </c>
      <c r="O25" s="8"/>
      <c r="P25" s="8"/>
      <c r="Q25" s="56">
        <f t="shared" si="3"/>
        <v>0</v>
      </c>
      <c r="R25" s="72">
        <f t="shared" si="4"/>
        <v>0</v>
      </c>
      <c r="S25" s="97"/>
      <c r="T25" s="42">
        <f t="shared" si="5"/>
        <v>0</v>
      </c>
      <c r="U25" s="49">
        <f t="shared" si="6"/>
        <v>0</v>
      </c>
      <c r="V25" s="97"/>
      <c r="W25" s="42">
        <f t="shared" si="7"/>
        <v>0</v>
      </c>
      <c r="X25" s="50">
        <f t="shared" si="8"/>
        <v>0</v>
      </c>
      <c r="Y25" s="8"/>
      <c r="Z25" s="8"/>
      <c r="AA25" s="8"/>
      <c r="AB25" s="8"/>
      <c r="AC25" s="8"/>
      <c r="AD25" s="8"/>
      <c r="AE25" s="8"/>
      <c r="AF25" s="8"/>
      <c r="AG25" s="8"/>
    </row>
    <row r="26" spans="1:33" ht="13" thickBot="1" x14ac:dyDescent="0.3">
      <c r="A26" s="7" t="s">
        <v>204</v>
      </c>
      <c r="B26" s="37"/>
      <c r="C26" s="33">
        <f>+BudgetWorksheet!$F91</f>
        <v>0</v>
      </c>
      <c r="D26" s="474">
        <f t="shared" si="0"/>
        <v>0</v>
      </c>
      <c r="E26" s="422"/>
      <c r="F26" s="1211">
        <f>+BudgetWorksheet!$H91</f>
        <v>0</v>
      </c>
      <c r="G26" s="456">
        <f>+BudgetWorksheet!$O91</f>
        <v>0</v>
      </c>
      <c r="H26" s="474">
        <f t="shared" si="1"/>
        <v>0</v>
      </c>
      <c r="I26" s="422"/>
      <c r="J26" s="1211">
        <f>+BudgetWorksheet!$Q91</f>
        <v>0</v>
      </c>
      <c r="K26" s="33">
        <f>+BudgetWorksheet!$X91</f>
        <v>0</v>
      </c>
      <c r="L26" s="474">
        <f t="shared" si="2"/>
        <v>0</v>
      </c>
      <c r="M26" s="422"/>
      <c r="N26" s="1211">
        <f>+BudgetWorksheet!$Z91</f>
        <v>0</v>
      </c>
      <c r="O26" s="8"/>
      <c r="P26" s="8"/>
      <c r="Q26" s="56">
        <f>+J26-F26</f>
        <v>0</v>
      </c>
      <c r="R26" s="49">
        <f>IF(F26&gt;0,+(J26-F26)/F26,0)</f>
        <v>0</v>
      </c>
      <c r="S26" s="97"/>
      <c r="T26" s="42">
        <f>+N26-F26</f>
        <v>0</v>
      </c>
      <c r="U26" s="49">
        <f>IF(F26&gt;0,+(N26-F26)/F26,0)</f>
        <v>0</v>
      </c>
      <c r="V26" s="97"/>
      <c r="W26" s="42">
        <f>+N26-J26</f>
        <v>0</v>
      </c>
      <c r="X26" s="50">
        <f>IF(J26&gt;0,+(N26-J26)/J26,0)</f>
        <v>0</v>
      </c>
      <c r="Y26" s="8"/>
      <c r="Z26" s="8"/>
      <c r="AA26" s="8"/>
      <c r="AB26" s="8"/>
      <c r="AC26" s="8"/>
      <c r="AD26" s="8"/>
      <c r="AE26" s="8"/>
      <c r="AF26" s="8"/>
      <c r="AG26" s="8"/>
    </row>
    <row r="27" spans="1:33" s="415" customFormat="1" ht="13.5" customHeight="1" thickBot="1" x14ac:dyDescent="0.3">
      <c r="A27" s="7" t="s">
        <v>205</v>
      </c>
      <c r="B27" s="37"/>
      <c r="C27" s="33">
        <f>+BudgetWorksheet!$F102</f>
        <v>0</v>
      </c>
      <c r="D27" s="474">
        <f t="shared" si="0"/>
        <v>0</v>
      </c>
      <c r="E27" s="422"/>
      <c r="F27" s="1211">
        <f>+BudgetWorksheet!$H102</f>
        <v>0</v>
      </c>
      <c r="G27" s="456">
        <f>+BudgetWorksheet!$O102</f>
        <v>0</v>
      </c>
      <c r="H27" s="474">
        <f t="shared" si="1"/>
        <v>0</v>
      </c>
      <c r="I27" s="422"/>
      <c r="J27" s="1211">
        <f>+BudgetWorksheet!$Q102</f>
        <v>0</v>
      </c>
      <c r="K27" s="33">
        <f>+BudgetWorksheet!$X102</f>
        <v>0</v>
      </c>
      <c r="L27" s="474">
        <f t="shared" si="2"/>
        <v>0</v>
      </c>
      <c r="M27" s="422"/>
      <c r="N27" s="1211">
        <f>+BudgetWorksheet!$Z102</f>
        <v>0</v>
      </c>
      <c r="O27" s="8"/>
      <c r="P27" s="8"/>
      <c r="Q27" s="56">
        <f>+J27-F27</f>
        <v>0</v>
      </c>
      <c r="R27" s="49">
        <f>IF(F27&gt;0,+(J27-F27)/F27,0)</f>
        <v>0</v>
      </c>
      <c r="S27" s="97"/>
      <c r="T27" s="42">
        <f>+N27-F27</f>
        <v>0</v>
      </c>
      <c r="U27" s="49">
        <f>IF(F27&gt;0,+(N27-F27)/F27,0)</f>
        <v>0</v>
      </c>
      <c r="V27" s="97"/>
      <c r="W27" s="42">
        <f>+N27-J27</f>
        <v>0</v>
      </c>
      <c r="X27" s="50">
        <f>IF(J27&gt;0,+(N27-J27)/J27,0)</f>
        <v>0</v>
      </c>
      <c r="Y27" s="8"/>
      <c r="Z27" s="8"/>
      <c r="AA27" s="8"/>
      <c r="AB27" s="8"/>
      <c r="AC27" s="8"/>
      <c r="AD27" s="8"/>
      <c r="AE27" s="8"/>
      <c r="AF27" s="8"/>
      <c r="AG27" s="8"/>
    </row>
    <row r="28" spans="1:33" s="35" customFormat="1" ht="13.5" customHeight="1" x14ac:dyDescent="0.25">
      <c r="A28" s="12" t="s">
        <v>207</v>
      </c>
      <c r="B28" s="12"/>
      <c r="C28" s="33">
        <f>+BudgetWorksheet!$F113</f>
        <v>0</v>
      </c>
      <c r="D28" s="474">
        <f t="shared" si="0"/>
        <v>0</v>
      </c>
      <c r="E28" s="419"/>
      <c r="F28" s="1211">
        <f>+BudgetWorksheet!$H113</f>
        <v>0</v>
      </c>
      <c r="G28" s="24">
        <f>+BudgetWorksheet!$O113</f>
        <v>0</v>
      </c>
      <c r="H28" s="474">
        <f t="shared" si="1"/>
        <v>0</v>
      </c>
      <c r="I28" s="423"/>
      <c r="J28" s="1211">
        <f>+BudgetWorksheet!$Q113</f>
        <v>0</v>
      </c>
      <c r="K28" s="33">
        <f>+BudgetWorksheet!$X113</f>
        <v>0</v>
      </c>
      <c r="L28" s="474">
        <f t="shared" si="2"/>
        <v>0</v>
      </c>
      <c r="M28" s="419"/>
      <c r="N28" s="1211">
        <f>+BudgetWorksheet!$Z113</f>
        <v>0</v>
      </c>
      <c r="Q28" s="63">
        <f>+J28-F28</f>
        <v>0</v>
      </c>
      <c r="R28" s="72">
        <f>IF(F28&gt;0,+(J28-F28)/F28,0)</f>
        <v>0</v>
      </c>
      <c r="S28" s="97"/>
      <c r="T28" s="64">
        <f>+N28-F28</f>
        <v>0</v>
      </c>
      <c r="U28" s="72">
        <f>IF(F28&gt;0,+(N28-F28)/F28,0)</f>
        <v>0</v>
      </c>
      <c r="V28" s="97"/>
      <c r="W28" s="64">
        <f>+N28-J28</f>
        <v>0</v>
      </c>
      <c r="X28" s="84">
        <f>IF(J28&gt;0,+(N28-J28)/J28,0)</f>
        <v>0</v>
      </c>
    </row>
    <row r="29" spans="1:33" s="35" customFormat="1" ht="13.5" customHeight="1" x14ac:dyDescent="0.25">
      <c r="A29" s="12" t="s">
        <v>616</v>
      </c>
      <c r="B29" s="12"/>
      <c r="C29" s="33">
        <f>+BudgetWorksheet!$F124</f>
        <v>0</v>
      </c>
      <c r="D29" s="474">
        <f t="shared" si="0"/>
        <v>0</v>
      </c>
      <c r="E29" s="419"/>
      <c r="F29" s="1211">
        <f>+BudgetWorksheet!$H124</f>
        <v>0</v>
      </c>
      <c r="G29" s="24">
        <f>+BudgetWorksheet!$O124</f>
        <v>0</v>
      </c>
      <c r="H29" s="474">
        <f t="shared" si="1"/>
        <v>0</v>
      </c>
      <c r="I29" s="423"/>
      <c r="J29" s="1211">
        <f>+BudgetWorksheet!$Q124</f>
        <v>0</v>
      </c>
      <c r="K29" s="33">
        <f>+BudgetWorksheet!$X124</f>
        <v>0</v>
      </c>
      <c r="L29" s="474">
        <f t="shared" si="2"/>
        <v>0</v>
      </c>
      <c r="M29" s="419"/>
      <c r="N29" s="1211">
        <f>+BudgetWorksheet!$Z124</f>
        <v>0</v>
      </c>
      <c r="Q29" s="63">
        <f>+J29-F29</f>
        <v>0</v>
      </c>
      <c r="R29" s="72">
        <f>IF(F29&gt;0,+(J29-F29)/F29,0)</f>
        <v>0</v>
      </c>
      <c r="S29" s="97"/>
      <c r="T29" s="64">
        <f>+N29-F29</f>
        <v>0</v>
      </c>
      <c r="U29" s="72">
        <f>IF(F29&gt;0,+(N29-F29)/F29,0)</f>
        <v>0</v>
      </c>
      <c r="V29" s="97"/>
      <c r="W29" s="64">
        <f>+N29-J29</f>
        <v>0</v>
      </c>
      <c r="X29" s="84">
        <f>IF(J29&gt;0,+(N29-J29)/J29,0)</f>
        <v>0</v>
      </c>
    </row>
    <row r="30" spans="1:33" ht="14.25" customHeight="1" x14ac:dyDescent="0.25">
      <c r="A30" s="1" t="s">
        <v>634</v>
      </c>
      <c r="B30" s="12"/>
      <c r="C30" s="33">
        <f>+BudgetWorksheet!$F143</f>
        <v>0</v>
      </c>
      <c r="D30" s="474">
        <f t="shared" si="0"/>
        <v>0</v>
      </c>
      <c r="E30" s="22"/>
      <c r="F30" s="1211">
        <f>+BudgetWorksheet!$H143</f>
        <v>0</v>
      </c>
      <c r="G30" s="24">
        <f>+BudgetWorksheet!$O143</f>
        <v>0</v>
      </c>
      <c r="H30" s="474">
        <f t="shared" si="1"/>
        <v>0</v>
      </c>
      <c r="I30" s="422"/>
      <c r="J30" s="1211">
        <f>+BudgetWorksheet!$Q143</f>
        <v>0</v>
      </c>
      <c r="K30" s="33">
        <f>+BudgetWorksheet!$X143</f>
        <v>0</v>
      </c>
      <c r="L30" s="474">
        <f t="shared" si="2"/>
        <v>0</v>
      </c>
      <c r="M30" s="22"/>
      <c r="N30" s="1211">
        <f>+BudgetWorksheet!$Z143</f>
        <v>0</v>
      </c>
      <c r="Q30" s="56">
        <f t="shared" si="3"/>
        <v>0</v>
      </c>
      <c r="R30" s="49">
        <f t="shared" si="4"/>
        <v>0</v>
      </c>
      <c r="S30" s="97"/>
      <c r="T30" s="42">
        <f t="shared" si="5"/>
        <v>0</v>
      </c>
      <c r="U30" s="49">
        <f t="shared" si="6"/>
        <v>0</v>
      </c>
      <c r="V30" s="97"/>
      <c r="W30" s="42">
        <f t="shared" si="7"/>
        <v>0</v>
      </c>
      <c r="X30" s="50">
        <f t="shared" si="8"/>
        <v>0</v>
      </c>
    </row>
    <row r="31" spans="1:33" x14ac:dyDescent="0.25">
      <c r="A31" s="1" t="s">
        <v>635</v>
      </c>
      <c r="B31" s="1"/>
      <c r="C31" s="33">
        <f>+BudgetWorksheet!$F134</f>
        <v>0</v>
      </c>
      <c r="D31" s="474">
        <f t="shared" si="0"/>
        <v>0</v>
      </c>
      <c r="E31" s="22"/>
      <c r="F31" s="1211">
        <f>+BudgetWorksheet!$H134</f>
        <v>0</v>
      </c>
      <c r="G31" s="24">
        <f>+BudgetWorksheet!$O134</f>
        <v>0</v>
      </c>
      <c r="H31" s="474">
        <f t="shared" si="1"/>
        <v>0</v>
      </c>
      <c r="I31" s="422"/>
      <c r="J31" s="1211">
        <f>+BudgetWorksheet!$Q134</f>
        <v>0</v>
      </c>
      <c r="K31" s="33">
        <f>+BudgetWorksheet!$X134</f>
        <v>0</v>
      </c>
      <c r="L31" s="474">
        <f t="shared" si="2"/>
        <v>0</v>
      </c>
      <c r="M31" s="22"/>
      <c r="N31" s="1211">
        <f>+BudgetWorksheet!$Z134</f>
        <v>0</v>
      </c>
      <c r="Q31" s="56">
        <f t="shared" si="3"/>
        <v>0</v>
      </c>
      <c r="R31" s="49">
        <f t="shared" si="4"/>
        <v>0</v>
      </c>
      <c r="S31" s="97"/>
      <c r="T31" s="42">
        <f t="shared" si="5"/>
        <v>0</v>
      </c>
      <c r="U31" s="49">
        <f t="shared" si="6"/>
        <v>0</v>
      </c>
      <c r="V31" s="97"/>
      <c r="W31" s="42">
        <f t="shared" si="7"/>
        <v>0</v>
      </c>
      <c r="X31" s="50">
        <f t="shared" si="8"/>
        <v>0</v>
      </c>
    </row>
    <row r="32" spans="1:33" x14ac:dyDescent="0.25">
      <c r="A32" s="1" t="s">
        <v>636</v>
      </c>
      <c r="B32" s="1"/>
      <c r="C32" s="33">
        <f>BudgetWorksheet!F130+BudgetWorksheet!F131+BudgetWorksheet!F132</f>
        <v>0</v>
      </c>
      <c r="D32" s="474">
        <f t="shared" si="0"/>
        <v>0</v>
      </c>
      <c r="E32" s="22"/>
      <c r="F32" s="1211">
        <f>BudgetWorksheet!$H129</f>
        <v>0</v>
      </c>
      <c r="G32" s="33">
        <f>BudgetWorksheet!O130+BudgetWorksheet!O131+BudgetWorksheet!O132</f>
        <v>0</v>
      </c>
      <c r="H32" s="474">
        <f t="shared" si="1"/>
        <v>0</v>
      </c>
      <c r="I32" s="422"/>
      <c r="J32" s="1211">
        <f>BudgetWorksheet!$Q129</f>
        <v>0</v>
      </c>
      <c r="K32" s="33">
        <f>BudgetWorksheet!X130+BudgetWorksheet!X131+BudgetWorksheet!X132</f>
        <v>0</v>
      </c>
      <c r="L32" s="474">
        <f t="shared" si="2"/>
        <v>0</v>
      </c>
      <c r="M32" s="22"/>
      <c r="N32" s="1211">
        <f>BudgetWorksheet!$Z129</f>
        <v>0</v>
      </c>
      <c r="Q32" s="56">
        <f t="shared" si="3"/>
        <v>0</v>
      </c>
      <c r="R32" s="49">
        <f t="shared" si="4"/>
        <v>0</v>
      </c>
      <c r="S32" s="97"/>
      <c r="T32" s="42">
        <f t="shared" si="5"/>
        <v>0</v>
      </c>
      <c r="U32" s="49">
        <f t="shared" si="6"/>
        <v>0</v>
      </c>
      <c r="V32" s="97"/>
      <c r="W32" s="42">
        <f t="shared" si="7"/>
        <v>0</v>
      </c>
      <c r="X32" s="50">
        <f t="shared" si="8"/>
        <v>0</v>
      </c>
    </row>
    <row r="33" spans="1:24" s="69" customFormat="1" ht="13.5" thickBot="1" x14ac:dyDescent="0.35">
      <c r="A33" s="143" t="s">
        <v>939</v>
      </c>
      <c r="B33" s="143"/>
      <c r="C33" s="871" t="s">
        <v>939</v>
      </c>
      <c r="D33" s="872" t="s">
        <v>637</v>
      </c>
      <c r="E33" s="356" t="s">
        <v>939</v>
      </c>
      <c r="F33" s="873">
        <f>SUM(F16:F32)</f>
        <v>0</v>
      </c>
      <c r="G33" s="874" t="s">
        <v>939</v>
      </c>
      <c r="H33" s="875" t="s">
        <v>637</v>
      </c>
      <c r="I33" s="356"/>
      <c r="J33" s="876">
        <f>SUM(J16:J32)</f>
        <v>0</v>
      </c>
      <c r="K33" s="871" t="s">
        <v>939</v>
      </c>
      <c r="L33" s="872" t="s">
        <v>637</v>
      </c>
      <c r="M33" s="356"/>
      <c r="N33" s="876">
        <f>SUM(N16:N32)</f>
        <v>0</v>
      </c>
      <c r="Q33" s="351">
        <f>+J33-F33</f>
        <v>0</v>
      </c>
      <c r="R33" s="352">
        <f>IF(F33&gt;0,+(J33-F33)/F33,0)</f>
        <v>0</v>
      </c>
      <c r="S33" s="353"/>
      <c r="T33" s="354">
        <f>+N33-F33</f>
        <v>0</v>
      </c>
      <c r="U33" s="352">
        <f>IF(F33&gt;0,+(N33-F33)/F33,0)</f>
        <v>0</v>
      </c>
      <c r="V33" s="353"/>
      <c r="W33" s="354">
        <f>+N33-J33</f>
        <v>0</v>
      </c>
      <c r="X33" s="355">
        <f>IF(J33&gt;0,+(N33-J33)/J33,0)</f>
        <v>0</v>
      </c>
    </row>
    <row r="34" spans="1:24" ht="6" customHeight="1" thickTop="1" x14ac:dyDescent="0.25">
      <c r="A34" s="1"/>
      <c r="B34" s="1"/>
      <c r="C34" s="1"/>
      <c r="D34" s="1"/>
      <c r="E34" s="7"/>
      <c r="F34" s="45"/>
      <c r="G34" s="1"/>
      <c r="H34" s="1"/>
      <c r="I34" s="122"/>
      <c r="J34" s="82"/>
      <c r="K34" s="20"/>
      <c r="L34" s="20"/>
      <c r="M34" s="54"/>
      <c r="N34" s="82"/>
      <c r="Q34" s="47"/>
      <c r="S34" s="97"/>
      <c r="T34" s="8"/>
      <c r="U34" s="8"/>
      <c r="V34" s="97"/>
      <c r="W34" s="8"/>
      <c r="X34" s="48"/>
    </row>
    <row r="35" spans="1:24" ht="5.25" customHeight="1" x14ac:dyDescent="0.25">
      <c r="A35" s="2"/>
      <c r="B35" s="1"/>
      <c r="C35" s="1"/>
      <c r="D35" s="1"/>
      <c r="E35" s="1"/>
      <c r="F35" s="45"/>
      <c r="G35" s="1"/>
      <c r="H35" s="1"/>
      <c r="I35" s="122"/>
      <c r="J35" s="82"/>
      <c r="K35" s="20"/>
      <c r="L35" s="20"/>
      <c r="M35" s="20"/>
      <c r="N35" s="82"/>
      <c r="Q35" s="47"/>
      <c r="S35" s="97"/>
      <c r="T35" s="8"/>
      <c r="U35" s="8"/>
      <c r="V35" s="97"/>
      <c r="W35" s="8"/>
      <c r="X35" s="48"/>
    </row>
    <row r="36" spans="1:24" x14ac:dyDescent="0.25">
      <c r="A36" s="2"/>
      <c r="B36" s="1"/>
      <c r="C36" s="1428" t="s">
        <v>613</v>
      </c>
      <c r="D36" s="1429"/>
      <c r="E36" s="1429"/>
      <c r="F36" s="1430"/>
      <c r="G36" s="1428" t="s">
        <v>617</v>
      </c>
      <c r="H36" s="1429"/>
      <c r="I36" s="1429"/>
      <c r="J36" s="1430"/>
      <c r="K36" s="1447" t="s">
        <v>618</v>
      </c>
      <c r="L36" s="1448"/>
      <c r="M36" s="1448"/>
      <c r="N36" s="1449"/>
      <c r="Q36" s="47"/>
      <c r="S36" s="97"/>
      <c r="T36" s="8"/>
      <c r="U36" s="8"/>
      <c r="V36" s="97"/>
      <c r="W36" s="8"/>
      <c r="X36" s="48"/>
    </row>
    <row r="37" spans="1:24" x14ac:dyDescent="0.25">
      <c r="A37" s="2" t="s">
        <v>638</v>
      </c>
      <c r="B37" s="1"/>
      <c r="C37" s="21" t="s">
        <v>620</v>
      </c>
      <c r="D37" s="2" t="s">
        <v>621</v>
      </c>
      <c r="E37" s="22" t="s">
        <v>622</v>
      </c>
      <c r="F37" s="80" t="s">
        <v>623</v>
      </c>
      <c r="G37" s="21" t="s">
        <v>620</v>
      </c>
      <c r="H37" s="2" t="s">
        <v>624</v>
      </c>
      <c r="I37" s="422" t="s">
        <v>622</v>
      </c>
      <c r="J37" s="80" t="s">
        <v>625</v>
      </c>
      <c r="K37" s="21" t="s">
        <v>620</v>
      </c>
      <c r="L37" s="2" t="s">
        <v>624</v>
      </c>
      <c r="M37" s="22" t="s">
        <v>622</v>
      </c>
      <c r="N37" s="80" t="s">
        <v>626</v>
      </c>
      <c r="Q37" s="47"/>
      <c r="S37" s="97"/>
      <c r="T37" s="8"/>
      <c r="U37" s="8"/>
      <c r="V37" s="97"/>
      <c r="W37" s="8"/>
      <c r="X37" s="48"/>
    </row>
    <row r="38" spans="1:24" x14ac:dyDescent="0.25">
      <c r="A38" s="2"/>
      <c r="B38" s="1"/>
      <c r="C38" s="23"/>
      <c r="D38" s="1"/>
      <c r="E38" s="1"/>
      <c r="F38" s="81"/>
      <c r="G38" s="1"/>
      <c r="H38" s="1"/>
      <c r="I38" s="7"/>
      <c r="J38" s="80" t="s">
        <v>627</v>
      </c>
      <c r="K38" s="1"/>
      <c r="L38" s="1"/>
      <c r="M38" s="1"/>
      <c r="N38" s="80" t="s">
        <v>627</v>
      </c>
      <c r="Q38" s="47"/>
      <c r="S38" s="97"/>
      <c r="T38" s="8"/>
      <c r="U38" s="8"/>
      <c r="V38" s="97"/>
      <c r="W38" s="8"/>
      <c r="X38" s="48"/>
    </row>
    <row r="39" spans="1:24" x14ac:dyDescent="0.25">
      <c r="A39" s="1" t="s">
        <v>639</v>
      </c>
      <c r="B39" s="1"/>
      <c r="C39" s="33">
        <f>+BudgetWorksheet!$F165</f>
        <v>0</v>
      </c>
      <c r="D39" s="18">
        <f>+BudgetWorksheet!$G165</f>
        <v>0</v>
      </c>
      <c r="E39" s="22" t="s">
        <v>622</v>
      </c>
      <c r="F39" s="1212">
        <f>+BudgetWorksheet!$H165</f>
        <v>0</v>
      </c>
      <c r="G39" s="1206">
        <f>+BudgetWorksheet!$O165</f>
        <v>0</v>
      </c>
      <c r="H39" s="1207">
        <f>+BudgetWorksheet!$P165</f>
        <v>0</v>
      </c>
      <c r="I39" s="422" t="s">
        <v>622</v>
      </c>
      <c r="J39" s="1212">
        <f>+BudgetWorksheet!$Q165</f>
        <v>0</v>
      </c>
      <c r="K39" s="1206">
        <f>+BudgetWorksheet!$X165</f>
        <v>0</v>
      </c>
      <c r="L39" s="1207">
        <f>+BudgetWorksheet!$Y165</f>
        <v>0</v>
      </c>
      <c r="M39" s="22" t="s">
        <v>622</v>
      </c>
      <c r="N39" s="1212">
        <f>+BudgetWorksheet!$Z165</f>
        <v>0</v>
      </c>
      <c r="Q39" s="56">
        <f t="shared" ref="Q39:Q45" si="9">+J39-F39</f>
        <v>0</v>
      </c>
      <c r="R39" s="49">
        <f t="shared" ref="R39:R45" si="10">IF(F39&gt;0,+(J39-F39)/F39,0)</f>
        <v>0</v>
      </c>
      <c r="S39" s="97"/>
      <c r="T39" s="42">
        <f t="shared" ref="T39:T45" si="11">+N39-F39</f>
        <v>0</v>
      </c>
      <c r="U39" s="49">
        <f t="shared" ref="U39:U45" si="12">IF(F39&gt;0,+(N39-F39)/F39,0)</f>
        <v>0</v>
      </c>
      <c r="V39" s="97"/>
      <c r="W39" s="42">
        <f t="shared" ref="W39:W45" si="13">+N39-J39</f>
        <v>0</v>
      </c>
      <c r="X39" s="50">
        <f t="shared" ref="X39:X45" si="14">IF(J39&gt;0,+(N39-J39)/J39,0)</f>
        <v>0</v>
      </c>
    </row>
    <row r="40" spans="1:24" x14ac:dyDescent="0.25">
      <c r="A40" s="1" t="s">
        <v>640</v>
      </c>
      <c r="B40" s="1"/>
      <c r="C40" s="33">
        <f>+BudgetWorksheet!$F163</f>
        <v>0</v>
      </c>
      <c r="D40" s="18">
        <f>+BudgetWorksheet!$G163</f>
        <v>0</v>
      </c>
      <c r="E40" s="22" t="s">
        <v>622</v>
      </c>
      <c r="F40" s="1212">
        <f>+BudgetWorksheet!$H163</f>
        <v>0</v>
      </c>
      <c r="G40" s="1206">
        <f>+BudgetWorksheet!$O163</f>
        <v>0</v>
      </c>
      <c r="H40" s="1207">
        <f>+BudgetWorksheet!$P163</f>
        <v>0</v>
      </c>
      <c r="I40" s="422" t="s">
        <v>622</v>
      </c>
      <c r="J40" s="1212">
        <f>+BudgetWorksheet!$Q163</f>
        <v>0</v>
      </c>
      <c r="K40" s="1206">
        <f>+BudgetWorksheet!$X163</f>
        <v>0</v>
      </c>
      <c r="L40" s="1207">
        <f>+BudgetWorksheet!$Y163</f>
        <v>0</v>
      </c>
      <c r="M40" s="22" t="s">
        <v>622</v>
      </c>
      <c r="N40" s="1212">
        <f>+BudgetWorksheet!$Z163</f>
        <v>0</v>
      </c>
      <c r="Q40" s="56">
        <f t="shared" si="9"/>
        <v>0</v>
      </c>
      <c r="R40" s="49">
        <f t="shared" si="10"/>
        <v>0</v>
      </c>
      <c r="S40" s="97"/>
      <c r="T40" s="42">
        <f t="shared" si="11"/>
        <v>0</v>
      </c>
      <c r="U40" s="49">
        <f t="shared" si="12"/>
        <v>0</v>
      </c>
      <c r="V40" s="97"/>
      <c r="W40" s="42">
        <f t="shared" si="13"/>
        <v>0</v>
      </c>
      <c r="X40" s="50">
        <f t="shared" si="14"/>
        <v>0</v>
      </c>
    </row>
    <row r="41" spans="1:24" x14ac:dyDescent="0.25">
      <c r="A41" s="1" t="s">
        <v>641</v>
      </c>
      <c r="B41" s="1"/>
      <c r="C41" s="33">
        <f>+BudgetWorksheet!$F164</f>
        <v>0</v>
      </c>
      <c r="D41" s="18">
        <f>+BudgetWorksheet!$G164</f>
        <v>0</v>
      </c>
      <c r="E41" s="22" t="s">
        <v>622</v>
      </c>
      <c r="F41" s="1212">
        <f>+BudgetWorksheet!$H164</f>
        <v>0</v>
      </c>
      <c r="G41" s="1206">
        <f>+BudgetWorksheet!$O164</f>
        <v>0</v>
      </c>
      <c r="H41" s="1207">
        <f>+BudgetWorksheet!$P164</f>
        <v>0</v>
      </c>
      <c r="I41" s="422" t="s">
        <v>622</v>
      </c>
      <c r="J41" s="1212">
        <f>+BudgetWorksheet!$Q164</f>
        <v>0</v>
      </c>
      <c r="K41" s="1206">
        <f>+BudgetWorksheet!$X164</f>
        <v>0</v>
      </c>
      <c r="L41" s="1207">
        <f>+BudgetWorksheet!$Y164</f>
        <v>0</v>
      </c>
      <c r="M41" s="22" t="s">
        <v>622</v>
      </c>
      <c r="N41" s="1212">
        <f>+BudgetWorksheet!$Z164</f>
        <v>0</v>
      </c>
      <c r="Q41" s="56">
        <f t="shared" si="9"/>
        <v>0</v>
      </c>
      <c r="R41" s="49">
        <f t="shared" si="10"/>
        <v>0</v>
      </c>
      <c r="S41" s="97"/>
      <c r="T41" s="42">
        <f t="shared" si="11"/>
        <v>0</v>
      </c>
      <c r="U41" s="49">
        <f t="shared" si="12"/>
        <v>0</v>
      </c>
      <c r="V41" s="97"/>
      <c r="W41" s="42">
        <f t="shared" si="13"/>
        <v>0</v>
      </c>
      <c r="X41" s="50">
        <f t="shared" si="14"/>
        <v>0</v>
      </c>
    </row>
    <row r="42" spans="1:24" x14ac:dyDescent="0.25">
      <c r="A42" s="1" t="s">
        <v>642</v>
      </c>
      <c r="B42" s="1"/>
      <c r="C42" s="33">
        <f>+BudgetWorksheet!$F168</f>
        <v>0</v>
      </c>
      <c r="D42" s="18">
        <f>+BudgetWorksheet!$G168</f>
        <v>0</v>
      </c>
      <c r="E42" s="22" t="s">
        <v>622</v>
      </c>
      <c r="F42" s="1212">
        <f>+BudgetWorksheet!$H168</f>
        <v>0</v>
      </c>
      <c r="G42" s="1206">
        <f>+BudgetWorksheet!$O168</f>
        <v>0</v>
      </c>
      <c r="H42" s="1207">
        <f>+BudgetWorksheet!$P168</f>
        <v>0</v>
      </c>
      <c r="I42" s="422" t="s">
        <v>622</v>
      </c>
      <c r="J42" s="1212">
        <f>+BudgetWorksheet!$Q168</f>
        <v>0</v>
      </c>
      <c r="K42" s="1206">
        <f>+BudgetWorksheet!$X168</f>
        <v>0</v>
      </c>
      <c r="L42" s="1207">
        <f>+BudgetWorksheet!$Y168</f>
        <v>0</v>
      </c>
      <c r="M42" s="22" t="s">
        <v>622</v>
      </c>
      <c r="N42" s="1212">
        <f>+BudgetWorksheet!$Z168</f>
        <v>0</v>
      </c>
      <c r="Q42" s="56">
        <f t="shared" si="9"/>
        <v>0</v>
      </c>
      <c r="R42" s="49">
        <f t="shared" si="10"/>
        <v>0</v>
      </c>
      <c r="S42" s="97"/>
      <c r="T42" s="42">
        <f t="shared" si="11"/>
        <v>0</v>
      </c>
      <c r="U42" s="49">
        <f t="shared" si="12"/>
        <v>0</v>
      </c>
      <c r="V42" s="97"/>
      <c r="W42" s="42">
        <f t="shared" si="13"/>
        <v>0</v>
      </c>
      <c r="X42" s="50">
        <f t="shared" si="14"/>
        <v>0</v>
      </c>
    </row>
    <row r="43" spans="1:24" x14ac:dyDescent="0.25">
      <c r="A43" s="1" t="s">
        <v>643</v>
      </c>
      <c r="B43" s="1"/>
      <c r="C43" s="33">
        <f>+BudgetWorksheet!$F169</f>
        <v>0</v>
      </c>
      <c r="D43" s="18">
        <f>+BudgetWorksheet!$G169</f>
        <v>0</v>
      </c>
      <c r="E43" s="22" t="s">
        <v>622</v>
      </c>
      <c r="F43" s="1212">
        <f>+BudgetWorksheet!$H169</f>
        <v>0</v>
      </c>
      <c r="G43" s="1206">
        <f>+BudgetWorksheet!$O169</f>
        <v>0</v>
      </c>
      <c r="H43" s="1207">
        <f>+BudgetWorksheet!$P169</f>
        <v>0</v>
      </c>
      <c r="I43" s="422" t="s">
        <v>622</v>
      </c>
      <c r="J43" s="1212">
        <f>+BudgetWorksheet!$Q169</f>
        <v>0</v>
      </c>
      <c r="K43" s="1206">
        <f>+BudgetWorksheet!$X169</f>
        <v>0</v>
      </c>
      <c r="L43" s="1207">
        <f>+BudgetWorksheet!$Y169</f>
        <v>0</v>
      </c>
      <c r="M43" s="22" t="s">
        <v>622</v>
      </c>
      <c r="N43" s="1212">
        <f>+BudgetWorksheet!$Z169</f>
        <v>0</v>
      </c>
      <c r="Q43" s="56">
        <f t="shared" si="9"/>
        <v>0</v>
      </c>
      <c r="R43" s="49">
        <f t="shared" si="10"/>
        <v>0</v>
      </c>
      <c r="S43" s="97"/>
      <c r="T43" s="42">
        <f t="shared" si="11"/>
        <v>0</v>
      </c>
      <c r="U43" s="49">
        <f t="shared" si="12"/>
        <v>0</v>
      </c>
      <c r="V43" s="97"/>
      <c r="W43" s="42">
        <f t="shared" si="13"/>
        <v>0</v>
      </c>
      <c r="X43" s="50">
        <f t="shared" si="14"/>
        <v>0</v>
      </c>
    </row>
    <row r="44" spans="1:24" x14ac:dyDescent="0.25">
      <c r="A44" s="1" t="s">
        <v>644</v>
      </c>
      <c r="B44" s="1"/>
      <c r="C44" s="33">
        <f>(+BudgetWorksheet!$F166+BudgetWorksheet!$F167+BudgetWorksheet!F170)</f>
        <v>0</v>
      </c>
      <c r="D44" s="18">
        <f>IF((C44)=0,0,(F44/C44))</f>
        <v>0</v>
      </c>
      <c r="E44" s="22" t="s">
        <v>622</v>
      </c>
      <c r="F44" s="1212">
        <f>+(BudgetWorksheet!$H166+BudgetWorksheet!$H167+BudgetWorksheet!H170)</f>
        <v>0</v>
      </c>
      <c r="G44" s="1206">
        <f>(+BudgetWorksheet!$O166+BudgetWorksheet!$O167+BudgetWorksheet!O170)</f>
        <v>0</v>
      </c>
      <c r="H44" s="18">
        <f>IF((G44)=0,0,(J44/G44))</f>
        <v>0</v>
      </c>
      <c r="I44" s="422" t="s">
        <v>622</v>
      </c>
      <c r="J44" s="1212">
        <f>+(BudgetWorksheet!$Q166+BudgetWorksheet!$Q167+BudgetWorksheet!Q170)</f>
        <v>0</v>
      </c>
      <c r="K44" s="1206">
        <f>(+BudgetWorksheet!$X166+BudgetWorksheet!$X167)</f>
        <v>0</v>
      </c>
      <c r="L44" s="18">
        <f>IF((K44)=0,0,(N44/K44))</f>
        <v>0</v>
      </c>
      <c r="M44" s="22" t="s">
        <v>622</v>
      </c>
      <c r="N44" s="1212">
        <f>+(BudgetWorksheet!$Z166+BudgetWorksheet!$Z167+BudgetWorksheet!Z170)</f>
        <v>0</v>
      </c>
      <c r="Q44" s="56">
        <f t="shared" si="9"/>
        <v>0</v>
      </c>
      <c r="R44" s="49">
        <f t="shared" si="10"/>
        <v>0</v>
      </c>
      <c r="S44" s="97"/>
      <c r="T44" s="42">
        <f t="shared" si="11"/>
        <v>0</v>
      </c>
      <c r="U44" s="49">
        <f t="shared" si="12"/>
        <v>0</v>
      </c>
      <c r="V44" s="97"/>
      <c r="W44" s="42">
        <f t="shared" si="13"/>
        <v>0</v>
      </c>
      <c r="X44" s="50">
        <f t="shared" si="14"/>
        <v>0</v>
      </c>
    </row>
    <row r="45" spans="1:24" s="69" customFormat="1" ht="13.5" thickBot="1" x14ac:dyDescent="0.35">
      <c r="A45" s="143" t="s">
        <v>939</v>
      </c>
      <c r="B45" s="143"/>
      <c r="C45" s="874" t="s">
        <v>939</v>
      </c>
      <c r="D45" s="875" t="s">
        <v>637</v>
      </c>
      <c r="E45" s="356"/>
      <c r="F45" s="877">
        <f>SUM(F39:F44)</f>
        <v>0</v>
      </c>
      <c r="G45" s="878" t="s">
        <v>939</v>
      </c>
      <c r="H45" s="875" t="s">
        <v>637</v>
      </c>
      <c r="I45" s="356"/>
      <c r="J45" s="877">
        <f>SUM(J39:J44)</f>
        <v>0</v>
      </c>
      <c r="K45" s="878" t="s">
        <v>939</v>
      </c>
      <c r="L45" s="875" t="s">
        <v>637</v>
      </c>
      <c r="M45" s="356"/>
      <c r="N45" s="877">
        <f>SUM(N39:N44)</f>
        <v>0</v>
      </c>
      <c r="Q45" s="351">
        <f t="shared" si="9"/>
        <v>0</v>
      </c>
      <c r="R45" s="352">
        <f t="shared" si="10"/>
        <v>0</v>
      </c>
      <c r="S45" s="353"/>
      <c r="T45" s="354">
        <f t="shared" si="11"/>
        <v>0</v>
      </c>
      <c r="U45" s="352">
        <f t="shared" si="12"/>
        <v>0</v>
      </c>
      <c r="V45" s="353"/>
      <c r="W45" s="354">
        <f t="shared" si="13"/>
        <v>0</v>
      </c>
      <c r="X45" s="355">
        <f t="shared" si="14"/>
        <v>0</v>
      </c>
    </row>
    <row r="46" spans="1:24" ht="5.25" customHeight="1" thickTop="1" x14ac:dyDescent="0.25">
      <c r="A46" s="1"/>
      <c r="B46" s="1"/>
      <c r="C46" s="1"/>
      <c r="D46" s="1"/>
      <c r="E46" s="1"/>
      <c r="F46" s="45"/>
      <c r="G46" s="1"/>
      <c r="H46" s="1"/>
      <c r="I46" s="122"/>
      <c r="J46" s="82"/>
      <c r="K46" s="20"/>
      <c r="L46" s="20"/>
      <c r="M46" s="20"/>
      <c r="N46" s="82"/>
      <c r="Q46" s="47"/>
      <c r="S46" s="97"/>
      <c r="T46" s="8"/>
      <c r="U46" s="8"/>
      <c r="V46" s="97"/>
      <c r="W46" s="8"/>
      <c r="X46" s="48"/>
    </row>
    <row r="47" spans="1:24" ht="4.5" customHeight="1" x14ac:dyDescent="0.25">
      <c r="A47" s="2"/>
      <c r="B47" s="1" t="s">
        <v>939</v>
      </c>
      <c r="C47" s="1"/>
      <c r="D47" s="1" t="s">
        <v>939</v>
      </c>
      <c r="E47" s="1"/>
      <c r="F47" s="45" t="s">
        <v>939</v>
      </c>
      <c r="G47" s="1"/>
      <c r="H47" s="1"/>
      <c r="I47" s="122"/>
      <c r="J47" s="82"/>
      <c r="K47" s="20"/>
      <c r="L47" s="20"/>
      <c r="M47" s="20"/>
      <c r="N47" s="82"/>
      <c r="Q47" s="47"/>
      <c r="S47" s="97"/>
      <c r="T47" s="8"/>
      <c r="U47" s="8"/>
      <c r="V47" s="97"/>
      <c r="W47" s="8"/>
      <c r="X47" s="48"/>
    </row>
    <row r="48" spans="1:24" x14ac:dyDescent="0.25">
      <c r="A48" s="2"/>
      <c r="B48" s="1"/>
      <c r="C48" s="1428" t="s">
        <v>613</v>
      </c>
      <c r="D48" s="1429"/>
      <c r="E48" s="1429"/>
      <c r="F48" s="1430"/>
      <c r="G48" s="1428" t="s">
        <v>617</v>
      </c>
      <c r="H48" s="1429"/>
      <c r="I48" s="1429"/>
      <c r="J48" s="1430"/>
      <c r="K48" s="1447" t="s">
        <v>618</v>
      </c>
      <c r="L48" s="1448"/>
      <c r="M48" s="1448"/>
      <c r="N48" s="1449"/>
      <c r="Q48" s="47"/>
      <c r="S48" s="97"/>
      <c r="T48" s="8"/>
      <c r="U48" s="8"/>
      <c r="V48" s="97"/>
      <c r="W48" s="8"/>
      <c r="X48" s="48"/>
    </row>
    <row r="49" spans="1:24" x14ac:dyDescent="0.25">
      <c r="A49" s="2" t="s">
        <v>645</v>
      </c>
      <c r="B49" s="1"/>
      <c r="C49" s="21" t="s">
        <v>620</v>
      </c>
      <c r="D49" s="2" t="s">
        <v>621</v>
      </c>
      <c r="E49" s="22" t="s">
        <v>622</v>
      </c>
      <c r="F49" s="80" t="s">
        <v>623</v>
      </c>
      <c r="G49" s="21" t="s">
        <v>620</v>
      </c>
      <c r="H49" s="2" t="s">
        <v>624</v>
      </c>
      <c r="I49" s="422" t="s">
        <v>622</v>
      </c>
      <c r="J49" s="80" t="s">
        <v>625</v>
      </c>
      <c r="K49" s="21" t="s">
        <v>620</v>
      </c>
      <c r="L49" s="2" t="s">
        <v>624</v>
      </c>
      <c r="M49" s="22" t="s">
        <v>622</v>
      </c>
      <c r="N49" s="80" t="s">
        <v>626</v>
      </c>
      <c r="Q49" s="47"/>
      <c r="S49" s="97"/>
      <c r="T49" s="8"/>
      <c r="U49" s="8"/>
      <c r="V49" s="97"/>
      <c r="W49" s="8"/>
      <c r="X49" s="48"/>
    </row>
    <row r="50" spans="1:24" x14ac:dyDescent="0.25">
      <c r="A50" s="2"/>
      <c r="B50" s="1"/>
      <c r="C50" s="23"/>
      <c r="D50" s="1"/>
      <c r="E50" s="1"/>
      <c r="F50" s="81"/>
      <c r="G50" s="1"/>
      <c r="H50" s="1"/>
      <c r="I50" s="7"/>
      <c r="J50" s="80" t="s">
        <v>627</v>
      </c>
      <c r="K50" s="1"/>
      <c r="L50" s="1"/>
      <c r="M50" s="1"/>
      <c r="N50" s="80" t="s">
        <v>627</v>
      </c>
      <c r="Q50" s="47"/>
      <c r="S50" s="97"/>
      <c r="T50" s="8"/>
      <c r="U50" s="8"/>
      <c r="V50" s="97"/>
      <c r="W50" s="8"/>
      <c r="X50" s="48"/>
    </row>
    <row r="51" spans="1:24" x14ac:dyDescent="0.25">
      <c r="A51" s="1" t="s">
        <v>646</v>
      </c>
      <c r="B51" s="1"/>
      <c r="C51" s="25">
        <f>+BudgetWorksheet!$F172</f>
        <v>0</v>
      </c>
      <c r="D51" s="1205">
        <f>IF((C51)=0,0,(F51/C51))</f>
        <v>0</v>
      </c>
      <c r="E51" s="22" t="s">
        <v>622</v>
      </c>
      <c r="F51" s="1212">
        <f>+BudgetWorksheet!$H172</f>
        <v>0</v>
      </c>
      <c r="G51" s="1208">
        <f>+BudgetWorksheet!$O172</f>
        <v>0</v>
      </c>
      <c r="H51" s="1205">
        <f>IF((G51)=0,0,(J51/G51))</f>
        <v>0</v>
      </c>
      <c r="I51" s="422" t="s">
        <v>622</v>
      </c>
      <c r="J51" s="1212">
        <f>+BudgetWorksheet!$Q172</f>
        <v>0</v>
      </c>
      <c r="K51" s="25">
        <f>+BudgetWorksheet!$X172</f>
        <v>0</v>
      </c>
      <c r="L51" s="1205">
        <f>IF((K51)=0,0,(N51/K51))</f>
        <v>0</v>
      </c>
      <c r="M51" s="22" t="s">
        <v>622</v>
      </c>
      <c r="N51" s="1212">
        <f>+BudgetWorksheet!$Z172</f>
        <v>0</v>
      </c>
      <c r="Q51" s="56">
        <f>+J51-F51</f>
        <v>0</v>
      </c>
      <c r="R51" s="49">
        <f>IF(F51&gt;0,+(J51-F51)/F51,0)</f>
        <v>0</v>
      </c>
      <c r="S51" s="97"/>
      <c r="T51" s="42">
        <f>+N51-F51</f>
        <v>0</v>
      </c>
      <c r="U51" s="49">
        <f>IF(F51&gt;0,+(N51-F51)/F51,0)</f>
        <v>0</v>
      </c>
      <c r="V51" s="97"/>
      <c r="W51" s="42">
        <f>+N51-J51</f>
        <v>0</v>
      </c>
      <c r="X51" s="50">
        <f>IF(J51&gt;0,+(N51-J51)/J51,0)</f>
        <v>0</v>
      </c>
    </row>
    <row r="52" spans="1:24" s="69" customFormat="1" ht="13.5" thickBot="1" x14ac:dyDescent="0.35">
      <c r="A52" s="143" t="s">
        <v>939</v>
      </c>
      <c r="B52" s="143"/>
      <c r="C52" s="879" t="s">
        <v>939</v>
      </c>
      <c r="D52" s="880" t="s">
        <v>647</v>
      </c>
      <c r="E52" s="356"/>
      <c r="F52" s="1214">
        <f>SUM(F51)</f>
        <v>0</v>
      </c>
      <c r="G52" s="881" t="s">
        <v>939</v>
      </c>
      <c r="H52" s="1209" t="s">
        <v>647</v>
      </c>
      <c r="I52" s="356"/>
      <c r="J52" s="1214">
        <f>SUM(J51)</f>
        <v>0</v>
      </c>
      <c r="K52" s="881" t="s">
        <v>939</v>
      </c>
      <c r="L52" s="880" t="s">
        <v>647</v>
      </c>
      <c r="M52" s="356"/>
      <c r="N52" s="1214">
        <f>SUM(N51)</f>
        <v>0</v>
      </c>
      <c r="Q52" s="351">
        <f>+J52-F52</f>
        <v>0</v>
      </c>
      <c r="R52" s="352">
        <f>IF(F52&gt;0,+(J52-F52)/F52,0)</f>
        <v>0</v>
      </c>
      <c r="S52" s="353"/>
      <c r="T52" s="354">
        <f>+N52-F52</f>
        <v>0</v>
      </c>
      <c r="U52" s="352">
        <f>IF(F52&gt;0,+(N52-F52)/F52,0)</f>
        <v>0</v>
      </c>
      <c r="V52" s="353"/>
      <c r="W52" s="354">
        <f>+N52-J52</f>
        <v>0</v>
      </c>
      <c r="X52" s="355">
        <f>IF(J52&gt;0,+(N52-J52)/J52,0)</f>
        <v>0</v>
      </c>
    </row>
    <row r="53" spans="1:24" ht="6.75" customHeight="1" thickTop="1" x14ac:dyDescent="0.25">
      <c r="A53" s="1"/>
      <c r="B53" s="1"/>
      <c r="C53" s="1"/>
      <c r="D53" s="1"/>
      <c r="E53" s="2"/>
      <c r="F53" s="46"/>
      <c r="G53" s="7"/>
      <c r="H53" s="7"/>
      <c r="I53" s="122"/>
      <c r="J53" s="82"/>
      <c r="K53" s="20"/>
      <c r="L53" s="20"/>
      <c r="M53" s="20"/>
      <c r="N53" s="82"/>
      <c r="P53" s="7"/>
      <c r="Q53" s="55"/>
      <c r="S53" s="97"/>
      <c r="T53" s="8"/>
      <c r="U53" s="8"/>
      <c r="V53" s="97"/>
      <c r="W53" s="8"/>
      <c r="X53" s="48"/>
    </row>
    <row r="54" spans="1:24" x14ac:dyDescent="0.25">
      <c r="B54" s="1"/>
      <c r="C54" s="1"/>
      <c r="D54" s="1"/>
      <c r="E54" s="1" t="s">
        <v>939</v>
      </c>
      <c r="F54" s="45"/>
      <c r="G54" s="1"/>
      <c r="H54" s="1"/>
      <c r="I54" s="122"/>
      <c r="J54" s="82"/>
      <c r="K54" s="20"/>
      <c r="L54" s="20"/>
      <c r="M54" s="20"/>
      <c r="N54" s="82"/>
      <c r="P54" s="1"/>
      <c r="Q54" s="62"/>
      <c r="S54" s="97"/>
      <c r="T54" s="8"/>
      <c r="U54" s="8"/>
      <c r="V54" s="97"/>
      <c r="W54" s="8"/>
      <c r="X54" s="48"/>
    </row>
    <row r="55" spans="1:24" x14ac:dyDescent="0.25">
      <c r="A55" s="2" t="s">
        <v>648</v>
      </c>
      <c r="B55" s="1"/>
      <c r="C55" s="1428" t="s">
        <v>613</v>
      </c>
      <c r="D55" s="1429"/>
      <c r="E55" s="1429"/>
      <c r="F55" s="1430"/>
      <c r="G55" s="1428" t="s">
        <v>617</v>
      </c>
      <c r="H55" s="1429"/>
      <c r="I55" s="1429"/>
      <c r="J55" s="1430"/>
      <c r="K55" s="1447" t="s">
        <v>618</v>
      </c>
      <c r="L55" s="1448"/>
      <c r="M55" s="1448"/>
      <c r="N55" s="1449"/>
      <c r="P55" s="1"/>
      <c r="Q55" s="62"/>
      <c r="S55" s="97"/>
      <c r="T55" s="8"/>
      <c r="U55" s="8"/>
      <c r="V55" s="97"/>
      <c r="W55" s="8"/>
      <c r="X55" s="48"/>
    </row>
    <row r="56" spans="1:24" ht="13.5" thickBot="1" x14ac:dyDescent="0.35">
      <c r="A56" s="66" t="s">
        <v>649</v>
      </c>
      <c r="B56" s="66"/>
      <c r="C56" s="871"/>
      <c r="D56" s="882" t="s">
        <v>647</v>
      </c>
      <c r="E56" s="487"/>
      <c r="F56" s="1213">
        <f>+BudgetWorksheet!H188</f>
        <v>0</v>
      </c>
      <c r="G56" s="883"/>
      <c r="H56" s="882" t="s">
        <v>647</v>
      </c>
      <c r="I56" s="356"/>
      <c r="J56" s="1213">
        <f>+BudgetWorksheet!Q188</f>
        <v>0</v>
      </c>
      <c r="K56" s="883"/>
      <c r="L56" s="882" t="s">
        <v>647</v>
      </c>
      <c r="M56" s="487"/>
      <c r="N56" s="1213">
        <f>+BudgetWorksheet!Z188</f>
        <v>0</v>
      </c>
      <c r="Q56" s="57">
        <f>+J56-F56</f>
        <v>0</v>
      </c>
      <c r="R56" s="44">
        <f>IF(F56&gt;0,+(J56-F56)/F56,0)</f>
        <v>0</v>
      </c>
      <c r="S56" s="98"/>
      <c r="T56" s="43">
        <f>+N56-F56</f>
        <v>0</v>
      </c>
      <c r="U56" s="44">
        <f>IF(F56&gt;0,+(N56-F56)/F56,0)</f>
        <v>0</v>
      </c>
      <c r="V56" s="98"/>
      <c r="W56" s="43">
        <f>+N56-J56</f>
        <v>0</v>
      </c>
      <c r="X56" s="58">
        <f>IF(J56&gt;0,+(N56-J56)/J56,0)</f>
        <v>0</v>
      </c>
    </row>
    <row r="57" spans="1:24" ht="6" customHeight="1" thickTop="1" x14ac:dyDescent="0.25">
      <c r="A57" s="1" t="s">
        <v>939</v>
      </c>
      <c r="B57" s="1"/>
      <c r="C57" s="1"/>
      <c r="D57" s="1" t="s">
        <v>939</v>
      </c>
      <c r="E57" s="7" t="s">
        <v>939</v>
      </c>
      <c r="F57" s="45" t="s">
        <v>939</v>
      </c>
      <c r="G57" s="1"/>
      <c r="H57" s="1"/>
      <c r="I57" s="122"/>
      <c r="J57" s="82"/>
      <c r="K57" s="20"/>
      <c r="L57" s="20"/>
      <c r="M57" s="54"/>
      <c r="N57" s="82"/>
      <c r="P57" s="1"/>
      <c r="Q57" s="62"/>
      <c r="S57" s="97"/>
      <c r="T57" s="8"/>
      <c r="U57" s="8"/>
      <c r="V57" s="97"/>
      <c r="W57" s="8"/>
      <c r="X57" s="48"/>
    </row>
    <row r="58" spans="1:24" ht="12" customHeight="1" x14ac:dyDescent="0.25">
      <c r="A58" s="1"/>
      <c r="B58" s="1"/>
      <c r="C58" s="1"/>
      <c r="D58" s="1"/>
      <c r="E58" s="1"/>
      <c r="F58" s="45"/>
      <c r="G58" s="1"/>
      <c r="H58" s="1"/>
      <c r="I58" s="122"/>
      <c r="J58" s="82"/>
      <c r="K58" s="20"/>
      <c r="L58" s="20"/>
      <c r="M58" s="20"/>
      <c r="N58" s="82"/>
      <c r="P58" s="1"/>
      <c r="Q58" s="62"/>
      <c r="S58" s="97"/>
      <c r="T58" s="8"/>
      <c r="U58" s="8"/>
      <c r="V58" s="97"/>
      <c r="W58" s="8"/>
      <c r="X58" s="48"/>
    </row>
    <row r="59" spans="1:24" ht="12" customHeight="1" thickBot="1" x14ac:dyDescent="0.35">
      <c r="A59" s="2" t="s">
        <v>262</v>
      </c>
      <c r="B59" s="1"/>
      <c r="C59" s="871"/>
      <c r="D59" s="882" t="s">
        <v>647</v>
      </c>
      <c r="E59" s="487"/>
      <c r="F59" s="1213">
        <f>BudgetWorksheet!H184</f>
        <v>0</v>
      </c>
      <c r="G59" s="883"/>
      <c r="H59" s="882" t="s">
        <v>647</v>
      </c>
      <c r="I59" s="356"/>
      <c r="J59" s="1213">
        <f>+BudgetWorksheet!Q184</f>
        <v>0</v>
      </c>
      <c r="K59" s="883"/>
      <c r="L59" s="882" t="s">
        <v>647</v>
      </c>
      <c r="M59" s="487"/>
      <c r="N59" s="1213">
        <f>+BudgetWorksheet!Z184</f>
        <v>0</v>
      </c>
      <c r="P59" s="1"/>
      <c r="Q59" s="57">
        <f>+J59-F59</f>
        <v>0</v>
      </c>
      <c r="R59" s="44">
        <f>IF(F59&gt;0,+(J59-F59)/F59,0)</f>
        <v>0</v>
      </c>
      <c r="S59" s="98"/>
      <c r="T59" s="43">
        <f>+N59-F59</f>
        <v>0</v>
      </c>
      <c r="U59" s="44">
        <f>IF(F59&gt;0,+(N59-F59)/F59,0)</f>
        <v>0</v>
      </c>
      <c r="V59" s="98"/>
      <c r="W59" s="43">
        <f>+N59-J59</f>
        <v>0</v>
      </c>
      <c r="X59" s="58">
        <f>IF(J59&gt;0,+(N59-J59)/J59,0)</f>
        <v>0</v>
      </c>
    </row>
    <row r="60" spans="1:24" ht="12" customHeight="1" thickTop="1" x14ac:dyDescent="0.25">
      <c r="A60" s="1"/>
      <c r="B60" s="1"/>
      <c r="C60" s="1"/>
      <c r="D60" s="1"/>
      <c r="E60" s="1"/>
      <c r="F60" s="45"/>
      <c r="G60" s="1"/>
      <c r="H60" s="1"/>
      <c r="I60" s="122"/>
      <c r="J60" s="82"/>
      <c r="K60" s="20"/>
      <c r="L60" s="20"/>
      <c r="M60" s="20"/>
      <c r="N60" s="82"/>
      <c r="P60" s="1"/>
      <c r="Q60" s="62"/>
      <c r="S60" s="97"/>
      <c r="T60" s="8"/>
      <c r="U60" s="8"/>
      <c r="V60" s="97"/>
      <c r="W60" s="8"/>
      <c r="X60" s="48"/>
    </row>
    <row r="61" spans="1:24" ht="12" customHeight="1" x14ac:dyDescent="0.25">
      <c r="A61" s="1"/>
      <c r="B61" s="1"/>
      <c r="C61" s="1"/>
      <c r="D61" s="1"/>
      <c r="E61" s="1"/>
      <c r="F61" s="45"/>
      <c r="G61" s="1"/>
      <c r="H61" s="1"/>
      <c r="I61" s="122"/>
      <c r="J61" s="82"/>
      <c r="K61" s="20"/>
      <c r="L61" s="20"/>
      <c r="M61" s="20"/>
      <c r="N61" s="82"/>
      <c r="P61" s="1"/>
      <c r="Q61" s="62"/>
      <c r="S61" s="97"/>
      <c r="T61" s="8"/>
      <c r="U61" s="8"/>
      <c r="V61" s="97"/>
      <c r="W61" s="8"/>
      <c r="X61" s="48"/>
    </row>
    <row r="62" spans="1:24" ht="5.25" customHeight="1" x14ac:dyDescent="0.25">
      <c r="A62" s="1"/>
      <c r="B62" s="1"/>
      <c r="C62" s="1"/>
      <c r="D62" s="1"/>
      <c r="E62" s="1"/>
      <c r="F62" s="45"/>
      <c r="G62" s="1"/>
      <c r="H62" s="1"/>
      <c r="I62" s="122"/>
      <c r="J62" s="82"/>
      <c r="K62" s="20"/>
      <c r="L62" s="20"/>
      <c r="M62" s="20"/>
      <c r="N62" s="82"/>
      <c r="P62" s="1"/>
      <c r="Q62" s="62"/>
      <c r="S62" s="97"/>
      <c r="T62" s="8"/>
      <c r="U62" s="8"/>
      <c r="V62" s="97"/>
      <c r="W62" s="8"/>
      <c r="X62" s="48"/>
    </row>
    <row r="63" spans="1:24" x14ac:dyDescent="0.25">
      <c r="A63" s="2" t="s">
        <v>650</v>
      </c>
      <c r="B63" s="1"/>
      <c r="C63" s="1" t="s">
        <v>651</v>
      </c>
      <c r="D63" s="1"/>
      <c r="E63" s="1"/>
      <c r="F63" s="45"/>
      <c r="G63" s="1"/>
      <c r="H63" s="1"/>
      <c r="I63" s="122"/>
      <c r="J63" s="82"/>
      <c r="K63" s="20"/>
      <c r="L63" s="20"/>
      <c r="M63" s="20"/>
      <c r="N63" s="82"/>
      <c r="P63" s="1"/>
      <c r="Q63" s="62"/>
      <c r="S63" s="97"/>
      <c r="T63" s="8"/>
      <c r="U63" s="8"/>
      <c r="V63" s="97"/>
      <c r="W63" s="8"/>
      <c r="X63" s="48"/>
    </row>
    <row r="64" spans="1:24" x14ac:dyDescent="0.25">
      <c r="A64" s="2"/>
      <c r="B64" s="1"/>
      <c r="C64" s="1428" t="s">
        <v>613</v>
      </c>
      <c r="D64" s="1429"/>
      <c r="E64" s="1429"/>
      <c r="F64" s="1430"/>
      <c r="G64" s="1428" t="s">
        <v>617</v>
      </c>
      <c r="H64" s="1429"/>
      <c r="I64" s="1429"/>
      <c r="J64" s="1430"/>
      <c r="K64" s="1447" t="s">
        <v>618</v>
      </c>
      <c r="L64" s="1448"/>
      <c r="M64" s="1448"/>
      <c r="N64" s="1449"/>
      <c r="P64" s="1"/>
      <c r="Q64" s="62"/>
      <c r="S64" s="97"/>
      <c r="T64" s="8"/>
      <c r="U64" s="8"/>
      <c r="V64" s="97"/>
      <c r="W64" s="8"/>
      <c r="X64" s="48"/>
    </row>
    <row r="65" spans="1:29" x14ac:dyDescent="0.25">
      <c r="A65" s="7" t="s">
        <v>652</v>
      </c>
      <c r="B65" s="7"/>
      <c r="C65" s="7"/>
      <c r="D65" s="1"/>
      <c r="E65" s="1"/>
      <c r="F65" s="1215">
        <f>BudgetWorksheet!H194</f>
        <v>0</v>
      </c>
      <c r="G65" s="7"/>
      <c r="H65" s="1"/>
      <c r="I65" s="7"/>
      <c r="J65" s="1215">
        <f>+BudgetWorksheet!$Q194</f>
        <v>0</v>
      </c>
      <c r="K65" s="7"/>
      <c r="L65" s="1"/>
      <c r="M65" s="1"/>
      <c r="N65" s="1215">
        <f>+BudgetWorksheet!$Z194</f>
        <v>0</v>
      </c>
      <c r="Q65" s="56">
        <f t="shared" ref="Q65:Q71" si="15">+J65-F65</f>
        <v>0</v>
      </c>
      <c r="R65" s="49">
        <f>IF(F65&gt;0,+(J65-F65)/F65,0)</f>
        <v>0</v>
      </c>
      <c r="S65" s="97"/>
      <c r="T65" s="42">
        <f t="shared" ref="T65:T71" si="16">+N65-F65</f>
        <v>0</v>
      </c>
      <c r="U65" s="49">
        <f t="shared" ref="U65:U71" si="17">IF(F65&gt;0,+(N65-F65)/F65,0)</f>
        <v>0</v>
      </c>
      <c r="V65" s="97"/>
      <c r="W65" s="42">
        <f t="shared" ref="W65:W71" si="18">+N65-J65</f>
        <v>0</v>
      </c>
      <c r="X65" s="50">
        <f t="shared" ref="X65:X71" si="19">IF(J65&gt;0,+(N65-J65)/J65,0)</f>
        <v>0</v>
      </c>
    </row>
    <row r="66" spans="1:29" x14ac:dyDescent="0.25">
      <c r="A66" s="7" t="s">
        <v>653</v>
      </c>
      <c r="B66" s="7"/>
      <c r="C66" s="7"/>
      <c r="D66" s="1"/>
      <c r="E66" s="1"/>
      <c r="F66" s="1216">
        <f>+BudgetWorksheet!$H179</f>
        <v>0</v>
      </c>
      <c r="G66" s="7"/>
      <c r="H66" s="1"/>
      <c r="I66" s="7"/>
      <c r="J66" s="1216">
        <f>+BudgetWorksheet!$Q179</f>
        <v>0</v>
      </c>
      <c r="K66" s="7"/>
      <c r="L66" s="1"/>
      <c r="M66" s="1"/>
      <c r="N66" s="1216">
        <f>+BudgetWorksheet!$Z179</f>
        <v>0</v>
      </c>
      <c r="Q66" s="56">
        <f t="shared" si="15"/>
        <v>0</v>
      </c>
      <c r="R66" s="49">
        <f>IF(F66&gt;0,+(J66-F66)/F66,0)</f>
        <v>0</v>
      </c>
      <c r="S66" s="97"/>
      <c r="T66" s="42">
        <f t="shared" si="16"/>
        <v>0</v>
      </c>
      <c r="U66" s="49">
        <f t="shared" si="17"/>
        <v>0</v>
      </c>
      <c r="V66" s="97"/>
      <c r="W66" s="42">
        <f t="shared" si="18"/>
        <v>0</v>
      </c>
      <c r="X66" s="50">
        <f t="shared" si="19"/>
        <v>0</v>
      </c>
    </row>
    <row r="67" spans="1:29" x14ac:dyDescent="0.25">
      <c r="A67" s="7" t="s">
        <v>654</v>
      </c>
      <c r="B67" s="7"/>
      <c r="C67" s="7"/>
      <c r="D67" s="1"/>
      <c r="E67" s="1"/>
      <c r="F67" s="1217">
        <f>+BudgetWorksheet!$H202</f>
        <v>0</v>
      </c>
      <c r="G67" s="7"/>
      <c r="H67" s="1"/>
      <c r="I67" s="7"/>
      <c r="J67" s="1217">
        <f>+BudgetWorksheet!$Q202</f>
        <v>0</v>
      </c>
      <c r="K67" s="7"/>
      <c r="L67" s="1"/>
      <c r="M67" s="1"/>
      <c r="N67" s="1217">
        <f>+BudgetWorksheet!$Z202</f>
        <v>0</v>
      </c>
      <c r="Q67" s="56">
        <f t="shared" si="15"/>
        <v>0</v>
      </c>
      <c r="R67" s="49">
        <f>IF(F67&gt;0,+(J67-F67)/F67,0)</f>
        <v>0</v>
      </c>
      <c r="S67" s="97"/>
      <c r="T67" s="42">
        <f t="shared" si="16"/>
        <v>0</v>
      </c>
      <c r="U67" s="49">
        <f t="shared" si="17"/>
        <v>0</v>
      </c>
      <c r="V67" s="97"/>
      <c r="W67" s="42">
        <f t="shared" si="18"/>
        <v>0</v>
      </c>
      <c r="X67" s="50">
        <f t="shared" si="19"/>
        <v>0</v>
      </c>
    </row>
    <row r="68" spans="1:29" s="69" customFormat="1" ht="13.5" thickBot="1" x14ac:dyDescent="0.35">
      <c r="A68" s="143" t="s">
        <v>939</v>
      </c>
      <c r="B68" s="143"/>
      <c r="C68" s="143"/>
      <c r="D68" s="884" t="s">
        <v>647</v>
      </c>
      <c r="E68" s="488"/>
      <c r="F68" s="1218">
        <f>SUM($F65:$F67)</f>
        <v>0</v>
      </c>
      <c r="G68" s="143"/>
      <c r="H68" s="884" t="s">
        <v>647</v>
      </c>
      <c r="I68" s="356"/>
      <c r="J68" s="1218">
        <f>SUM($J65:$J67)</f>
        <v>0</v>
      </c>
      <c r="K68" s="143"/>
      <c r="L68" s="884" t="s">
        <v>647</v>
      </c>
      <c r="M68" s="488"/>
      <c r="N68" s="1218">
        <f>SUM($N65:$N67)</f>
        <v>0</v>
      </c>
      <c r="Q68" s="494">
        <f t="shared" si="15"/>
        <v>0</v>
      </c>
      <c r="R68" s="495">
        <f>IF(F68&gt;0,+(J68-F68)/F68,0)</f>
        <v>0</v>
      </c>
      <c r="S68" s="496"/>
      <c r="T68" s="497">
        <f t="shared" si="16"/>
        <v>0</v>
      </c>
      <c r="U68" s="495">
        <f t="shared" si="17"/>
        <v>0</v>
      </c>
      <c r="V68" s="496"/>
      <c r="W68" s="497">
        <f t="shared" si="18"/>
        <v>0</v>
      </c>
      <c r="X68" s="498">
        <f t="shared" si="19"/>
        <v>0</v>
      </c>
    </row>
    <row r="69" spans="1:29" s="361" customFormat="1" ht="6" customHeight="1" thickTop="1" thickBot="1" x14ac:dyDescent="0.35">
      <c r="A69" s="358"/>
      <c r="B69" s="358"/>
      <c r="C69" s="358"/>
      <c r="D69" s="460"/>
      <c r="E69" s="358"/>
      <c r="F69" s="360"/>
      <c r="G69" s="358"/>
      <c r="H69" s="460"/>
      <c r="I69" s="358"/>
      <c r="J69" s="360"/>
      <c r="K69" s="358"/>
      <c r="L69" s="460"/>
      <c r="M69" s="358"/>
      <c r="N69" s="360"/>
      <c r="Q69" s="364"/>
      <c r="R69" s="363"/>
      <c r="T69" s="364"/>
      <c r="U69" s="363"/>
      <c r="W69" s="364"/>
      <c r="X69" s="363"/>
    </row>
    <row r="70" spans="1:29" s="52" customFormat="1" ht="6" customHeight="1" thickBot="1" x14ac:dyDescent="0.3">
      <c r="A70" s="458"/>
      <c r="B70" s="37"/>
      <c r="C70" s="37"/>
      <c r="D70" s="459"/>
      <c r="E70" s="408"/>
      <c r="F70" s="83"/>
      <c r="G70" s="37"/>
      <c r="H70" s="459"/>
      <c r="I70" s="408"/>
      <c r="J70" s="83"/>
      <c r="K70" s="37"/>
      <c r="L70" s="459"/>
      <c r="M70" s="408"/>
      <c r="N70" s="83"/>
      <c r="Q70" s="63"/>
      <c r="R70" s="72"/>
      <c r="S70" s="97"/>
      <c r="T70" s="64"/>
      <c r="U70" s="72"/>
      <c r="V70" s="97"/>
      <c r="W70" s="64"/>
      <c r="X70" s="84"/>
    </row>
    <row r="71" spans="1:29" s="139" customFormat="1" ht="14" thickTop="1" thickBot="1" x14ac:dyDescent="0.35">
      <c r="A71" s="885" t="s">
        <v>235</v>
      </c>
      <c r="B71" s="886"/>
      <c r="C71" s="1446"/>
      <c r="D71" s="1446"/>
      <c r="E71" s="1446"/>
      <c r="F71" s="1219">
        <f>SUM($F33+$F45+$F52+$F56+$F68+$F59)</f>
        <v>0</v>
      </c>
      <c r="G71" s="1446"/>
      <c r="H71" s="1446"/>
      <c r="I71" s="1446"/>
      <c r="J71" s="1219">
        <f>SUM($J33+$J45+$J52+$J56+$J68+$J59)</f>
        <v>0</v>
      </c>
      <c r="K71" s="1446"/>
      <c r="L71" s="1446"/>
      <c r="M71" s="1446"/>
      <c r="N71" s="1219">
        <f>SUM($N33+$N45+$N52+$N56+$N68+$N59)</f>
        <v>0</v>
      </c>
      <c r="Q71" s="351">
        <f t="shared" si="15"/>
        <v>0</v>
      </c>
      <c r="R71" s="352">
        <f>IF(F71&gt;0,+(J71-F71)/F71,0)</f>
        <v>0</v>
      </c>
      <c r="S71" s="353"/>
      <c r="T71" s="354">
        <f t="shared" si="16"/>
        <v>0</v>
      </c>
      <c r="U71" s="352">
        <f t="shared" si="17"/>
        <v>0</v>
      </c>
      <c r="V71" s="353"/>
      <c r="W71" s="354">
        <f t="shared" si="18"/>
        <v>0</v>
      </c>
      <c r="X71" s="355">
        <f t="shared" si="19"/>
        <v>0</v>
      </c>
    </row>
    <row r="72" spans="1:29" s="361" customFormat="1" ht="6.75" customHeight="1" thickTop="1" thickBot="1" x14ac:dyDescent="0.35">
      <c r="A72" s="357"/>
      <c r="B72" s="358"/>
      <c r="C72" s="359"/>
      <c r="D72" s="359"/>
      <c r="E72" s="359"/>
      <c r="F72" s="360"/>
      <c r="G72" s="359"/>
      <c r="H72" s="359"/>
      <c r="I72" s="359"/>
      <c r="J72" s="360"/>
      <c r="K72" s="359"/>
      <c r="L72" s="359"/>
      <c r="M72" s="359"/>
      <c r="N72" s="360"/>
      <c r="Q72" s="362"/>
      <c r="R72" s="363"/>
      <c r="T72" s="364"/>
      <c r="U72" s="363"/>
      <c r="W72" s="364"/>
      <c r="X72" s="365"/>
    </row>
    <row r="73" spans="1:29" ht="4.5" customHeight="1" x14ac:dyDescent="0.25">
      <c r="A73" s="1" t="s">
        <v>939</v>
      </c>
      <c r="B73" s="1"/>
      <c r="C73" s="1"/>
      <c r="D73" s="1"/>
      <c r="E73" s="1"/>
      <c r="F73" s="45" t="s">
        <v>939</v>
      </c>
      <c r="G73" s="1"/>
      <c r="H73" s="1" t="s">
        <v>939</v>
      </c>
      <c r="I73" s="122"/>
      <c r="J73" s="82"/>
      <c r="K73" s="20"/>
      <c r="L73" s="20"/>
      <c r="M73" s="20"/>
      <c r="N73" s="82"/>
      <c r="Q73" s="492"/>
      <c r="R73" s="252"/>
      <c r="S73" s="113"/>
      <c r="T73" s="252"/>
      <c r="U73" s="252"/>
      <c r="V73" s="113"/>
      <c r="W73" s="252"/>
      <c r="X73" s="493"/>
    </row>
    <row r="74" spans="1:29" ht="13" thickBot="1" x14ac:dyDescent="0.3">
      <c r="A74" s="1457" t="s">
        <v>655</v>
      </c>
      <c r="B74" s="1458"/>
      <c r="C74" s="1458"/>
      <c r="D74" s="1458"/>
      <c r="E74" s="1458"/>
      <c r="F74" s="1458"/>
      <c r="G74" s="1458"/>
      <c r="H74" s="1458"/>
      <c r="I74" s="1458"/>
      <c r="J74" s="1458"/>
      <c r="K74" s="1458"/>
      <c r="L74" s="1458"/>
      <c r="M74" s="1458"/>
      <c r="N74" s="1458"/>
      <c r="Q74" s="59"/>
      <c r="R74" s="60"/>
      <c r="S74" s="99"/>
      <c r="T74" s="60"/>
      <c r="U74" s="60"/>
      <c r="V74" s="99"/>
      <c r="W74" s="60"/>
      <c r="X74" s="61"/>
    </row>
    <row r="75" spans="1:29" x14ac:dyDescent="0.25">
      <c r="A75" s="1457" t="s">
        <v>839</v>
      </c>
      <c r="B75" s="1458"/>
      <c r="C75" s="1458"/>
      <c r="D75" s="1458"/>
      <c r="E75" s="1458"/>
      <c r="F75" s="1458"/>
      <c r="G75" s="1458"/>
      <c r="H75" s="1458"/>
      <c r="I75" s="1458"/>
      <c r="J75" s="1458"/>
      <c r="K75" s="1458"/>
      <c r="L75" s="1458"/>
      <c r="M75" s="1458"/>
      <c r="N75" s="1458"/>
    </row>
    <row r="76" spans="1:29" ht="7.5" customHeight="1" x14ac:dyDescent="0.25">
      <c r="A76" s="1" t="s">
        <v>939</v>
      </c>
      <c r="B76" s="1"/>
      <c r="C76" s="1"/>
      <c r="D76" s="1"/>
      <c r="E76" s="1"/>
      <c r="F76" s="45"/>
      <c r="G76" s="1"/>
      <c r="H76" s="1"/>
      <c r="I76" s="122"/>
      <c r="J76" s="82"/>
      <c r="K76" s="20"/>
      <c r="L76" s="20"/>
      <c r="M76" s="20"/>
      <c r="N76" s="82"/>
    </row>
    <row r="77" spans="1:29" ht="13" x14ac:dyDescent="0.3">
      <c r="A77" s="1451" t="s">
        <v>605</v>
      </c>
      <c r="B77" s="1451"/>
      <c r="C77" s="1451"/>
      <c r="D77" s="1451"/>
      <c r="E77" s="1451"/>
      <c r="F77" s="1451"/>
      <c r="G77" s="1451"/>
      <c r="H77" s="1451"/>
      <c r="I77" s="1451"/>
      <c r="J77" s="1451"/>
      <c r="K77" s="1451"/>
      <c r="L77" s="1451"/>
      <c r="M77" s="1451"/>
      <c r="N77" s="1451"/>
    </row>
    <row r="78" spans="1:29" ht="13" x14ac:dyDescent="0.3">
      <c r="A78" s="1451" t="s">
        <v>606</v>
      </c>
      <c r="B78" s="1451"/>
      <c r="C78" s="1451"/>
      <c r="D78" s="1451"/>
      <c r="E78" s="1451"/>
      <c r="F78" s="1451"/>
      <c r="G78" s="1451"/>
      <c r="H78" s="1451"/>
      <c r="I78" s="1451"/>
      <c r="J78" s="1451"/>
      <c r="K78" s="1451"/>
      <c r="L78" s="1451"/>
      <c r="M78" s="1451"/>
      <c r="N78" s="1451"/>
    </row>
    <row r="79" spans="1:29" ht="13" x14ac:dyDescent="0.3">
      <c r="A79" s="1451" t="s">
        <v>960</v>
      </c>
      <c r="B79" s="1451"/>
      <c r="C79" s="1451"/>
      <c r="D79" s="1451"/>
      <c r="E79" s="1451"/>
      <c r="F79" s="1451"/>
      <c r="G79" s="1451"/>
      <c r="H79" s="1451"/>
      <c r="I79" s="1451"/>
      <c r="J79" s="1451"/>
      <c r="K79" s="1451"/>
      <c r="L79" s="1451"/>
      <c r="M79" s="1451"/>
      <c r="N79" s="1451"/>
    </row>
    <row r="80" spans="1:29" s="372" customFormat="1" ht="15.5" x14ac:dyDescent="0.35">
      <c r="A80" s="1450" t="s">
        <v>607</v>
      </c>
      <c r="B80" s="1450"/>
      <c r="C80" s="1450"/>
      <c r="D80" s="1450"/>
      <c r="E80" s="1450"/>
      <c r="F80" s="1450"/>
      <c r="G80" s="1450"/>
      <c r="H80" s="1450"/>
      <c r="I80" s="1450"/>
      <c r="J80" s="1450"/>
      <c r="K80" s="1450"/>
      <c r="L80" s="1450"/>
      <c r="M80" s="1450"/>
      <c r="N80" s="1450"/>
      <c r="AC80" s="658"/>
    </row>
    <row r="82" spans="29:29" x14ac:dyDescent="0.25">
      <c r="AC82" s="234"/>
    </row>
    <row r="86" spans="29:29" x14ac:dyDescent="0.25">
      <c r="AC86" s="234"/>
    </row>
    <row r="87" spans="29:29" ht="13" x14ac:dyDescent="0.3">
      <c r="AC87" s="1053" t="s">
        <v>833</v>
      </c>
    </row>
    <row r="88" spans="29:29" ht="15.5" x14ac:dyDescent="0.35">
      <c r="AC88" s="658" t="s">
        <v>426</v>
      </c>
    </row>
    <row r="89" spans="29:29" x14ac:dyDescent="0.25">
      <c r="AC89" t="s">
        <v>805</v>
      </c>
    </row>
    <row r="90" spans="29:29" x14ac:dyDescent="0.25">
      <c r="AC90" t="s">
        <v>806</v>
      </c>
    </row>
    <row r="91" spans="29:29" ht="25" x14ac:dyDescent="0.25">
      <c r="AC91" s="234" t="s">
        <v>804</v>
      </c>
    </row>
    <row r="92" spans="29:29" x14ac:dyDescent="0.25">
      <c r="AC92" s="234" t="s">
        <v>812</v>
      </c>
    </row>
    <row r="93" spans="29:29" x14ac:dyDescent="0.25">
      <c r="AC93" s="234" t="s">
        <v>489</v>
      </c>
    </row>
    <row r="94" spans="29:29" x14ac:dyDescent="0.25">
      <c r="AC94" t="s">
        <v>885</v>
      </c>
    </row>
    <row r="95" spans="29:29" x14ac:dyDescent="0.25">
      <c r="AC95" t="s">
        <v>294</v>
      </c>
    </row>
    <row r="97" spans="1:29" x14ac:dyDescent="0.25">
      <c r="AC97" s="234" t="s">
        <v>813</v>
      </c>
    </row>
    <row r="98" spans="1:29" x14ac:dyDescent="0.25">
      <c r="AC98" s="234" t="s">
        <v>807</v>
      </c>
    </row>
    <row r="99" spans="1:29" x14ac:dyDescent="0.25">
      <c r="AC99" s="234" t="s">
        <v>808</v>
      </c>
    </row>
    <row r="100" spans="1:29" x14ac:dyDescent="0.25">
      <c r="AC100" s="234" t="s">
        <v>490</v>
      </c>
    </row>
    <row r="101" spans="1:29" x14ac:dyDescent="0.25">
      <c r="AC101" s="234" t="s">
        <v>491</v>
      </c>
    </row>
    <row r="102" spans="1:29" x14ac:dyDescent="0.25">
      <c r="A102" s="426"/>
      <c r="J102" s="446"/>
      <c r="S102" s="444"/>
      <c r="AC102" s="234" t="s">
        <v>814</v>
      </c>
    </row>
    <row r="103" spans="1:29" x14ac:dyDescent="0.25">
      <c r="A103" s="8"/>
      <c r="J103" s="42"/>
      <c r="S103" s="444"/>
      <c r="AC103" s="234" t="s">
        <v>815</v>
      </c>
    </row>
    <row r="104" spans="1:29" x14ac:dyDescent="0.25">
      <c r="S104" s="444"/>
      <c r="AC104" s="234" t="s">
        <v>809</v>
      </c>
    </row>
    <row r="105" spans="1:29" x14ac:dyDescent="0.25">
      <c r="AC105" s="234" t="s">
        <v>810</v>
      </c>
    </row>
    <row r="106" spans="1:29" x14ac:dyDescent="0.25">
      <c r="AC106" s="234" t="s">
        <v>816</v>
      </c>
    </row>
    <row r="107" spans="1:29" x14ac:dyDescent="0.25">
      <c r="AC107" t="s">
        <v>817</v>
      </c>
    </row>
    <row r="108" spans="1:29" x14ac:dyDescent="0.25">
      <c r="AC108" s="234" t="s">
        <v>811</v>
      </c>
    </row>
    <row r="109" spans="1:29" x14ac:dyDescent="0.25">
      <c r="AC109" s="234" t="s">
        <v>830</v>
      </c>
    </row>
    <row r="110" spans="1:29" x14ac:dyDescent="0.25">
      <c r="AC110" s="234" t="s">
        <v>831</v>
      </c>
    </row>
    <row r="111" spans="1:29" x14ac:dyDescent="0.25">
      <c r="AC111" s="234" t="s">
        <v>832</v>
      </c>
    </row>
    <row r="118" spans="6:18" ht="13" thickBot="1" x14ac:dyDescent="0.3"/>
    <row r="119" spans="6:18" s="415" customFormat="1" ht="17.25" customHeight="1" thickBot="1" x14ac:dyDescent="0.3">
      <c r="F119" s="87"/>
      <c r="I119" s="8"/>
      <c r="J119" s="87"/>
      <c r="N119" s="87"/>
      <c r="R119" s="8"/>
    </row>
    <row r="120" spans="6:18" s="35" customFormat="1" ht="6" customHeight="1" x14ac:dyDescent="0.25">
      <c r="F120" s="428"/>
      <c r="I120" s="52"/>
      <c r="J120" s="428"/>
      <c r="N120" s="428"/>
      <c r="R120" s="52"/>
    </row>
    <row r="127" spans="6:18" ht="13" thickBot="1" x14ac:dyDescent="0.3"/>
    <row r="128" spans="6:18" s="415" customFormat="1" ht="18" customHeight="1" thickBot="1" x14ac:dyDescent="0.3">
      <c r="F128" s="87"/>
      <c r="I128" s="8"/>
      <c r="J128" s="87"/>
      <c r="N128" s="87"/>
      <c r="R128" s="8"/>
    </row>
    <row r="129" spans="6:18" s="35" customFormat="1" ht="6" customHeight="1" x14ac:dyDescent="0.25">
      <c r="F129" s="428"/>
      <c r="I129" s="52"/>
      <c r="J129" s="428"/>
      <c r="N129" s="428"/>
      <c r="R129" s="52"/>
    </row>
    <row r="136" spans="6:18" ht="13" thickBot="1" x14ac:dyDescent="0.3"/>
    <row r="137" spans="6:18" s="415" customFormat="1" ht="13" thickBot="1" x14ac:dyDescent="0.3">
      <c r="F137" s="87"/>
      <c r="I137" s="8"/>
      <c r="J137" s="87"/>
      <c r="N137" s="87"/>
      <c r="R137" s="8"/>
    </row>
    <row r="138" spans="6:18" s="35" customFormat="1" ht="4.5" customHeight="1" x14ac:dyDescent="0.25">
      <c r="F138" s="428"/>
      <c r="I138" s="52"/>
      <c r="J138" s="428"/>
      <c r="N138" s="428"/>
      <c r="R138" s="52"/>
    </row>
    <row r="146" spans="1:18" ht="13" thickBot="1" x14ac:dyDescent="0.3"/>
    <row r="147" spans="1:18" s="415" customFormat="1" ht="13" thickBot="1" x14ac:dyDescent="0.3">
      <c r="F147" s="87"/>
      <c r="I147" s="8"/>
      <c r="J147" s="87"/>
      <c r="N147" s="87"/>
      <c r="R147" s="8"/>
    </row>
    <row r="148" spans="1:18" s="35" customFormat="1" ht="5.25" customHeight="1" x14ac:dyDescent="0.25">
      <c r="F148" s="428"/>
      <c r="I148" s="52"/>
      <c r="J148" s="428"/>
      <c r="N148" s="428"/>
      <c r="R148" s="52"/>
    </row>
    <row r="150" spans="1:18" ht="13" thickBot="1" x14ac:dyDescent="0.3"/>
    <row r="151" spans="1:18" s="415" customFormat="1" ht="16.5" customHeight="1" thickBot="1" x14ac:dyDescent="0.3">
      <c r="F151" s="87"/>
      <c r="I151" s="8"/>
      <c r="J151" s="87"/>
      <c r="N151" s="87"/>
      <c r="R151" s="8"/>
    </row>
    <row r="152" spans="1:18" s="35" customFormat="1" ht="5.25" customHeight="1" x14ac:dyDescent="0.25">
      <c r="F152" s="428"/>
      <c r="I152" s="52"/>
      <c r="J152" s="428"/>
      <c r="N152" s="428"/>
      <c r="R152" s="52"/>
    </row>
    <row r="154" spans="1:18" ht="13" thickBot="1" x14ac:dyDescent="0.3"/>
    <row r="155" spans="1:18" s="415" customFormat="1" ht="15.75" customHeight="1" thickBot="1" x14ac:dyDescent="0.3">
      <c r="A155" s="134"/>
      <c r="F155" s="87"/>
      <c r="I155" s="8"/>
      <c r="J155" s="87"/>
      <c r="N155" s="87"/>
      <c r="R155" s="8"/>
    </row>
    <row r="156" spans="1:18" s="35" customFormat="1" ht="6" customHeight="1" x14ac:dyDescent="0.25">
      <c r="F156" s="428"/>
      <c r="I156" s="52"/>
      <c r="J156" s="428"/>
      <c r="N156" s="428"/>
      <c r="R156" s="52"/>
    </row>
    <row r="158" spans="1:18" ht="13" thickBot="1" x14ac:dyDescent="0.3"/>
    <row r="159" spans="1:18" s="415" customFormat="1" ht="18" customHeight="1" thickBot="1" x14ac:dyDescent="0.3">
      <c r="A159" s="134"/>
      <c r="F159" s="87"/>
      <c r="I159" s="8"/>
      <c r="J159" s="87"/>
      <c r="N159" s="87"/>
      <c r="R159" s="8"/>
    </row>
    <row r="160" spans="1:18" s="35" customFormat="1" ht="4.5" customHeight="1" x14ac:dyDescent="0.25">
      <c r="F160" s="428"/>
      <c r="I160" s="52"/>
      <c r="J160" s="428"/>
      <c r="N160" s="428"/>
      <c r="R160" s="52"/>
    </row>
    <row r="164" spans="1:18" ht="13" thickBot="1" x14ac:dyDescent="0.3"/>
    <row r="165" spans="1:18" s="415" customFormat="1" ht="16.5" customHeight="1" thickBot="1" x14ac:dyDescent="0.3">
      <c r="A165" s="134"/>
      <c r="F165" s="87"/>
      <c r="I165" s="8"/>
      <c r="J165" s="87"/>
      <c r="N165" s="87"/>
      <c r="R165" s="8"/>
    </row>
    <row r="166" spans="1:18" s="35" customFormat="1" ht="4.5" customHeight="1" x14ac:dyDescent="0.25">
      <c r="F166" s="428"/>
      <c r="I166" s="52"/>
      <c r="J166" s="428"/>
      <c r="N166" s="428"/>
      <c r="R166" s="52"/>
    </row>
    <row r="168" spans="1:18" ht="13" thickBot="1" x14ac:dyDescent="0.3"/>
    <row r="169" spans="1:18" s="415" customFormat="1" ht="19.5" customHeight="1" thickBot="1" x14ac:dyDescent="0.3">
      <c r="A169" s="134"/>
      <c r="F169" s="87"/>
      <c r="I169" s="8"/>
      <c r="J169" s="87"/>
      <c r="N169" s="87"/>
      <c r="R169" s="8"/>
    </row>
    <row r="170" spans="1:18" s="35" customFormat="1" ht="5.25" customHeight="1" x14ac:dyDescent="0.25">
      <c r="F170" s="428"/>
      <c r="I170" s="52"/>
      <c r="J170" s="428"/>
      <c r="N170" s="428"/>
      <c r="R170" s="52"/>
    </row>
    <row r="177" spans="6:18" ht="13" thickBot="1" x14ac:dyDescent="0.3"/>
    <row r="178" spans="6:18" s="415" customFormat="1" ht="13" thickBot="1" x14ac:dyDescent="0.3">
      <c r="F178" s="87"/>
      <c r="I178" s="52"/>
      <c r="J178" s="87"/>
      <c r="N178" s="87"/>
      <c r="R178" s="52"/>
    </row>
    <row r="179" spans="6:18" ht="13" thickBot="1" x14ac:dyDescent="0.3">
      <c r="I179" s="52"/>
      <c r="R179" s="52"/>
    </row>
    <row r="180" spans="6:18" s="415" customFormat="1" ht="13" thickBot="1" x14ac:dyDescent="0.3">
      <c r="F180" s="87"/>
      <c r="I180" s="52"/>
      <c r="J180" s="87"/>
      <c r="N180" s="87"/>
      <c r="R180" s="52"/>
    </row>
  </sheetData>
  <protectedRanges>
    <protectedRange sqref="C56:N67" name="Range3"/>
    <protectedRange sqref="C51 E51:G51 I51:K51 M51:N51" name="Range2"/>
    <protectedRange sqref="A1:A11 I1:L8 A30:A32 L51 A13:A19 H51 D51 M1:N32 B1:H32 I10:L32" name="Range1"/>
    <protectedRange sqref="A12" name="Range1_1"/>
    <protectedRange sqref="J9" name="Range4"/>
    <protectedRange sqref="A20:A21 A23:A28" name="Range1_2"/>
    <protectedRange sqref="A22" name="Range1_2_1"/>
    <protectedRange sqref="A29" name="Range1_3"/>
  </protectedRanges>
  <mergeCells count="37">
    <mergeCell ref="A80:N80"/>
    <mergeCell ref="A77:N77"/>
    <mergeCell ref="A78:N78"/>
    <mergeCell ref="A79:N79"/>
    <mergeCell ref="A1:N1"/>
    <mergeCell ref="A2:N2"/>
    <mergeCell ref="A3:N3"/>
    <mergeCell ref="B8:N8"/>
    <mergeCell ref="A74:N74"/>
    <mergeCell ref="A75:N75"/>
    <mergeCell ref="A4:H4"/>
    <mergeCell ref="A5:H5"/>
    <mergeCell ref="G48:J48"/>
    <mergeCell ref="K48:N48"/>
    <mergeCell ref="G10:N10"/>
    <mergeCell ref="C12:N12"/>
    <mergeCell ref="C71:E71"/>
    <mergeCell ref="G71:I71"/>
    <mergeCell ref="K71:M71"/>
    <mergeCell ref="C55:F55"/>
    <mergeCell ref="G55:J55"/>
    <mergeCell ref="K55:N55"/>
    <mergeCell ref="C64:F64"/>
    <mergeCell ref="G64:J64"/>
    <mergeCell ref="K64:N64"/>
    <mergeCell ref="C48:F48"/>
    <mergeCell ref="C36:F36"/>
    <mergeCell ref="Q8:X8"/>
    <mergeCell ref="K13:N13"/>
    <mergeCell ref="A11:N11"/>
    <mergeCell ref="C10:D10"/>
    <mergeCell ref="B9:D9"/>
    <mergeCell ref="M9:N9"/>
    <mergeCell ref="C13:F13"/>
    <mergeCell ref="G13:J13"/>
    <mergeCell ref="G36:J36"/>
    <mergeCell ref="K36:N36"/>
  </mergeCells>
  <phoneticPr fontId="14" type="noConversion"/>
  <dataValidations count="1">
    <dataValidation type="list" allowBlank="1" showInputMessage="1" showErrorMessage="1" sqref="C12:N12" xr:uid="{00000000-0002-0000-0300-000000000000}">
      <formula1>$AC$87:$AC$111</formula1>
    </dataValidation>
  </dataValidations>
  <printOptions horizontalCentered="1"/>
  <pageMargins left="0" right="0" top="0" bottom="0.5" header="0.5" footer="0.5"/>
  <pageSetup scale="77" orientation="portrait" r:id="rId1"/>
  <headerFooter alignWithMargins="0">
    <oddFooter>&amp;CPage 2&amp;RRevised 24 Sep 2008</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W172"/>
  <sheetViews>
    <sheetView view="pageBreakPreview" zoomScale="90" zoomScaleNormal="75" zoomScaleSheetLayoutView="90" workbookViewId="0"/>
  </sheetViews>
  <sheetFormatPr defaultRowHeight="12.5" x14ac:dyDescent="0.25"/>
  <cols>
    <col min="1" max="1" width="21.7265625" customWidth="1"/>
    <col min="2" max="2" width="5.54296875" customWidth="1"/>
    <col min="3" max="3" width="10.26953125" customWidth="1"/>
    <col min="4" max="4" width="12.453125" style="1118" customWidth="1"/>
    <col min="5" max="5" width="8.1796875" customWidth="1"/>
    <col min="6" max="6" width="13" style="1118" customWidth="1"/>
    <col min="7" max="7" width="8" customWidth="1"/>
    <col min="8" max="8" width="12.453125" style="1118" customWidth="1"/>
    <col min="9" max="9" width="2.7265625" style="8" customWidth="1"/>
    <col min="10" max="10" width="19" customWidth="1"/>
    <col min="11" max="11" width="21.81640625" customWidth="1"/>
    <col min="14" max="14" width="4.7265625" customWidth="1"/>
    <col min="17" max="17" width="4.1796875" customWidth="1"/>
    <col min="18" max="18" width="7.453125" style="8" customWidth="1"/>
    <col min="23" max="23" width="71.7265625" customWidth="1"/>
  </cols>
  <sheetData>
    <row r="1" spans="1:19" ht="13" thickBot="1" x14ac:dyDescent="0.3">
      <c r="A1" s="1" t="s">
        <v>840</v>
      </c>
      <c r="B1" s="2" t="s">
        <v>939</v>
      </c>
      <c r="C1" s="1452" t="s">
        <v>940</v>
      </c>
      <c r="D1" s="1452"/>
      <c r="E1" s="1452"/>
      <c r="F1" s="45"/>
      <c r="G1" s="1"/>
      <c r="H1" s="45"/>
      <c r="I1" s="122"/>
    </row>
    <row r="2" spans="1:19" ht="13.5" thickBot="1" x14ac:dyDescent="0.35">
      <c r="A2" s="1480" t="s">
        <v>762</v>
      </c>
      <c r="B2" s="1481"/>
      <c r="C2" s="1481"/>
      <c r="D2" s="1481"/>
      <c r="E2" s="1481"/>
      <c r="F2" s="1481"/>
      <c r="G2" s="1481"/>
      <c r="H2" s="1482"/>
      <c r="I2" s="122"/>
    </row>
    <row r="3" spans="1:19" x14ac:dyDescent="0.25">
      <c r="A3" s="1453" t="s">
        <v>492</v>
      </c>
      <c r="B3" s="1453"/>
      <c r="C3" s="1453"/>
      <c r="D3" s="1453"/>
      <c r="E3" s="1453"/>
      <c r="F3" s="1453"/>
      <c r="G3" s="1453"/>
      <c r="H3" s="1453"/>
      <c r="I3" s="1453"/>
    </row>
    <row r="4" spans="1:19" x14ac:dyDescent="0.25">
      <c r="A4" s="1457" t="s">
        <v>610</v>
      </c>
      <c r="B4" s="1458"/>
      <c r="C4" s="1458"/>
      <c r="D4" s="1458"/>
      <c r="E4" s="1458"/>
      <c r="F4" s="1458"/>
      <c r="G4" s="1458"/>
      <c r="H4" s="1458"/>
      <c r="I4" s="122"/>
    </row>
    <row r="5" spans="1:19" ht="13" thickBot="1" x14ac:dyDescent="0.3">
      <c r="A5" s="1457" t="s">
        <v>841</v>
      </c>
      <c r="B5" s="1458"/>
      <c r="C5" s="1458"/>
      <c r="D5" s="1458"/>
      <c r="E5" s="1458"/>
      <c r="F5" s="1458"/>
      <c r="G5" s="1458"/>
      <c r="H5" s="1458"/>
      <c r="I5" s="122"/>
    </row>
    <row r="6" spans="1:19" ht="14.25" customHeight="1" thickBot="1" x14ac:dyDescent="0.35">
      <c r="A6" s="1489" t="s">
        <v>368</v>
      </c>
      <c r="B6" s="1490"/>
      <c r="C6" s="1490"/>
      <c r="D6" s="1490"/>
      <c r="E6" s="1490"/>
      <c r="F6" s="1490"/>
      <c r="G6" s="1490"/>
      <c r="H6" s="1491"/>
      <c r="I6" s="122" t="s">
        <v>840</v>
      </c>
    </row>
    <row r="7" spans="1:19" ht="13" thickBot="1" x14ac:dyDescent="0.3">
      <c r="A7" s="2" t="s">
        <v>611</v>
      </c>
      <c r="B7" s="2" t="s">
        <v>612</v>
      </c>
      <c r="C7" s="2"/>
      <c r="D7" s="394"/>
      <c r="E7" s="1"/>
      <c r="F7" s="45"/>
      <c r="G7" s="1"/>
      <c r="H7" s="45"/>
      <c r="I7" s="122"/>
      <c r="J7" s="230"/>
    </row>
    <row r="8" spans="1:19" ht="16" thickBot="1" x14ac:dyDescent="0.4">
      <c r="A8" s="144" t="s">
        <v>538</v>
      </c>
      <c r="B8" s="1441">
        <f>'Budget Checklist'!F4</f>
        <v>0</v>
      </c>
      <c r="C8" s="1478"/>
      <c r="D8" s="1478"/>
      <c r="E8" s="1478"/>
      <c r="F8" s="1478"/>
      <c r="G8" s="1478"/>
      <c r="H8" s="1479"/>
      <c r="I8" s="122"/>
    </row>
    <row r="9" spans="1:19" ht="16" thickBot="1" x14ac:dyDescent="0.4">
      <c r="A9" s="648" t="s">
        <v>948</v>
      </c>
      <c r="B9" s="638"/>
      <c r="C9" s="1492">
        <f>'Budget Checklist'!F8</f>
        <v>0</v>
      </c>
      <c r="D9" s="1493"/>
      <c r="E9" s="639"/>
      <c r="F9" s="121" t="s">
        <v>763</v>
      </c>
      <c r="H9" s="893">
        <f>'Budget Checklist'!F6</f>
        <v>0</v>
      </c>
      <c r="I9" s="1496"/>
      <c r="J9" s="1497"/>
      <c r="L9" s="1494" t="s">
        <v>536</v>
      </c>
      <c r="M9" s="1495"/>
      <c r="N9" s="1495"/>
      <c r="O9" s="1495"/>
      <c r="P9" s="1495"/>
      <c r="Q9" s="1495"/>
      <c r="R9" s="1495"/>
      <c r="S9" s="1495"/>
    </row>
    <row r="10" spans="1:19" ht="15" thickBot="1" x14ac:dyDescent="0.4">
      <c r="A10" s="1351">
        <f>'Budget Checklist'!G12</f>
        <v>0</v>
      </c>
      <c r="B10" s="649" t="s">
        <v>950</v>
      </c>
      <c r="C10" s="1487">
        <f>'Budget Checklist'!J12</f>
        <v>0</v>
      </c>
      <c r="D10" s="1488"/>
      <c r="E10" s="584" t="s">
        <v>339</v>
      </c>
      <c r="F10" s="1483">
        <f>'Budget Checklist'!F14</f>
        <v>0</v>
      </c>
      <c r="G10" s="1484"/>
      <c r="H10" s="1485"/>
      <c r="I10" s="122"/>
      <c r="R10" s="52"/>
    </row>
    <row r="11" spans="1:19" ht="4.5" customHeight="1" thickBot="1" x14ac:dyDescent="0.35">
      <c r="A11" s="387"/>
      <c r="B11" s="1"/>
      <c r="C11" s="1"/>
      <c r="D11" s="931"/>
      <c r="E11" s="619"/>
      <c r="F11" s="932"/>
      <c r="G11" s="144"/>
      <c r="H11" s="931"/>
      <c r="I11" s="122"/>
      <c r="L11" s="109" t="s">
        <v>330</v>
      </c>
      <c r="M11" s="110" t="s">
        <v>332</v>
      </c>
      <c r="N11" s="110"/>
      <c r="O11" s="111" t="s">
        <v>330</v>
      </c>
      <c r="P11" s="110" t="s">
        <v>332</v>
      </c>
      <c r="Q11" s="110"/>
      <c r="R11" s="71" t="s">
        <v>330</v>
      </c>
      <c r="S11" s="112" t="s">
        <v>332</v>
      </c>
    </row>
    <row r="12" spans="1:19" ht="39" customHeight="1" thickBot="1" x14ac:dyDescent="0.4">
      <c r="A12" s="595" t="s">
        <v>425</v>
      </c>
      <c r="B12" s="1"/>
      <c r="C12" s="1"/>
      <c r="D12" s="930" t="s">
        <v>623</v>
      </c>
      <c r="E12" s="554"/>
      <c r="F12" s="933" t="s">
        <v>239</v>
      </c>
      <c r="G12" s="555"/>
      <c r="H12" s="933" t="s">
        <v>842</v>
      </c>
      <c r="I12" s="122"/>
      <c r="L12" s="92" t="s">
        <v>331</v>
      </c>
      <c r="M12" s="93" t="s">
        <v>331</v>
      </c>
      <c r="N12" s="94"/>
      <c r="O12" s="95" t="s">
        <v>333</v>
      </c>
      <c r="P12" s="93" t="s">
        <v>333</v>
      </c>
      <c r="Q12" s="94"/>
      <c r="R12" s="465" t="s">
        <v>334</v>
      </c>
      <c r="S12" s="96" t="s">
        <v>334</v>
      </c>
    </row>
    <row r="13" spans="1:19" ht="14.25" customHeight="1" x14ac:dyDescent="0.35">
      <c r="A13" s="144" t="s">
        <v>457</v>
      </c>
      <c r="B13" s="1"/>
      <c r="C13" s="1"/>
      <c r="D13" s="556"/>
      <c r="E13" s="554"/>
      <c r="F13" s="557"/>
      <c r="G13" s="555"/>
      <c r="H13" s="557"/>
      <c r="I13" s="122"/>
      <c r="L13" s="123"/>
      <c r="M13" s="450"/>
      <c r="N13" s="467"/>
      <c r="O13" s="125"/>
      <c r="P13" s="450"/>
      <c r="Q13" s="467"/>
      <c r="R13" s="594"/>
      <c r="S13" s="468"/>
    </row>
    <row r="14" spans="1:19" x14ac:dyDescent="0.25">
      <c r="A14" s="1" t="s">
        <v>393</v>
      </c>
      <c r="B14" s="1"/>
      <c r="C14" s="1"/>
      <c r="D14" s="1220">
        <f>BudgetWorksheet!H213</f>
        <v>0</v>
      </c>
      <c r="E14" s="2"/>
      <c r="F14" s="1220">
        <f>BudgetWorksheet!Q213</f>
        <v>0</v>
      </c>
      <c r="G14" s="1"/>
      <c r="H14" s="1220">
        <f>BudgetWorksheet!Z213</f>
        <v>0</v>
      </c>
      <c r="I14" s="122"/>
      <c r="L14" s="1149">
        <f>+F14-D14</f>
        <v>0</v>
      </c>
      <c r="M14" s="1150">
        <f>IF(D14&gt;0,+(F14-D14)/D14,0)</f>
        <v>0</v>
      </c>
      <c r="N14" s="97"/>
      <c r="O14" s="1120">
        <f>+H14-D14</f>
        <v>0</v>
      </c>
      <c r="P14" s="1122">
        <f>IF(D14&gt;0,+(H14-D14)/D14,0)</f>
        <v>0</v>
      </c>
      <c r="Q14" s="97"/>
      <c r="R14" s="1120">
        <f>+H14-F14</f>
        <v>0</v>
      </c>
      <c r="S14" s="1151">
        <f>IF(F14&gt;0,+(H14-F14)/F14,0)</f>
        <v>0</v>
      </c>
    </row>
    <row r="15" spans="1:19" ht="13" x14ac:dyDescent="0.3">
      <c r="A15" s="1" t="s">
        <v>394</v>
      </c>
      <c r="B15" s="1"/>
      <c r="C15" s="1"/>
      <c r="D15" s="1220">
        <f>BudgetWorksheet!H214</f>
        <v>0</v>
      </c>
      <c r="E15" s="2"/>
      <c r="F15" s="1220">
        <f>BudgetWorksheet!Q214</f>
        <v>0</v>
      </c>
      <c r="G15" s="1"/>
      <c r="H15" s="1220">
        <f>BudgetWorksheet!Z214</f>
        <v>0</v>
      </c>
      <c r="I15" s="122"/>
      <c r="J15" s="144"/>
      <c r="L15" s="1149">
        <f>+F15-D15</f>
        <v>0</v>
      </c>
      <c r="M15" s="1150">
        <f>IF(D15&gt;0,+(F15-D15)/D15,0)</f>
        <v>0</v>
      </c>
      <c r="N15" s="97"/>
      <c r="O15" s="1120">
        <f>+H15-D15</f>
        <v>0</v>
      </c>
      <c r="P15" s="1122">
        <f>IF(D15&gt;0,+(H15-D15)/D15,0)</f>
        <v>0</v>
      </c>
      <c r="Q15" s="97"/>
      <c r="R15" s="1120">
        <f>+H15-F15</f>
        <v>0</v>
      </c>
      <c r="S15" s="1151">
        <f>IF(F15&gt;0,+(H15-F15)/F15,0)</f>
        <v>0</v>
      </c>
    </row>
    <row r="16" spans="1:19" ht="14" thickBot="1" x14ac:dyDescent="0.4">
      <c r="A16" s="341"/>
      <c r="B16" s="341"/>
      <c r="C16" s="823" t="s">
        <v>395</v>
      </c>
      <c r="D16" s="1221">
        <f>SUM(D14:D15)</f>
        <v>0</v>
      </c>
      <c r="E16" s="823"/>
      <c r="F16" s="1221">
        <f>SUM(F14:F15)</f>
        <v>0</v>
      </c>
      <c r="G16" s="341" t="s">
        <v>939</v>
      </c>
      <c r="H16" s="1221">
        <f>SUM(H14:H15)</f>
        <v>0</v>
      </c>
      <c r="I16" s="122"/>
      <c r="L16" s="1152">
        <f>+F16-D16</f>
        <v>0</v>
      </c>
      <c r="M16" s="1153">
        <f>IF(D16&gt;0,+(F16-D16)/D16,0)</f>
        <v>0</v>
      </c>
      <c r="N16" s="98"/>
      <c r="O16" s="1154">
        <f>+H16-D16</f>
        <v>0</v>
      </c>
      <c r="P16" s="1155">
        <f>IF(D16&gt;0,+(H16-D16)/D16,0)</f>
        <v>0</v>
      </c>
      <c r="Q16" s="98"/>
      <c r="R16" s="1154">
        <f>+H16-F16</f>
        <v>0</v>
      </c>
      <c r="S16" s="1156">
        <f>IF(F16&gt;0,+(H16-F16)/F16,0)</f>
        <v>0</v>
      </c>
    </row>
    <row r="17" spans="1:19" ht="6" customHeight="1" thickTop="1" x14ac:dyDescent="0.25">
      <c r="A17" s="1"/>
      <c r="B17" s="1"/>
      <c r="C17" s="2"/>
      <c r="D17" s="46"/>
      <c r="E17" s="2"/>
      <c r="F17" s="46"/>
      <c r="G17" s="7"/>
      <c r="H17" s="46"/>
      <c r="I17" s="122"/>
      <c r="L17" s="47"/>
      <c r="M17" s="8"/>
      <c r="N17" s="97"/>
      <c r="O17" s="52"/>
      <c r="P17" s="52"/>
      <c r="Q17" s="97"/>
      <c r="R17" s="52"/>
      <c r="S17" s="48"/>
    </row>
    <row r="18" spans="1:19" ht="13" x14ac:dyDescent="0.3">
      <c r="A18" s="144" t="s">
        <v>456</v>
      </c>
      <c r="B18" s="1"/>
      <c r="C18" s="2" t="s">
        <v>939</v>
      </c>
      <c r="D18" s="46"/>
      <c r="E18" s="2"/>
      <c r="F18" s="46"/>
      <c r="G18" s="7"/>
      <c r="H18" s="46"/>
      <c r="I18" s="122"/>
      <c r="L18" s="47"/>
      <c r="M18" s="8"/>
      <c r="N18" s="97"/>
      <c r="O18" s="52"/>
      <c r="P18" s="52"/>
      <c r="Q18" s="97"/>
      <c r="S18" s="48"/>
    </row>
    <row r="19" spans="1:19" ht="13" x14ac:dyDescent="0.3">
      <c r="A19" s="26" t="s">
        <v>396</v>
      </c>
      <c r="B19" s="1"/>
      <c r="C19" s="2"/>
      <c r="D19" s="1220">
        <f>BudgetWorksheet!H216</f>
        <v>0</v>
      </c>
      <c r="E19" s="2"/>
      <c r="F19" s="1220">
        <f>BudgetWorksheet!Q216</f>
        <v>0</v>
      </c>
      <c r="G19" s="1"/>
      <c r="H19" s="1220">
        <f>BudgetWorksheet!Z216</f>
        <v>0</v>
      </c>
      <c r="I19" s="122"/>
      <c r="J19" s="144"/>
      <c r="L19" s="1149">
        <f>+F19-D19</f>
        <v>0</v>
      </c>
      <c r="M19" s="1150">
        <f>IF(D19&gt;0,+(F19-D19)/D19,0)</f>
        <v>0</v>
      </c>
      <c r="N19" s="97"/>
      <c r="O19" s="1120">
        <f>+H19-D19</f>
        <v>0</v>
      </c>
      <c r="P19" s="1122">
        <f>IF(D19&gt;0,+(H19-D19)/D19,0)</f>
        <v>0</v>
      </c>
      <c r="Q19" s="97"/>
      <c r="R19" s="1148">
        <f>+H19-F19</f>
        <v>0</v>
      </c>
      <c r="S19" s="1151">
        <f>IF(F19&gt;0,+(H19-F19)/F19,0)</f>
        <v>0</v>
      </c>
    </row>
    <row r="20" spans="1:19" ht="14" thickBot="1" x14ac:dyDescent="0.4">
      <c r="A20" s="341"/>
      <c r="B20" s="341"/>
      <c r="C20" s="823" t="s">
        <v>395</v>
      </c>
      <c r="D20" s="1221">
        <f>D19</f>
        <v>0</v>
      </c>
      <c r="E20" s="823"/>
      <c r="F20" s="1221">
        <f>F19</f>
        <v>0</v>
      </c>
      <c r="G20" s="341"/>
      <c r="H20" s="1221">
        <f>H19</f>
        <v>0</v>
      </c>
      <c r="I20" s="122"/>
      <c r="L20" s="1157">
        <f>+F20-D20</f>
        <v>0</v>
      </c>
      <c r="M20" s="1158">
        <f>IF(D20&gt;0,+(F20-D20)/D20,0)</f>
        <v>0</v>
      </c>
      <c r="N20" s="411"/>
      <c r="O20" s="1159">
        <f>+H20-D20</f>
        <v>0</v>
      </c>
      <c r="P20" s="1160">
        <f>IF(D20&gt;0,+(H20-D20)/D20,0)</f>
        <v>0</v>
      </c>
      <c r="Q20" s="411"/>
      <c r="R20" s="1119">
        <f>+H20-F20</f>
        <v>0</v>
      </c>
      <c r="S20" s="1161">
        <f>IF(F20&gt;0,+(H20-F20)/F20,0)</f>
        <v>0</v>
      </c>
    </row>
    <row r="21" spans="1:19" s="8" customFormat="1" ht="5.25" customHeight="1" thickTop="1" x14ac:dyDescent="0.25">
      <c r="A21" s="7"/>
      <c r="B21" s="7"/>
      <c r="C21" s="121"/>
      <c r="D21" s="46"/>
      <c r="E21" s="121"/>
      <c r="F21" s="46"/>
      <c r="G21" s="7"/>
      <c r="H21" s="46"/>
      <c r="I21" s="122"/>
      <c r="L21" s="47"/>
      <c r="N21" s="97"/>
      <c r="O21" s="52"/>
      <c r="P21" s="52"/>
      <c r="Q21" s="97"/>
      <c r="S21" s="48"/>
    </row>
    <row r="22" spans="1:19" s="8" customFormat="1" ht="13" x14ac:dyDescent="0.3">
      <c r="A22" s="461" t="s">
        <v>397</v>
      </c>
      <c r="B22" s="7"/>
      <c r="C22" s="7"/>
      <c r="D22" s="462"/>
      <c r="E22" s="463"/>
      <c r="F22" s="462"/>
      <c r="G22" s="7" t="s">
        <v>939</v>
      </c>
      <c r="H22" s="462"/>
      <c r="I22" s="122"/>
      <c r="L22" s="47"/>
      <c r="N22" s="97"/>
      <c r="O22" s="52"/>
      <c r="P22" s="52"/>
      <c r="Q22" s="97"/>
      <c r="S22" s="48"/>
    </row>
    <row r="23" spans="1:19" s="8" customFormat="1" x14ac:dyDescent="0.25">
      <c r="A23" s="464" t="s">
        <v>398</v>
      </c>
      <c r="B23" s="7"/>
      <c r="C23" s="7" t="s">
        <v>939</v>
      </c>
      <c r="D23" s="1222">
        <f>BudgetWorksheet!H223</f>
        <v>0</v>
      </c>
      <c r="E23" s="7"/>
      <c r="F23" s="1222">
        <f>BudgetWorksheet!Q223</f>
        <v>0</v>
      </c>
      <c r="G23" s="7" t="s">
        <v>939</v>
      </c>
      <c r="H23" s="1222">
        <f>BudgetWorksheet!Z223</f>
        <v>0</v>
      </c>
      <c r="I23" s="122"/>
      <c r="L23" s="1149">
        <f t="shared" ref="L23:L30" si="0">+F23-D23</f>
        <v>0</v>
      </c>
      <c r="M23" s="1150">
        <f t="shared" ref="M23:M30" si="1">IF(D23&gt;0,+(F23-D23)/D23,0)</f>
        <v>0</v>
      </c>
      <c r="N23" s="97"/>
      <c r="O23" s="1120">
        <f t="shared" ref="O23:O30" si="2">+H23-D23</f>
        <v>0</v>
      </c>
      <c r="P23" s="1122">
        <f t="shared" ref="P23:P30" si="3">IF(D23&gt;0,+(H23-D23)/D23,0)</f>
        <v>0</v>
      </c>
      <c r="Q23" s="97"/>
      <c r="R23" s="1120">
        <f t="shared" ref="R23:R30" si="4">+H23-F23</f>
        <v>0</v>
      </c>
      <c r="S23" s="1151">
        <f t="shared" ref="S23:S30" si="5">IF(F23&gt;0,+(H23-F23)/F23,0)</f>
        <v>0</v>
      </c>
    </row>
    <row r="24" spans="1:19" s="8" customFormat="1" x14ac:dyDescent="0.25">
      <c r="A24" s="464" t="s">
        <v>399</v>
      </c>
      <c r="B24" s="7"/>
      <c r="C24" s="7"/>
      <c r="D24" s="1222">
        <f>BudgetWorksheet!H224</f>
        <v>0</v>
      </c>
      <c r="E24" s="7"/>
      <c r="F24" s="1222">
        <f>BudgetWorksheet!Q224</f>
        <v>0</v>
      </c>
      <c r="G24" s="7"/>
      <c r="H24" s="1222">
        <f>BudgetWorksheet!Z224</f>
        <v>0</v>
      </c>
      <c r="I24" s="122"/>
      <c r="L24" s="1149">
        <f t="shared" si="0"/>
        <v>0</v>
      </c>
      <c r="M24" s="1150">
        <f t="shared" si="1"/>
        <v>0</v>
      </c>
      <c r="N24" s="97"/>
      <c r="O24" s="1120">
        <f t="shared" si="2"/>
        <v>0</v>
      </c>
      <c r="P24" s="1122">
        <f t="shared" si="3"/>
        <v>0</v>
      </c>
      <c r="Q24" s="97"/>
      <c r="R24" s="1119">
        <f t="shared" si="4"/>
        <v>0</v>
      </c>
      <c r="S24" s="1151">
        <f t="shared" si="5"/>
        <v>0</v>
      </c>
    </row>
    <row r="25" spans="1:19" s="8" customFormat="1" ht="16.5" customHeight="1" x14ac:dyDescent="0.25">
      <c r="A25" s="464" t="s">
        <v>400</v>
      </c>
      <c r="B25" s="7"/>
      <c r="C25" s="7" t="s">
        <v>939</v>
      </c>
      <c r="D25" s="1222">
        <f>BudgetWorksheet!H225</f>
        <v>0</v>
      </c>
      <c r="E25" s="7"/>
      <c r="F25" s="1222">
        <f>BudgetWorksheet!Q225</f>
        <v>0</v>
      </c>
      <c r="G25" s="7" t="s">
        <v>939</v>
      </c>
      <c r="H25" s="1222">
        <f>BudgetWorksheet!Z225</f>
        <v>0</v>
      </c>
      <c r="I25" s="122"/>
      <c r="L25" s="1149">
        <f t="shared" si="0"/>
        <v>0</v>
      </c>
      <c r="M25" s="1150">
        <f t="shared" si="1"/>
        <v>0</v>
      </c>
      <c r="N25" s="97"/>
      <c r="O25" s="1120">
        <f t="shared" si="2"/>
        <v>0</v>
      </c>
      <c r="P25" s="1122">
        <f t="shared" si="3"/>
        <v>0</v>
      </c>
      <c r="Q25" s="97"/>
      <c r="R25" s="1119">
        <f t="shared" si="4"/>
        <v>0</v>
      </c>
      <c r="S25" s="1151">
        <f t="shared" si="5"/>
        <v>0</v>
      </c>
    </row>
    <row r="26" spans="1:19" s="35" customFormat="1" ht="15" customHeight="1" x14ac:dyDescent="0.25">
      <c r="A26" s="30" t="s">
        <v>401</v>
      </c>
      <c r="B26" s="12"/>
      <c r="C26" s="37"/>
      <c r="D26" s="1222">
        <f>BudgetWorksheet!H226</f>
        <v>0</v>
      </c>
      <c r="E26" s="37"/>
      <c r="F26" s="1222">
        <f>BudgetWorksheet!Q226</f>
        <v>0</v>
      </c>
      <c r="G26" s="37" t="s">
        <v>939</v>
      </c>
      <c r="H26" s="1222">
        <f>BudgetWorksheet!Z226</f>
        <v>0</v>
      </c>
      <c r="I26" s="122"/>
      <c r="L26" s="1121">
        <f t="shared" si="0"/>
        <v>0</v>
      </c>
      <c r="M26" s="1122">
        <f t="shared" si="1"/>
        <v>0</v>
      </c>
      <c r="N26" s="97"/>
      <c r="O26" s="1120">
        <f t="shared" si="2"/>
        <v>0</v>
      </c>
      <c r="P26" s="1122">
        <f t="shared" si="3"/>
        <v>0</v>
      </c>
      <c r="Q26" s="97"/>
      <c r="R26" s="1120">
        <f t="shared" si="4"/>
        <v>0</v>
      </c>
      <c r="S26" s="1123">
        <f t="shared" si="5"/>
        <v>0</v>
      </c>
    </row>
    <row r="27" spans="1:19" ht="14.25" customHeight="1" x14ac:dyDescent="0.25">
      <c r="A27" s="28" t="s">
        <v>402</v>
      </c>
      <c r="B27" s="1"/>
      <c r="C27" s="7"/>
      <c r="D27" s="1222">
        <f>BudgetWorksheet!H227</f>
        <v>0</v>
      </c>
      <c r="E27" s="7"/>
      <c r="F27" s="1222">
        <f>BudgetWorksheet!Q227</f>
        <v>0</v>
      </c>
      <c r="G27" s="7"/>
      <c r="H27" s="1222">
        <f>BudgetWorksheet!Z227</f>
        <v>0</v>
      </c>
      <c r="I27" s="122"/>
      <c r="L27" s="1149">
        <f t="shared" si="0"/>
        <v>0</v>
      </c>
      <c r="M27" s="1150">
        <f t="shared" si="1"/>
        <v>0</v>
      </c>
      <c r="N27" s="97"/>
      <c r="O27" s="1120">
        <f t="shared" si="2"/>
        <v>0</v>
      </c>
      <c r="P27" s="1122">
        <f t="shared" si="3"/>
        <v>0</v>
      </c>
      <c r="Q27" s="97"/>
      <c r="R27" s="1119">
        <f t="shared" si="4"/>
        <v>0</v>
      </c>
      <c r="S27" s="1151">
        <f t="shared" si="5"/>
        <v>0</v>
      </c>
    </row>
    <row r="28" spans="1:19" x14ac:dyDescent="0.25">
      <c r="A28" s="28" t="s">
        <v>411</v>
      </c>
      <c r="B28" s="7"/>
      <c r="C28" s="7"/>
      <c r="D28" s="1222">
        <f>BudgetWorksheet!H228</f>
        <v>0</v>
      </c>
      <c r="E28" s="7"/>
      <c r="F28" s="1222">
        <f>BudgetWorksheet!Q228</f>
        <v>0</v>
      </c>
      <c r="G28" s="7"/>
      <c r="H28" s="1222">
        <f>BudgetWorksheet!Z228</f>
        <v>0</v>
      </c>
      <c r="I28" s="122"/>
      <c r="L28" s="1149">
        <f t="shared" si="0"/>
        <v>0</v>
      </c>
      <c r="M28" s="1150">
        <f t="shared" si="1"/>
        <v>0</v>
      </c>
      <c r="N28" s="97"/>
      <c r="O28" s="1120">
        <f t="shared" si="2"/>
        <v>0</v>
      </c>
      <c r="P28" s="1122">
        <f t="shared" si="3"/>
        <v>0</v>
      </c>
      <c r="Q28" s="97"/>
      <c r="R28" s="1119">
        <f t="shared" si="4"/>
        <v>0</v>
      </c>
      <c r="S28" s="1151">
        <f t="shared" si="5"/>
        <v>0</v>
      </c>
    </row>
    <row r="29" spans="1:19" x14ac:dyDescent="0.25">
      <c r="A29" s="28" t="s">
        <v>636</v>
      </c>
      <c r="B29" s="7"/>
      <c r="C29" s="7"/>
      <c r="D29" s="1222">
        <f>BudgetWorksheet!H229</f>
        <v>0</v>
      </c>
      <c r="E29" s="7"/>
      <c r="F29" s="1222">
        <f>BudgetWorksheet!Q229</f>
        <v>0</v>
      </c>
      <c r="G29" s="7"/>
      <c r="H29" s="1222">
        <f>BudgetWorksheet!Z229</f>
        <v>0</v>
      </c>
      <c r="I29" s="122"/>
      <c r="L29" s="1149">
        <f t="shared" si="0"/>
        <v>0</v>
      </c>
      <c r="M29" s="1150">
        <f t="shared" si="1"/>
        <v>0</v>
      </c>
      <c r="N29" s="97"/>
      <c r="O29" s="1120">
        <f t="shared" si="2"/>
        <v>0</v>
      </c>
      <c r="P29" s="1122">
        <f t="shared" si="3"/>
        <v>0</v>
      </c>
      <c r="Q29" s="97"/>
      <c r="R29" s="1119">
        <f t="shared" si="4"/>
        <v>0</v>
      </c>
      <c r="S29" s="1151">
        <f t="shared" si="5"/>
        <v>0</v>
      </c>
    </row>
    <row r="30" spans="1:19" ht="14" thickBot="1" x14ac:dyDescent="0.4">
      <c r="A30" s="341" t="s">
        <v>939</v>
      </c>
      <c r="B30" s="341" t="s">
        <v>939</v>
      </c>
      <c r="C30" s="823" t="s">
        <v>395</v>
      </c>
      <c r="D30" s="1221">
        <f>SUM(D23:D29)</f>
        <v>0</v>
      </c>
      <c r="E30" s="341"/>
      <c r="F30" s="1221">
        <f>SUM(F23:F29)</f>
        <v>0</v>
      </c>
      <c r="G30" s="341"/>
      <c r="H30" s="1221">
        <f>SUM(H23:H29)</f>
        <v>0</v>
      </c>
      <c r="I30" s="122"/>
      <c r="L30" s="1152">
        <f t="shared" si="0"/>
        <v>0</v>
      </c>
      <c r="M30" s="1153">
        <f t="shared" si="1"/>
        <v>0</v>
      </c>
      <c r="N30" s="98"/>
      <c r="O30" s="1154">
        <f t="shared" si="2"/>
        <v>0</v>
      </c>
      <c r="P30" s="1155">
        <f t="shared" si="3"/>
        <v>0</v>
      </c>
      <c r="Q30" s="98"/>
      <c r="R30" s="1162">
        <f t="shared" si="4"/>
        <v>0</v>
      </c>
      <c r="S30" s="1156">
        <f t="shared" si="5"/>
        <v>0</v>
      </c>
    </row>
    <row r="31" spans="1:19" ht="4.5" customHeight="1" thickTop="1" x14ac:dyDescent="0.25">
      <c r="A31" s="1"/>
      <c r="B31" s="1"/>
      <c r="C31" s="2"/>
      <c r="D31" s="46"/>
      <c r="E31" s="1"/>
      <c r="F31" s="46"/>
      <c r="G31" s="1"/>
      <c r="H31" s="46"/>
      <c r="I31" s="122"/>
      <c r="L31" s="47"/>
      <c r="M31" s="8"/>
      <c r="N31" s="97"/>
      <c r="O31" s="52"/>
      <c r="P31" s="52"/>
      <c r="Q31" s="97"/>
      <c r="S31" s="48"/>
    </row>
    <row r="32" spans="1:19" ht="13" x14ac:dyDescent="0.3">
      <c r="A32" s="144" t="s">
        <v>412</v>
      </c>
      <c r="B32" s="1"/>
      <c r="C32" s="1"/>
      <c r="D32" s="45"/>
      <c r="E32" s="1"/>
      <c r="F32" s="45"/>
      <c r="G32" s="1"/>
      <c r="H32" s="45"/>
      <c r="I32" s="122"/>
      <c r="L32" s="47"/>
      <c r="M32" s="8"/>
      <c r="N32" s="97"/>
      <c r="O32" s="52"/>
      <c r="P32" s="52"/>
      <c r="Q32" s="97"/>
      <c r="S32" s="48"/>
    </row>
    <row r="33" spans="1:19" x14ac:dyDescent="0.25">
      <c r="A33" s="1" t="s">
        <v>413</v>
      </c>
      <c r="B33" s="1"/>
      <c r="C33" s="1"/>
      <c r="D33" s="1220">
        <f>BudgetWorksheet!H274</f>
        <v>0</v>
      </c>
      <c r="E33" s="1"/>
      <c r="F33" s="1220">
        <f>BudgetWorksheet!Q274</f>
        <v>0</v>
      </c>
      <c r="G33" s="1"/>
      <c r="H33" s="1220">
        <f>BudgetWorksheet!Z274</f>
        <v>0</v>
      </c>
      <c r="I33" s="122"/>
      <c r="L33" s="1149">
        <f>+F33-D33</f>
        <v>0</v>
      </c>
      <c r="M33" s="1150">
        <f>IF(D33&gt;0,+(F33-D33)/D33,0)</f>
        <v>0</v>
      </c>
      <c r="N33" s="97"/>
      <c r="O33" s="1120">
        <f>+H33-D33</f>
        <v>0</v>
      </c>
      <c r="P33" s="1122">
        <f>IF(D33&gt;0,+(H33-D33)/D33,0)</f>
        <v>0</v>
      </c>
      <c r="Q33" s="97"/>
      <c r="R33" s="1119">
        <f>+H33-F33</f>
        <v>0</v>
      </c>
      <c r="S33" s="1151">
        <f>IF(F33&gt;0,+(H33-F33)/F33,0)</f>
        <v>0</v>
      </c>
    </row>
    <row r="34" spans="1:19" x14ac:dyDescent="0.25">
      <c r="A34" s="1" t="s">
        <v>414</v>
      </c>
      <c r="B34" s="1"/>
      <c r="C34" s="1"/>
      <c r="D34" s="1223">
        <f>BudgetWorksheet!H280</f>
        <v>0</v>
      </c>
      <c r="E34" s="1"/>
      <c r="F34" s="1223">
        <f>BudgetWorksheet!Q280</f>
        <v>0</v>
      </c>
      <c r="G34" s="1" t="s">
        <v>939</v>
      </c>
      <c r="H34" s="1223">
        <f>BudgetWorksheet!Z280</f>
        <v>0</v>
      </c>
      <c r="I34" s="122"/>
      <c r="L34" s="1149">
        <f>+F34-D34</f>
        <v>0</v>
      </c>
      <c r="M34" s="1150">
        <f>IF(D34&gt;0,+(F34-D34)/D34,0)</f>
        <v>0</v>
      </c>
      <c r="N34" s="97"/>
      <c r="O34" s="1120">
        <f>+H34-D34</f>
        <v>0</v>
      </c>
      <c r="P34" s="1122">
        <f>IF(D34&gt;0,+(H34-D34)/D34,0)</f>
        <v>0</v>
      </c>
      <c r="Q34" s="97"/>
      <c r="R34" s="1119">
        <f>+H34-F34</f>
        <v>0</v>
      </c>
      <c r="S34" s="1151">
        <f>IF(F34&gt;0,+(H34-F34)/F34,0)</f>
        <v>0</v>
      </c>
    </row>
    <row r="35" spans="1:19" ht="14" thickBot="1" x14ac:dyDescent="0.4">
      <c r="A35" s="341"/>
      <c r="B35" s="341"/>
      <c r="C35" s="823" t="s">
        <v>415</v>
      </c>
      <c r="D35" s="1221">
        <f>SUM(D33:D34)</f>
        <v>0</v>
      </c>
      <c r="E35" s="341"/>
      <c r="F35" s="1221">
        <f>SUM(F33:F34)</f>
        <v>0</v>
      </c>
      <c r="G35" s="341"/>
      <c r="H35" s="1221">
        <f>SUM(H33:H34)</f>
        <v>0</v>
      </c>
      <c r="I35" s="122"/>
      <c r="L35" s="1152">
        <f>+F35-D35</f>
        <v>0</v>
      </c>
      <c r="M35" s="1153">
        <f>IF(D35&gt;0,+(F35-D35)/D35,0)</f>
        <v>0</v>
      </c>
      <c r="N35" s="98"/>
      <c r="O35" s="1154">
        <f>+H35-D35</f>
        <v>0</v>
      </c>
      <c r="P35" s="1155">
        <f>IF(D35&gt;0,+(H35-D35)/D35,0)</f>
        <v>0</v>
      </c>
      <c r="Q35" s="98"/>
      <c r="R35" s="1162">
        <f>+H35-F35</f>
        <v>0</v>
      </c>
      <c r="S35" s="1156">
        <f>IF(F35&gt;0,+(H35-F35)/F35,0)</f>
        <v>0</v>
      </c>
    </row>
    <row r="36" spans="1:19" ht="6" customHeight="1" thickTop="1" x14ac:dyDescent="0.25">
      <c r="A36" s="1"/>
      <c r="B36" s="1"/>
      <c r="C36" s="2"/>
      <c r="D36" s="395"/>
      <c r="E36" s="1"/>
      <c r="F36" s="395"/>
      <c r="G36" s="1"/>
      <c r="H36" s="395"/>
      <c r="I36" s="122"/>
      <c r="L36" s="47"/>
      <c r="M36" s="8"/>
      <c r="N36" s="97"/>
      <c r="O36" s="52"/>
      <c r="P36" s="52"/>
      <c r="Q36" s="97"/>
      <c r="S36" s="48"/>
    </row>
    <row r="37" spans="1:19" ht="13" x14ac:dyDescent="0.3">
      <c r="A37" s="145" t="s">
        <v>455</v>
      </c>
      <c r="B37" s="27"/>
      <c r="C37" s="29" t="s">
        <v>859</v>
      </c>
      <c r="D37" s="395"/>
      <c r="E37" s="1"/>
      <c r="F37" s="395"/>
      <c r="G37" s="1"/>
      <c r="H37" s="395"/>
      <c r="I37" s="122"/>
      <c r="L37" s="47"/>
      <c r="M37" s="8"/>
      <c r="N37" s="97"/>
      <c r="O37" s="52"/>
      <c r="P37" s="52"/>
      <c r="Q37" s="97"/>
      <c r="S37" s="48"/>
    </row>
    <row r="38" spans="1:19" x14ac:dyDescent="0.25">
      <c r="A38" s="30" t="s">
        <v>698</v>
      </c>
      <c r="B38" s="27"/>
      <c r="C38" s="29"/>
      <c r="D38" s="1224">
        <f>BudgetWorksheet!H233</f>
        <v>0</v>
      </c>
      <c r="E38" s="1"/>
      <c r="F38" s="1224">
        <f>BudgetWorksheet!Q233</f>
        <v>0</v>
      </c>
      <c r="G38" s="1"/>
      <c r="H38" s="1224">
        <f>BudgetWorksheet!Z233</f>
        <v>0</v>
      </c>
      <c r="I38" s="122"/>
      <c r="L38" s="1149">
        <f>+F38-D38</f>
        <v>0</v>
      </c>
      <c r="M38" s="1150">
        <f>IF(D38&gt;0,+(F38-D38)/D38,0)</f>
        <v>0</v>
      </c>
      <c r="N38" s="97"/>
      <c r="O38" s="1120">
        <f>+H38-D38</f>
        <v>0</v>
      </c>
      <c r="P38" s="1122">
        <f>IF(D38&gt;0,+(H38-D38)/D38,0)</f>
        <v>0</v>
      </c>
      <c r="Q38" s="97"/>
      <c r="R38" s="1119">
        <f>+H38-F38</f>
        <v>0</v>
      </c>
      <c r="S38" s="1151">
        <f>IF(F38&gt;0,+(H38-F38)/F38,0)</f>
        <v>0</v>
      </c>
    </row>
    <row r="39" spans="1:19" x14ac:dyDescent="0.25">
      <c r="A39" s="30" t="s">
        <v>699</v>
      </c>
      <c r="B39" s="27"/>
      <c r="C39" s="29"/>
      <c r="D39" s="1224">
        <f>BudgetWorksheet!H239</f>
        <v>0</v>
      </c>
      <c r="E39" s="1"/>
      <c r="F39" s="1224">
        <f>BudgetWorksheet!Q239</f>
        <v>0</v>
      </c>
      <c r="G39" s="1"/>
      <c r="H39" s="1224">
        <f>BudgetWorksheet!Z239</f>
        <v>0</v>
      </c>
      <c r="I39" s="122"/>
      <c r="L39" s="1149">
        <f>+F39-D39</f>
        <v>0</v>
      </c>
      <c r="M39" s="1150">
        <f>IF(D39&gt;0,+(F39-D39)/D39,0)</f>
        <v>0</v>
      </c>
      <c r="N39" s="97"/>
      <c r="O39" s="1120">
        <f>+H39-D39</f>
        <v>0</v>
      </c>
      <c r="P39" s="1122">
        <f>IF(D39&gt;0,+(H39-D39)/D39,0)</f>
        <v>0</v>
      </c>
      <c r="Q39" s="97"/>
      <c r="R39" s="1119">
        <f>+H39-F39</f>
        <v>0</v>
      </c>
      <c r="S39" s="1151">
        <f>IF(F39&gt;0,+(H39-F39)/F39,0)</f>
        <v>0</v>
      </c>
    </row>
    <row r="40" spans="1:19" x14ac:dyDescent="0.25">
      <c r="A40" s="30" t="s">
        <v>636</v>
      </c>
      <c r="B40" s="27"/>
      <c r="C40" s="1"/>
      <c r="D40" s="1225">
        <f>BudgetWorksheet!H245</f>
        <v>0</v>
      </c>
      <c r="E40" s="1"/>
      <c r="F40" s="1225">
        <f>BudgetWorksheet!Q245</f>
        <v>0</v>
      </c>
      <c r="G40" s="1"/>
      <c r="H40" s="1225">
        <f>BudgetWorksheet!Z245</f>
        <v>0</v>
      </c>
      <c r="I40" s="122"/>
      <c r="L40" s="1149">
        <f>+F40-D40</f>
        <v>0</v>
      </c>
      <c r="M40" s="1150">
        <f>IF(D40&gt;0,+(F40-D40)/D40,0)</f>
        <v>0</v>
      </c>
      <c r="N40" s="97"/>
      <c r="O40" s="1120">
        <f>+H40-D40</f>
        <v>0</v>
      </c>
      <c r="P40" s="1122">
        <f>IF(D40&gt;0,+(H40-D40)/D40,0)</f>
        <v>0</v>
      </c>
      <c r="Q40" s="97"/>
      <c r="R40" s="1119">
        <f>+H40-F40</f>
        <v>0</v>
      </c>
      <c r="S40" s="1151">
        <f>IF(F40&gt;0,+(H40-F40)/F40,0)</f>
        <v>0</v>
      </c>
    </row>
    <row r="41" spans="1:19" ht="14" thickBot="1" x14ac:dyDescent="0.4">
      <c r="A41" s="341" t="s">
        <v>939</v>
      </c>
      <c r="B41" s="341"/>
      <c r="C41" s="823" t="s">
        <v>415</v>
      </c>
      <c r="D41" s="1221">
        <f>SUM(D38:D40)</f>
        <v>0</v>
      </c>
      <c r="E41" s="341"/>
      <c r="F41" s="1221">
        <f>SUM(F38:F40)</f>
        <v>0</v>
      </c>
      <c r="G41" s="341"/>
      <c r="H41" s="1221">
        <f>SUM(H38:H40)</f>
        <v>0</v>
      </c>
      <c r="I41" s="122"/>
      <c r="L41" s="1152">
        <f>+F41-D41</f>
        <v>0</v>
      </c>
      <c r="M41" s="1153">
        <f>IF(D41&gt;0,+(F41-D41)/D41,0)</f>
        <v>0</v>
      </c>
      <c r="N41" s="98"/>
      <c r="O41" s="1154">
        <f>+H41-D41</f>
        <v>0</v>
      </c>
      <c r="P41" s="1155">
        <f>IF(D41&gt;0,+(H41-D41)/D41,0)</f>
        <v>0</v>
      </c>
      <c r="Q41" s="98"/>
      <c r="R41" s="1162">
        <f>+H41-F41</f>
        <v>0</v>
      </c>
      <c r="S41" s="1156">
        <f>IF(F41&gt;0,+(H41-F41)/F41,0)</f>
        <v>0</v>
      </c>
    </row>
    <row r="42" spans="1:19" ht="12" customHeight="1" thickTop="1" x14ac:dyDescent="0.3">
      <c r="A42" s="144"/>
      <c r="B42" s="1"/>
      <c r="C42" s="2"/>
      <c r="D42" s="46"/>
      <c r="E42" s="1"/>
      <c r="F42" s="46"/>
      <c r="G42" s="1"/>
      <c r="H42" s="46"/>
      <c r="I42" s="122"/>
      <c r="L42" s="47"/>
      <c r="M42" s="8"/>
      <c r="N42" s="97"/>
      <c r="O42" s="52"/>
      <c r="P42" s="52"/>
      <c r="Q42" s="97"/>
      <c r="S42" s="48"/>
    </row>
    <row r="43" spans="1:19" ht="13" x14ac:dyDescent="0.3">
      <c r="A43" s="144" t="s">
        <v>454</v>
      </c>
      <c r="B43" s="1"/>
      <c r="C43" s="2"/>
      <c r="D43" s="46"/>
      <c r="E43" s="1"/>
      <c r="F43" s="46"/>
      <c r="G43" s="1"/>
      <c r="H43" s="46"/>
      <c r="I43" s="122"/>
      <c r="L43" s="47"/>
      <c r="M43" s="8"/>
      <c r="N43" s="97"/>
      <c r="O43" s="52"/>
      <c r="P43" s="52"/>
      <c r="Q43" s="97"/>
      <c r="S43" s="48"/>
    </row>
    <row r="44" spans="1:19" x14ac:dyDescent="0.25">
      <c r="A44" s="31" t="s">
        <v>701</v>
      </c>
      <c r="B44" s="1"/>
      <c r="C44" s="2"/>
      <c r="D44" s="1220">
        <f>BudgetWorksheet!H288</f>
        <v>0</v>
      </c>
      <c r="E44" s="1"/>
      <c r="F44" s="1220">
        <f>BudgetWorksheet!Q288</f>
        <v>0</v>
      </c>
      <c r="G44" s="1"/>
      <c r="H44" s="1220">
        <f>BudgetWorksheet!Z288</f>
        <v>0</v>
      </c>
      <c r="I44" s="122"/>
      <c r="L44" s="1149">
        <f t="shared" ref="L44:L57" si="6">+F44-D44</f>
        <v>0</v>
      </c>
      <c r="M44" s="1150">
        <f t="shared" ref="M44:M57" si="7">IF(D44&gt;0,+(F44-D44)/D44,0)</f>
        <v>0</v>
      </c>
      <c r="N44" s="97"/>
      <c r="O44" s="1120">
        <f t="shared" ref="O44:O57" si="8">+H44-D44</f>
        <v>0</v>
      </c>
      <c r="P44" s="1122">
        <f t="shared" ref="P44:P57" si="9">IF(D44&gt;0,+(H44-D44)/D44,0)</f>
        <v>0</v>
      </c>
      <c r="Q44" s="97"/>
      <c r="R44" s="1119">
        <f t="shared" ref="R44:R57" si="10">+H44-F44</f>
        <v>0</v>
      </c>
      <c r="S44" s="1151">
        <f t="shared" ref="S44:S57" si="11">IF(F44&gt;0,+(H44-F44)/F44,0)</f>
        <v>0</v>
      </c>
    </row>
    <row r="45" spans="1:19" x14ac:dyDescent="0.25">
      <c r="A45" s="31" t="s">
        <v>39</v>
      </c>
      <c r="B45" s="1"/>
      <c r="C45" s="2"/>
      <c r="D45" s="1220">
        <f>BudgetWorksheet!H289</f>
        <v>0</v>
      </c>
      <c r="E45" s="1"/>
      <c r="F45" s="1220">
        <f>BudgetWorksheet!Q289</f>
        <v>0</v>
      </c>
      <c r="G45" s="1"/>
      <c r="H45" s="1220">
        <f>BudgetWorksheet!Z289</f>
        <v>0</v>
      </c>
      <c r="I45" s="122"/>
      <c r="L45" s="1149">
        <f>+F45-D45</f>
        <v>0</v>
      </c>
      <c r="M45" s="1150">
        <f>IF(D45&gt;0,+(F45-D45)/D45,0)</f>
        <v>0</v>
      </c>
      <c r="N45" s="97"/>
      <c r="O45" s="1120">
        <f>+H45-D45</f>
        <v>0</v>
      </c>
      <c r="P45" s="1122">
        <f>IF(D45&gt;0,+(H45-D45)/D45,0)</f>
        <v>0</v>
      </c>
      <c r="Q45" s="97"/>
      <c r="R45" s="1119">
        <f>+H45-F45</f>
        <v>0</v>
      </c>
      <c r="S45" s="1151">
        <f>IF(F45&gt;0,+(H45-F45)/F45,0)</f>
        <v>0</v>
      </c>
    </row>
    <row r="46" spans="1:19" x14ac:dyDescent="0.25">
      <c r="A46" s="31" t="s">
        <v>702</v>
      </c>
      <c r="B46" s="1"/>
      <c r="C46" s="2"/>
      <c r="D46" s="1220">
        <f>BudgetWorksheet!H290</f>
        <v>0</v>
      </c>
      <c r="E46" s="1"/>
      <c r="F46" s="1220">
        <f>BudgetWorksheet!Q290</f>
        <v>0</v>
      </c>
      <c r="G46" s="1"/>
      <c r="H46" s="1220">
        <f>BudgetWorksheet!Z290</f>
        <v>0</v>
      </c>
      <c r="I46" s="122"/>
      <c r="L46" s="1149">
        <f t="shared" si="6"/>
        <v>0</v>
      </c>
      <c r="M46" s="1150">
        <f t="shared" si="7"/>
        <v>0</v>
      </c>
      <c r="N46" s="97"/>
      <c r="O46" s="1120">
        <f t="shared" si="8"/>
        <v>0</v>
      </c>
      <c r="P46" s="1122">
        <f t="shared" si="9"/>
        <v>0</v>
      </c>
      <c r="Q46" s="97"/>
      <c r="R46" s="1119">
        <f t="shared" si="10"/>
        <v>0</v>
      </c>
      <c r="S46" s="1151">
        <f t="shared" si="11"/>
        <v>0</v>
      </c>
    </row>
    <row r="47" spans="1:19" x14ac:dyDescent="0.25">
      <c r="A47" s="31" t="s">
        <v>703</v>
      </c>
      <c r="B47" s="1"/>
      <c r="C47" s="2"/>
      <c r="D47" s="1220">
        <f>BudgetWorksheet!H291</f>
        <v>0</v>
      </c>
      <c r="E47" s="1"/>
      <c r="F47" s="1220">
        <f>BudgetWorksheet!Q291</f>
        <v>0</v>
      </c>
      <c r="G47" s="1"/>
      <c r="H47" s="1220">
        <f>BudgetWorksheet!Z291</f>
        <v>0</v>
      </c>
      <c r="I47" s="122"/>
      <c r="L47" s="1149">
        <f t="shared" si="6"/>
        <v>0</v>
      </c>
      <c r="M47" s="1150">
        <f t="shared" si="7"/>
        <v>0</v>
      </c>
      <c r="N47" s="97"/>
      <c r="O47" s="1120">
        <f t="shared" si="8"/>
        <v>0</v>
      </c>
      <c r="P47" s="1122">
        <f t="shared" si="9"/>
        <v>0</v>
      </c>
      <c r="Q47" s="97"/>
      <c r="R47" s="1119">
        <f t="shared" si="10"/>
        <v>0</v>
      </c>
      <c r="S47" s="1151">
        <f t="shared" si="11"/>
        <v>0</v>
      </c>
    </row>
    <row r="48" spans="1:19" x14ac:dyDescent="0.25">
      <c r="A48" s="31" t="s">
        <v>704</v>
      </c>
      <c r="B48" s="1"/>
      <c r="C48" s="2"/>
      <c r="D48" s="1220">
        <f>BudgetWorksheet!H292</f>
        <v>0</v>
      </c>
      <c r="E48" s="1"/>
      <c r="F48" s="1220">
        <f>BudgetWorksheet!Q292</f>
        <v>0</v>
      </c>
      <c r="G48" s="1"/>
      <c r="H48" s="1220">
        <f>BudgetWorksheet!Z292</f>
        <v>0</v>
      </c>
      <c r="I48" s="122"/>
      <c r="L48" s="1149">
        <f t="shared" si="6"/>
        <v>0</v>
      </c>
      <c r="M48" s="1150">
        <f t="shared" si="7"/>
        <v>0</v>
      </c>
      <c r="N48" s="97"/>
      <c r="O48" s="1120">
        <f t="shared" si="8"/>
        <v>0</v>
      </c>
      <c r="P48" s="1122">
        <f t="shared" si="9"/>
        <v>0</v>
      </c>
      <c r="Q48" s="97"/>
      <c r="R48" s="1119">
        <f t="shared" si="10"/>
        <v>0</v>
      </c>
      <c r="S48" s="1151">
        <f t="shared" si="11"/>
        <v>0</v>
      </c>
    </row>
    <row r="49" spans="1:19" x14ac:dyDescent="0.25">
      <c r="A49" s="31" t="s">
        <v>705</v>
      </c>
      <c r="B49" s="1"/>
      <c r="C49" s="2"/>
      <c r="D49" s="1220">
        <f>BudgetWorksheet!H293</f>
        <v>0</v>
      </c>
      <c r="E49" s="1"/>
      <c r="F49" s="1220">
        <f>BudgetWorksheet!Q293</f>
        <v>0</v>
      </c>
      <c r="G49" s="1"/>
      <c r="H49" s="1220">
        <f>BudgetWorksheet!Z293</f>
        <v>0</v>
      </c>
      <c r="I49" s="122"/>
      <c r="L49" s="1149">
        <f t="shared" si="6"/>
        <v>0</v>
      </c>
      <c r="M49" s="1150">
        <f t="shared" si="7"/>
        <v>0</v>
      </c>
      <c r="N49" s="97"/>
      <c r="O49" s="1120">
        <f t="shared" si="8"/>
        <v>0</v>
      </c>
      <c r="P49" s="1122">
        <f t="shared" si="9"/>
        <v>0</v>
      </c>
      <c r="Q49" s="97"/>
      <c r="R49" s="1119">
        <f t="shared" si="10"/>
        <v>0</v>
      </c>
      <c r="S49" s="1151">
        <f t="shared" si="11"/>
        <v>0</v>
      </c>
    </row>
    <row r="50" spans="1:19" x14ac:dyDescent="0.25">
      <c r="A50" s="31" t="s">
        <v>706</v>
      </c>
      <c r="B50" s="1"/>
      <c r="C50" s="2"/>
      <c r="D50" s="1220">
        <f>BudgetWorksheet!H294</f>
        <v>0</v>
      </c>
      <c r="E50" s="1"/>
      <c r="F50" s="1220">
        <f>BudgetWorksheet!Q294</f>
        <v>0</v>
      </c>
      <c r="G50" s="1"/>
      <c r="H50" s="1220">
        <f>BudgetWorksheet!Z294</f>
        <v>0</v>
      </c>
      <c r="I50" s="122"/>
      <c r="L50" s="1149">
        <f t="shared" si="6"/>
        <v>0</v>
      </c>
      <c r="M50" s="1150">
        <f t="shared" si="7"/>
        <v>0</v>
      </c>
      <c r="N50" s="97"/>
      <c r="O50" s="1120">
        <f t="shared" si="8"/>
        <v>0</v>
      </c>
      <c r="P50" s="1122">
        <f t="shared" si="9"/>
        <v>0</v>
      </c>
      <c r="Q50" s="97"/>
      <c r="R50" s="1119">
        <f t="shared" si="10"/>
        <v>0</v>
      </c>
      <c r="S50" s="1151">
        <f t="shared" si="11"/>
        <v>0</v>
      </c>
    </row>
    <row r="51" spans="1:19" x14ac:dyDescent="0.25">
      <c r="A51" s="32" t="s">
        <v>707</v>
      </c>
      <c r="B51" s="1"/>
      <c r="C51" s="2"/>
      <c r="D51" s="1220">
        <f>BudgetWorksheet!H295</f>
        <v>0</v>
      </c>
      <c r="E51" s="1"/>
      <c r="F51" s="1220">
        <f>BudgetWorksheet!Q295</f>
        <v>0</v>
      </c>
      <c r="G51" s="1"/>
      <c r="H51" s="1220">
        <f>BudgetWorksheet!Z295</f>
        <v>0</v>
      </c>
      <c r="I51" s="122"/>
      <c r="L51" s="1149">
        <f t="shared" si="6"/>
        <v>0</v>
      </c>
      <c r="M51" s="1150">
        <f t="shared" si="7"/>
        <v>0</v>
      </c>
      <c r="N51" s="97"/>
      <c r="O51" s="1120">
        <f t="shared" si="8"/>
        <v>0</v>
      </c>
      <c r="P51" s="1122">
        <f t="shared" si="9"/>
        <v>0</v>
      </c>
      <c r="Q51" s="97"/>
      <c r="R51" s="1119">
        <f t="shared" si="10"/>
        <v>0</v>
      </c>
      <c r="S51" s="1151">
        <f t="shared" si="11"/>
        <v>0</v>
      </c>
    </row>
    <row r="52" spans="1:19" x14ac:dyDescent="0.25">
      <c r="A52" s="32" t="s">
        <v>708</v>
      </c>
      <c r="B52" s="1"/>
      <c r="C52" s="2"/>
      <c r="D52" s="1220">
        <f>BudgetWorksheet!H296</f>
        <v>0</v>
      </c>
      <c r="E52" s="1"/>
      <c r="F52" s="1220">
        <f>BudgetWorksheet!Q296</f>
        <v>0</v>
      </c>
      <c r="G52" s="1"/>
      <c r="H52" s="1220">
        <f>BudgetWorksheet!Z296</f>
        <v>0</v>
      </c>
      <c r="I52" s="122"/>
      <c r="L52" s="1149">
        <f t="shared" si="6"/>
        <v>0</v>
      </c>
      <c r="M52" s="1150">
        <f t="shared" si="7"/>
        <v>0</v>
      </c>
      <c r="N52" s="97"/>
      <c r="O52" s="1120">
        <f t="shared" si="8"/>
        <v>0</v>
      </c>
      <c r="P52" s="1122">
        <f t="shared" si="9"/>
        <v>0</v>
      </c>
      <c r="Q52" s="97"/>
      <c r="R52" s="1119">
        <f t="shared" si="10"/>
        <v>0</v>
      </c>
      <c r="S52" s="1151">
        <f t="shared" si="11"/>
        <v>0</v>
      </c>
    </row>
    <row r="53" spans="1:19" x14ac:dyDescent="0.25">
      <c r="A53" s="32" t="s">
        <v>709</v>
      </c>
      <c r="B53" s="1"/>
      <c r="C53" s="2"/>
      <c r="D53" s="1220">
        <f>BudgetWorksheet!H297</f>
        <v>0</v>
      </c>
      <c r="E53" s="1"/>
      <c r="F53" s="1220">
        <f>BudgetWorksheet!Q297</f>
        <v>0</v>
      </c>
      <c r="G53" s="1"/>
      <c r="H53" s="1220">
        <f>BudgetWorksheet!Z297</f>
        <v>0</v>
      </c>
      <c r="I53" s="122"/>
      <c r="L53" s="1149">
        <f t="shared" si="6"/>
        <v>0</v>
      </c>
      <c r="M53" s="1150">
        <f t="shared" si="7"/>
        <v>0</v>
      </c>
      <c r="N53" s="97"/>
      <c r="O53" s="1120">
        <f t="shared" si="8"/>
        <v>0</v>
      </c>
      <c r="P53" s="1122">
        <f t="shared" si="9"/>
        <v>0</v>
      </c>
      <c r="Q53" s="97"/>
      <c r="R53" s="1119">
        <f t="shared" si="10"/>
        <v>0</v>
      </c>
      <c r="S53" s="1151">
        <f t="shared" si="11"/>
        <v>0</v>
      </c>
    </row>
    <row r="54" spans="1:19" x14ac:dyDescent="0.25">
      <c r="A54" s="32" t="s">
        <v>636</v>
      </c>
      <c r="B54" s="1"/>
      <c r="C54" s="2"/>
      <c r="D54" s="1220">
        <f>BudgetWorksheet!H298</f>
        <v>0</v>
      </c>
      <c r="E54" s="1"/>
      <c r="F54" s="1220">
        <f>BudgetWorksheet!Q298</f>
        <v>0</v>
      </c>
      <c r="G54" s="1"/>
      <c r="H54" s="1220">
        <f>BudgetWorksheet!Z298</f>
        <v>0</v>
      </c>
      <c r="I54" s="122"/>
      <c r="L54" s="1149">
        <f t="shared" si="6"/>
        <v>0</v>
      </c>
      <c r="M54" s="1150">
        <f t="shared" si="7"/>
        <v>0</v>
      </c>
      <c r="N54" s="97"/>
      <c r="O54" s="1120">
        <f t="shared" si="8"/>
        <v>0</v>
      </c>
      <c r="P54" s="1122">
        <f t="shared" si="9"/>
        <v>0</v>
      </c>
      <c r="Q54" s="97"/>
      <c r="R54" s="1119">
        <f t="shared" si="10"/>
        <v>0</v>
      </c>
      <c r="S54" s="1151">
        <f t="shared" si="11"/>
        <v>0</v>
      </c>
    </row>
    <row r="55" spans="1:19" x14ac:dyDescent="0.25">
      <c r="A55" s="32" t="s">
        <v>710</v>
      </c>
      <c r="B55" s="1"/>
      <c r="C55" s="2"/>
      <c r="D55" s="1220">
        <f>BudgetWorksheet!H299</f>
        <v>0</v>
      </c>
      <c r="E55" s="1"/>
      <c r="F55" s="1220">
        <f>BudgetWorksheet!Q299</f>
        <v>0</v>
      </c>
      <c r="G55" s="1"/>
      <c r="H55" s="1220">
        <f>BudgetWorksheet!Z299</f>
        <v>0</v>
      </c>
      <c r="I55" s="122"/>
      <c r="L55" s="1149">
        <f t="shared" si="6"/>
        <v>0</v>
      </c>
      <c r="M55" s="1150">
        <f t="shared" si="7"/>
        <v>0</v>
      </c>
      <c r="N55" s="97"/>
      <c r="O55" s="1120">
        <f t="shared" si="8"/>
        <v>0</v>
      </c>
      <c r="P55" s="1122">
        <f t="shared" si="9"/>
        <v>0</v>
      </c>
      <c r="Q55" s="97"/>
      <c r="R55" s="1119">
        <f t="shared" si="10"/>
        <v>0</v>
      </c>
      <c r="S55" s="1151">
        <f t="shared" si="11"/>
        <v>0</v>
      </c>
    </row>
    <row r="56" spans="1:19" x14ac:dyDescent="0.25">
      <c r="A56" s="32" t="s">
        <v>711</v>
      </c>
      <c r="B56" s="1"/>
      <c r="C56" s="2"/>
      <c r="D56" s="1220">
        <f>BudgetWorksheet!H300</f>
        <v>0</v>
      </c>
      <c r="E56" s="1"/>
      <c r="F56" s="1220">
        <f>BudgetWorksheet!Q300</f>
        <v>0</v>
      </c>
      <c r="G56" s="7"/>
      <c r="H56" s="1220">
        <f>BudgetWorksheet!Z300</f>
        <v>0</v>
      </c>
      <c r="I56" s="122"/>
      <c r="L56" s="1149">
        <f t="shared" si="6"/>
        <v>0</v>
      </c>
      <c r="M56" s="1150">
        <f t="shared" si="7"/>
        <v>0</v>
      </c>
      <c r="N56" s="97"/>
      <c r="O56" s="1120">
        <f t="shared" si="8"/>
        <v>0</v>
      </c>
      <c r="P56" s="1122">
        <f t="shared" si="9"/>
        <v>0</v>
      </c>
      <c r="Q56" s="97"/>
      <c r="R56" s="1119">
        <f t="shared" si="10"/>
        <v>0</v>
      </c>
      <c r="S56" s="1151">
        <f t="shared" si="11"/>
        <v>0</v>
      </c>
    </row>
    <row r="57" spans="1:19" ht="14" thickBot="1" x14ac:dyDescent="0.4">
      <c r="A57" s="827"/>
      <c r="B57" s="341"/>
      <c r="C57" s="823" t="s">
        <v>415</v>
      </c>
      <c r="D57" s="1221">
        <f>SUM(D44:D56)</f>
        <v>0</v>
      </c>
      <c r="E57" s="341"/>
      <c r="F57" s="1221">
        <f>SUM(F44:F56)</f>
        <v>0</v>
      </c>
      <c r="G57" s="341"/>
      <c r="H57" s="1221">
        <f>SUM(H44:H56)</f>
        <v>0</v>
      </c>
      <c r="I57" s="122"/>
      <c r="L57" s="1152">
        <f t="shared" si="6"/>
        <v>0</v>
      </c>
      <c r="M57" s="1153">
        <f t="shared" si="7"/>
        <v>0</v>
      </c>
      <c r="N57" s="98"/>
      <c r="O57" s="1154">
        <f t="shared" si="8"/>
        <v>0</v>
      </c>
      <c r="P57" s="1155">
        <f t="shared" si="9"/>
        <v>0</v>
      </c>
      <c r="Q57" s="98"/>
      <c r="R57" s="1162">
        <f t="shared" si="10"/>
        <v>0</v>
      </c>
      <c r="S57" s="1156">
        <f t="shared" si="11"/>
        <v>0</v>
      </c>
    </row>
    <row r="58" spans="1:19" ht="6.75" customHeight="1" thickTop="1" x14ac:dyDescent="0.25">
      <c r="A58" s="1"/>
      <c r="B58" s="1"/>
      <c r="C58" s="2"/>
      <c r="D58" s="46"/>
      <c r="E58" s="1"/>
      <c r="F58" s="46"/>
      <c r="G58" s="1"/>
      <c r="H58" s="46"/>
      <c r="I58" s="122"/>
      <c r="L58" s="47"/>
      <c r="M58" s="8"/>
      <c r="N58" s="8"/>
      <c r="O58" s="8"/>
      <c r="P58" s="8"/>
      <c r="Q58" s="8"/>
      <c r="S58" s="48"/>
    </row>
    <row r="59" spans="1:19" ht="13.5" thickBot="1" x14ac:dyDescent="0.35">
      <c r="A59" s="824" t="s">
        <v>335</v>
      </c>
      <c r="B59" s="825"/>
      <c r="C59" s="826"/>
      <c r="D59" s="1226">
        <f>+D57+D41+D35+D30+D20+D16</f>
        <v>0</v>
      </c>
      <c r="E59" s="825"/>
      <c r="F59" s="1226">
        <f>+F57+F41+F35+F30+F20+F16</f>
        <v>0</v>
      </c>
      <c r="G59" s="825"/>
      <c r="H59" s="1226">
        <f>+H57+H41+H35+H30+H20+H16</f>
        <v>0</v>
      </c>
      <c r="I59" s="122"/>
      <c r="L59" s="1163">
        <f>+F59-D59</f>
        <v>0</v>
      </c>
      <c r="M59" s="1164">
        <f>IF(D59&gt;0,+(F59-D59)/D59,0)</f>
        <v>0</v>
      </c>
      <c r="N59" s="857"/>
      <c r="O59" s="1165">
        <f>+H59-D59</f>
        <v>0</v>
      </c>
      <c r="P59" s="1164">
        <f>IF(D59&gt;0,+(H59-D59)/D59,0)</f>
        <v>0</v>
      </c>
      <c r="Q59" s="857"/>
      <c r="R59" s="1165">
        <f>+H59-F59</f>
        <v>0</v>
      </c>
      <c r="S59" s="1166">
        <f>IF(F59&gt;0,+(H59-F59)/F59,0)</f>
        <v>0</v>
      </c>
    </row>
    <row r="60" spans="1:19" s="35" customFormat="1" ht="7.5" customHeight="1" thickTop="1" x14ac:dyDescent="0.3">
      <c r="A60" s="488"/>
      <c r="B60" s="12"/>
      <c r="C60" s="38"/>
      <c r="D60" s="558"/>
      <c r="E60" s="12"/>
      <c r="F60" s="558"/>
      <c r="G60" s="12"/>
      <c r="H60" s="558"/>
      <c r="I60" s="122"/>
      <c r="L60" s="1121"/>
      <c r="M60" s="1122"/>
      <c r="N60" s="52"/>
      <c r="O60" s="1120"/>
      <c r="P60" s="1122"/>
      <c r="Q60" s="52"/>
      <c r="R60" s="1120"/>
      <c r="S60" s="1123"/>
    </row>
    <row r="61" spans="1:19" ht="13" thickBot="1" x14ac:dyDescent="0.3">
      <c r="A61" s="1457" t="s">
        <v>655</v>
      </c>
      <c r="B61" s="1486"/>
      <c r="C61" s="1486"/>
      <c r="D61" s="1486"/>
      <c r="E61" s="1486"/>
      <c r="F61" s="1486"/>
      <c r="G61" s="1486"/>
      <c r="H61" s="1486"/>
      <c r="I61" s="122"/>
      <c r="L61" s="59"/>
      <c r="M61" s="60"/>
      <c r="N61" s="60"/>
      <c r="O61" s="60"/>
      <c r="P61" s="60"/>
      <c r="Q61" s="60"/>
      <c r="R61" s="60"/>
      <c r="S61" s="61"/>
    </row>
    <row r="62" spans="1:19" s="60" customFormat="1" ht="13" thickBot="1" x14ac:dyDescent="0.3">
      <c r="A62" s="1498" t="s">
        <v>839</v>
      </c>
      <c r="B62" s="1499"/>
      <c r="C62" s="1499"/>
      <c r="D62" s="1499"/>
      <c r="E62" s="1499"/>
      <c r="F62" s="1499"/>
      <c r="G62" s="1499"/>
      <c r="H62" s="1499"/>
      <c r="I62" s="122"/>
      <c r="J62" s="8"/>
      <c r="K62" s="8"/>
      <c r="R62" s="415"/>
    </row>
    <row r="63" spans="1:19" ht="6.75" customHeight="1" x14ac:dyDescent="0.25">
      <c r="A63" s="1"/>
      <c r="B63" s="1"/>
      <c r="C63" s="1"/>
      <c r="D63" s="45"/>
      <c r="E63" s="1"/>
      <c r="F63" s="45"/>
      <c r="G63" s="1"/>
      <c r="H63" s="45"/>
      <c r="I63" s="122"/>
    </row>
    <row r="64" spans="1:19" ht="13" x14ac:dyDescent="0.3">
      <c r="A64" s="1451" t="s">
        <v>605</v>
      </c>
      <c r="B64" s="1451"/>
      <c r="C64" s="1451"/>
      <c r="D64" s="1451"/>
      <c r="E64" s="1451"/>
      <c r="F64" s="1451"/>
      <c r="G64" s="1451"/>
      <c r="H64" s="1451"/>
      <c r="I64" s="1451"/>
    </row>
    <row r="65" spans="1:9" ht="13" x14ac:dyDescent="0.3">
      <c r="A65" s="1451" t="s">
        <v>606</v>
      </c>
      <c r="B65" s="1451"/>
      <c r="C65" s="1451"/>
      <c r="D65" s="1451"/>
      <c r="E65" s="1451"/>
      <c r="F65" s="1451"/>
      <c r="G65" s="1451"/>
      <c r="H65" s="1451"/>
      <c r="I65" s="1451"/>
    </row>
    <row r="66" spans="1:9" ht="13" x14ac:dyDescent="0.3">
      <c r="A66" s="1451" t="s">
        <v>960</v>
      </c>
      <c r="B66" s="1451"/>
      <c r="C66" s="1451"/>
      <c r="D66" s="1451"/>
      <c r="E66" s="1451"/>
      <c r="F66" s="1451"/>
      <c r="G66" s="1451"/>
      <c r="H66" s="1451"/>
      <c r="I66" s="1451"/>
    </row>
    <row r="67" spans="1:9" s="372" customFormat="1" ht="13" x14ac:dyDescent="0.3">
      <c r="A67" s="1450" t="s">
        <v>607</v>
      </c>
      <c r="B67" s="1450"/>
      <c r="C67" s="1450"/>
      <c r="D67" s="1450"/>
      <c r="E67" s="1450"/>
      <c r="F67" s="1450"/>
      <c r="G67" s="1450"/>
      <c r="H67" s="1450"/>
      <c r="I67" s="1450"/>
    </row>
    <row r="81" spans="1:23" ht="13" x14ac:dyDescent="0.3">
      <c r="W81" s="1053" t="s">
        <v>368</v>
      </c>
    </row>
    <row r="82" spans="1:23" ht="15.5" x14ac:dyDescent="0.35">
      <c r="W82" s="1017" t="s">
        <v>834</v>
      </c>
    </row>
    <row r="83" spans="1:23" x14ac:dyDescent="0.25">
      <c r="W83" t="s">
        <v>887</v>
      </c>
    </row>
    <row r="84" spans="1:23" x14ac:dyDescent="0.25">
      <c r="W84" t="s">
        <v>835</v>
      </c>
    </row>
    <row r="85" spans="1:23" x14ac:dyDescent="0.25">
      <c r="W85" t="s">
        <v>360</v>
      </c>
    </row>
    <row r="87" spans="1:23" x14ac:dyDescent="0.25">
      <c r="W87" t="s">
        <v>361</v>
      </c>
    </row>
    <row r="88" spans="1:23" x14ac:dyDescent="0.25">
      <c r="W88" s="234" t="s">
        <v>362</v>
      </c>
    </row>
    <row r="89" spans="1:23" x14ac:dyDescent="0.25">
      <c r="W89" t="s">
        <v>363</v>
      </c>
    </row>
    <row r="90" spans="1:23" x14ac:dyDescent="0.25">
      <c r="W90" t="s">
        <v>370</v>
      </c>
    </row>
    <row r="91" spans="1:23" x14ac:dyDescent="0.25">
      <c r="W91" t="s">
        <v>892</v>
      </c>
    </row>
    <row r="93" spans="1:23" x14ac:dyDescent="0.25">
      <c r="W93" t="s">
        <v>369</v>
      </c>
    </row>
    <row r="94" spans="1:23" x14ac:dyDescent="0.25">
      <c r="W94" t="s">
        <v>364</v>
      </c>
    </row>
    <row r="95" spans="1:23" x14ac:dyDescent="0.25">
      <c r="A95" s="426"/>
      <c r="J95" s="444"/>
      <c r="S95" s="444"/>
      <c r="W95" t="s">
        <v>365</v>
      </c>
    </row>
    <row r="96" spans="1:23" x14ac:dyDescent="0.25">
      <c r="S96" s="444"/>
      <c r="W96" t="s">
        <v>366</v>
      </c>
    </row>
    <row r="97" spans="4:23" x14ac:dyDescent="0.25">
      <c r="W97" t="s">
        <v>367</v>
      </c>
    </row>
    <row r="110" spans="4:23" ht="13" thickBot="1" x14ac:dyDescent="0.3"/>
    <row r="111" spans="4:23" s="415" customFormat="1" ht="17.25" customHeight="1" thickBot="1" x14ac:dyDescent="0.3">
      <c r="D111" s="1167"/>
      <c r="F111" s="1167"/>
      <c r="H111" s="1167"/>
      <c r="I111" s="8"/>
      <c r="R111" s="8"/>
    </row>
    <row r="112" spans="4:23" s="35" customFormat="1" ht="6" customHeight="1" x14ac:dyDescent="0.25">
      <c r="D112" s="1147"/>
      <c r="F112" s="1147"/>
      <c r="H112" s="1147"/>
      <c r="I112" s="52"/>
      <c r="R112" s="52"/>
    </row>
    <row r="119" spans="4:18" ht="13" thickBot="1" x14ac:dyDescent="0.3"/>
    <row r="120" spans="4:18" s="415" customFormat="1" ht="18" customHeight="1" thickBot="1" x14ac:dyDescent="0.3">
      <c r="D120" s="1167"/>
      <c r="F120" s="1167"/>
      <c r="H120" s="1167"/>
      <c r="I120" s="8"/>
      <c r="R120" s="8"/>
    </row>
    <row r="121" spans="4:18" s="35" customFormat="1" ht="6" customHeight="1" x14ac:dyDescent="0.25">
      <c r="D121" s="1147"/>
      <c r="F121" s="1147"/>
      <c r="H121" s="1147"/>
      <c r="I121" s="52"/>
      <c r="R121" s="52"/>
    </row>
    <row r="128" spans="4:18" ht="13" thickBot="1" x14ac:dyDescent="0.3"/>
    <row r="129" spans="4:18" s="415" customFormat="1" ht="13" thickBot="1" x14ac:dyDescent="0.3">
      <c r="D129" s="1167"/>
      <c r="F129" s="1167"/>
      <c r="H129" s="1167"/>
      <c r="I129" s="8"/>
      <c r="R129" s="8"/>
    </row>
    <row r="130" spans="4:18" s="35" customFormat="1" ht="4.5" customHeight="1" x14ac:dyDescent="0.25">
      <c r="D130" s="1147"/>
      <c r="F130" s="1147"/>
      <c r="H130" s="1147"/>
      <c r="I130" s="52"/>
      <c r="R130" s="52"/>
    </row>
    <row r="138" spans="4:18" ht="13" thickBot="1" x14ac:dyDescent="0.3"/>
    <row r="139" spans="4:18" s="415" customFormat="1" ht="13" thickBot="1" x14ac:dyDescent="0.3">
      <c r="D139" s="1167"/>
      <c r="F139" s="1167"/>
      <c r="H139" s="1167"/>
      <c r="I139" s="8"/>
      <c r="R139" s="8"/>
    </row>
    <row r="140" spans="4:18" s="35" customFormat="1" ht="5.25" customHeight="1" x14ac:dyDescent="0.25">
      <c r="D140" s="1147"/>
      <c r="F140" s="1147"/>
      <c r="H140" s="1147"/>
      <c r="I140" s="52"/>
      <c r="R140" s="52"/>
    </row>
    <row r="142" spans="4:18" ht="13" thickBot="1" x14ac:dyDescent="0.3"/>
    <row r="143" spans="4:18" s="415" customFormat="1" ht="16.5" customHeight="1" thickBot="1" x14ac:dyDescent="0.3">
      <c r="D143" s="1167"/>
      <c r="F143" s="1167"/>
      <c r="H143" s="1167"/>
      <c r="I143" s="8"/>
      <c r="R143" s="8"/>
    </row>
    <row r="144" spans="4:18" s="35" customFormat="1" ht="5.25" customHeight="1" x14ac:dyDescent="0.25">
      <c r="D144" s="1147"/>
      <c r="F144" s="1147"/>
      <c r="H144" s="1147"/>
      <c r="I144" s="52"/>
      <c r="R144" s="52"/>
    </row>
    <row r="146" spans="1:18" ht="13" thickBot="1" x14ac:dyDescent="0.3"/>
    <row r="147" spans="1:18" s="415" customFormat="1" ht="15.75" customHeight="1" thickBot="1" x14ac:dyDescent="0.3">
      <c r="A147" s="134"/>
      <c r="D147" s="1167"/>
      <c r="F147" s="1167"/>
      <c r="H147" s="1167"/>
      <c r="I147" s="8"/>
      <c r="R147" s="8"/>
    </row>
    <row r="148" spans="1:18" s="35" customFormat="1" ht="6" customHeight="1" x14ac:dyDescent="0.25">
      <c r="D148" s="1147"/>
      <c r="F148" s="1147"/>
      <c r="H148" s="1147"/>
      <c r="I148" s="52"/>
      <c r="R148" s="52"/>
    </row>
    <row r="150" spans="1:18" ht="13" thickBot="1" x14ac:dyDescent="0.3"/>
    <row r="151" spans="1:18" s="415" customFormat="1" ht="18" customHeight="1" thickBot="1" x14ac:dyDescent="0.3">
      <c r="A151" s="134"/>
      <c r="D151" s="1167"/>
      <c r="F151" s="1167"/>
      <c r="H151" s="1167"/>
      <c r="I151" s="8"/>
      <c r="R151" s="8"/>
    </row>
    <row r="152" spans="1:18" s="35" customFormat="1" ht="4.5" customHeight="1" x14ac:dyDescent="0.25">
      <c r="D152" s="1147"/>
      <c r="F152" s="1147"/>
      <c r="H152" s="1147"/>
      <c r="I152" s="52"/>
      <c r="R152" s="52"/>
    </row>
    <row r="156" spans="1:18" ht="13" thickBot="1" x14ac:dyDescent="0.3"/>
    <row r="157" spans="1:18" s="415" customFormat="1" ht="16.5" customHeight="1" thickBot="1" x14ac:dyDescent="0.3">
      <c r="A157" s="134"/>
      <c r="D157" s="1167"/>
      <c r="F157" s="1167"/>
      <c r="H157" s="1167"/>
      <c r="I157" s="8"/>
      <c r="R157" s="8"/>
    </row>
    <row r="158" spans="1:18" s="35" customFormat="1" ht="4.5" customHeight="1" x14ac:dyDescent="0.25">
      <c r="D158" s="1147"/>
      <c r="F158" s="1147"/>
      <c r="H158" s="1147"/>
      <c r="I158" s="52"/>
      <c r="R158" s="52"/>
    </row>
    <row r="160" spans="1:18" ht="13" thickBot="1" x14ac:dyDescent="0.3"/>
    <row r="161" spans="1:18" s="415" customFormat="1" ht="19.5" customHeight="1" thickBot="1" x14ac:dyDescent="0.3">
      <c r="A161" s="134"/>
      <c r="D161" s="1167"/>
      <c r="F161" s="1167"/>
      <c r="H161" s="1167"/>
      <c r="I161" s="8"/>
      <c r="R161" s="8"/>
    </row>
    <row r="162" spans="1:18" s="35" customFormat="1" ht="5.25" customHeight="1" x14ac:dyDescent="0.25">
      <c r="D162" s="1147"/>
      <c r="F162" s="1147"/>
      <c r="H162" s="1147"/>
      <c r="I162" s="52"/>
      <c r="R162" s="52"/>
    </row>
    <row r="169" spans="1:18" ht="13" thickBot="1" x14ac:dyDescent="0.3"/>
    <row r="170" spans="1:18" s="415" customFormat="1" ht="13" thickBot="1" x14ac:dyDescent="0.3">
      <c r="D170" s="1167"/>
      <c r="F170" s="1167"/>
      <c r="H170" s="1167"/>
      <c r="I170" s="52"/>
      <c r="R170" s="52"/>
    </row>
    <row r="171" spans="1:18" ht="13" thickBot="1" x14ac:dyDescent="0.3">
      <c r="I171" s="52"/>
      <c r="R171" s="52"/>
    </row>
    <row r="172" spans="1:18" s="415" customFormat="1" ht="13" thickBot="1" x14ac:dyDescent="0.3">
      <c r="D172" s="1167"/>
      <c r="F172" s="1167"/>
      <c r="H172" s="1167"/>
      <c r="I172" s="52"/>
      <c r="R172" s="52"/>
    </row>
  </sheetData>
  <protectedRanges>
    <protectedRange sqref="D43:H56" name="Range6"/>
    <protectedRange sqref="D38:H40" name="Range5"/>
    <protectedRange sqref="D32:H34" name="Range4"/>
    <protectedRange sqref="D23:H29" name="Range3"/>
    <protectedRange sqref="C18:H19" name="Range2"/>
    <protectedRange sqref="A7:B15 F1:I8 A6 C1:E15 A1:B5 F10:I15 J15" name="Range1"/>
    <protectedRange sqref="I9:J9" name="Range1_1"/>
    <protectedRange sqref="F9" name="Range4_1"/>
  </protectedRanges>
  <mergeCells count="18">
    <mergeCell ref="C9:D9"/>
    <mergeCell ref="A66:I66"/>
    <mergeCell ref="L9:S9"/>
    <mergeCell ref="A64:I64"/>
    <mergeCell ref="I9:J9"/>
    <mergeCell ref="A62:H62"/>
    <mergeCell ref="A67:I67"/>
    <mergeCell ref="F10:H10"/>
    <mergeCell ref="A61:H61"/>
    <mergeCell ref="A65:I65"/>
    <mergeCell ref="C10:D10"/>
    <mergeCell ref="C1:E1"/>
    <mergeCell ref="A3:I3"/>
    <mergeCell ref="B8:H8"/>
    <mergeCell ref="A2:H2"/>
    <mergeCell ref="A5:H5"/>
    <mergeCell ref="A4:H4"/>
    <mergeCell ref="A6:H6"/>
  </mergeCells>
  <phoneticPr fontId="14" type="noConversion"/>
  <dataValidations count="1">
    <dataValidation type="list" allowBlank="1" showInputMessage="1" showErrorMessage="1" sqref="A6" xr:uid="{00000000-0002-0000-0400-000000000000}">
      <formula1>$W$81:$W$97</formula1>
    </dataValidation>
  </dataValidations>
  <printOptions horizontalCentered="1"/>
  <pageMargins left="0" right="0" top="0.5" bottom="0.25" header="0.5" footer="0.5"/>
  <pageSetup scale="87" orientation="portrait" r:id="rId1"/>
  <headerFooter alignWithMargins="0">
    <oddFooter>&amp;CPage 3&amp;RRevised 24 Sep 2008</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X180"/>
  <sheetViews>
    <sheetView view="pageBreakPreview" zoomScale="90" zoomScaleNormal="50" zoomScaleSheetLayoutView="90" workbookViewId="0">
      <selection activeCell="B15" sqref="B15"/>
    </sheetView>
  </sheetViews>
  <sheetFormatPr defaultRowHeight="12.5" x14ac:dyDescent="0.25"/>
  <cols>
    <col min="1" max="1" width="19.26953125" customWidth="1"/>
    <col min="2" max="2" width="8.7265625" customWidth="1"/>
    <col min="3" max="3" width="10.26953125" customWidth="1"/>
    <col min="4" max="4" width="12" customWidth="1"/>
    <col min="5" max="5" width="5.7265625" customWidth="1"/>
    <col min="6" max="6" width="13" customWidth="1"/>
    <col min="7" max="7" width="5.81640625" customWidth="1"/>
    <col min="8" max="8" width="12.81640625" customWidth="1"/>
    <col min="9" max="9" width="9.7265625" style="8" customWidth="1"/>
    <col min="10" max="10" width="14.26953125" style="35" customWidth="1"/>
    <col min="11" max="11" width="7.453125" style="35" customWidth="1"/>
    <col min="12" max="12" width="10.453125" bestFit="1" customWidth="1"/>
    <col min="13" max="13" width="9.26953125" bestFit="1" customWidth="1"/>
    <col min="14" max="14" width="3.7265625" customWidth="1"/>
    <col min="15" max="15" width="10.453125" bestFit="1" customWidth="1"/>
    <col min="16" max="16" width="9.26953125" bestFit="1" customWidth="1"/>
    <col min="17" max="17" width="3" customWidth="1"/>
    <col min="18" max="18" width="9.453125" style="8" customWidth="1"/>
    <col min="24" max="24" width="70.7265625" customWidth="1"/>
  </cols>
  <sheetData>
    <row r="1" spans="1:19" x14ac:dyDescent="0.25">
      <c r="A1" s="1" t="s">
        <v>840</v>
      </c>
      <c r="B1" s="2" t="s">
        <v>939</v>
      </c>
      <c r="C1" s="1452" t="s">
        <v>940</v>
      </c>
      <c r="D1" s="1452"/>
      <c r="E1" s="1452"/>
      <c r="F1" s="1"/>
      <c r="G1" s="1"/>
      <c r="H1" s="1"/>
      <c r="I1" s="122"/>
    </row>
    <row r="2" spans="1:19" ht="13.5" thickBot="1" x14ac:dyDescent="0.35">
      <c r="A2" s="1530" t="s">
        <v>712</v>
      </c>
      <c r="B2" s="1531"/>
      <c r="C2" s="1531"/>
      <c r="D2" s="1531"/>
      <c r="E2" s="1531"/>
      <c r="F2" s="1531"/>
      <c r="G2" s="1531"/>
      <c r="H2" s="1531"/>
      <c r="I2" s="551"/>
    </row>
    <row r="3" spans="1:19" ht="13.5" thickBot="1" x14ac:dyDescent="0.35">
      <c r="A3" s="3" t="s">
        <v>538</v>
      </c>
      <c r="B3" s="1532">
        <f>'Budget Checklist'!F4</f>
        <v>0</v>
      </c>
      <c r="C3" s="1426"/>
      <c r="D3" s="1426"/>
      <c r="E3" s="1426"/>
      <c r="F3" s="1426"/>
      <c r="G3" s="1426"/>
      <c r="H3" s="1427"/>
    </row>
    <row r="4" spans="1:19" ht="13.5" thickBot="1" x14ac:dyDescent="0.35">
      <c r="A4" s="3" t="s">
        <v>537</v>
      </c>
      <c r="B4" s="1444">
        <f>'Budget Checklist'!F14</f>
        <v>0</v>
      </c>
      <c r="C4" s="1426"/>
      <c r="D4" s="1426"/>
      <c r="E4" s="1426"/>
      <c r="F4" s="1426"/>
      <c r="G4" s="1426"/>
      <c r="H4" s="1427"/>
      <c r="I4" s="389"/>
      <c r="J4" s="389"/>
      <c r="K4" s="389"/>
      <c r="L4" s="389"/>
      <c r="M4" s="389"/>
    </row>
    <row r="5" spans="1:19" ht="13.5" thickBot="1" x14ac:dyDescent="0.35">
      <c r="A5" s="3" t="s">
        <v>951</v>
      </c>
      <c r="B5" s="1515">
        <f>'Budget Checklist'!G12</f>
        <v>0</v>
      </c>
      <c r="C5" s="1516"/>
      <c r="D5" s="389" t="s">
        <v>950</v>
      </c>
      <c r="E5" s="1508">
        <f>'Budget Checklist'!J12</f>
        <v>0</v>
      </c>
      <c r="F5" s="1509"/>
      <c r="G5" s="388"/>
      <c r="H5" s="1"/>
      <c r="I5" s="389"/>
      <c r="J5" s="389"/>
      <c r="K5" s="389"/>
      <c r="L5" s="389"/>
      <c r="M5" s="389"/>
    </row>
    <row r="6" spans="1:19" ht="13" thickBot="1" x14ac:dyDescent="0.3">
      <c r="A6" s="1521" t="s">
        <v>368</v>
      </c>
      <c r="B6" s="1522"/>
      <c r="C6" s="1522"/>
      <c r="D6" s="1522"/>
      <c r="E6" s="1522"/>
      <c r="F6" s="1522"/>
      <c r="G6" s="1522"/>
      <c r="H6" s="1523"/>
      <c r="I6" s="1513"/>
      <c r="J6" s="1514"/>
      <c r="K6" s="1514"/>
      <c r="L6" s="52"/>
      <c r="M6" s="52"/>
      <c r="N6" s="8"/>
      <c r="O6" s="8"/>
      <c r="P6" s="8"/>
      <c r="Q6" s="8"/>
      <c r="S6" s="8"/>
    </row>
    <row r="7" spans="1:19" ht="13" thickBot="1" x14ac:dyDescent="0.3">
      <c r="A7" s="3" t="s">
        <v>20</v>
      </c>
      <c r="B7" s="1517">
        <f>'Budget Checklist'!F8</f>
        <v>0</v>
      </c>
      <c r="C7" s="1518"/>
      <c r="D7" s="6"/>
      <c r="E7" s="121" t="s">
        <v>763</v>
      </c>
      <c r="F7" s="6"/>
      <c r="G7" s="1519">
        <f>'Budget Checklist'!F6</f>
        <v>0</v>
      </c>
      <c r="H7" s="1520"/>
      <c r="I7" s="136"/>
      <c r="J7" s="137"/>
      <c r="K7" s="137"/>
      <c r="L7" s="8"/>
      <c r="M7" s="8"/>
      <c r="N7" s="8"/>
      <c r="O7" s="8"/>
      <c r="P7" s="8"/>
      <c r="Q7" s="8"/>
      <c r="S7" s="8"/>
    </row>
    <row r="8" spans="1:19" s="69" customFormat="1" ht="18" customHeight="1" thickBot="1" x14ac:dyDescent="0.35">
      <c r="A8" s="1054" t="s">
        <v>433</v>
      </c>
      <c r="B8" s="1055"/>
      <c r="C8" s="1055"/>
      <c r="D8" s="1056"/>
      <c r="E8" s="1056"/>
      <c r="F8" s="1533"/>
      <c r="G8" s="1533"/>
      <c r="H8" s="1057"/>
      <c r="I8" s="552"/>
      <c r="J8" s="138"/>
      <c r="K8" s="138"/>
      <c r="L8" s="139"/>
      <c r="M8" s="139"/>
      <c r="N8" s="139"/>
      <c r="O8" s="139"/>
      <c r="P8" s="139"/>
      <c r="Q8" s="139"/>
      <c r="R8" s="139"/>
      <c r="S8" s="139"/>
    </row>
    <row r="9" spans="1:19" ht="5.25" customHeight="1" thickBot="1" x14ac:dyDescent="0.3">
      <c r="A9" s="6"/>
      <c r="B9" s="6"/>
      <c r="C9" s="6"/>
      <c r="D9" s="6"/>
      <c r="E9" s="6"/>
      <c r="F9" s="6"/>
      <c r="G9" s="6"/>
      <c r="H9" s="7"/>
      <c r="I9" s="136"/>
      <c r="J9" s="137"/>
      <c r="K9" s="137"/>
      <c r="L9" s="8"/>
      <c r="M9" s="8"/>
      <c r="N9" s="8"/>
      <c r="O9" s="8"/>
      <c r="P9" s="8"/>
      <c r="Q9" s="8"/>
      <c r="S9" s="8"/>
    </row>
    <row r="10" spans="1:19" ht="14.5" thickBot="1" x14ac:dyDescent="0.35">
      <c r="A10" s="140" t="s">
        <v>186</v>
      </c>
      <c r="B10" s="116"/>
      <c r="C10" s="116"/>
      <c r="D10" s="116"/>
      <c r="E10" s="116"/>
      <c r="F10" s="116"/>
      <c r="G10" s="116"/>
      <c r="H10" s="477"/>
      <c r="I10" s="122"/>
      <c r="L10" s="1510" t="s">
        <v>536</v>
      </c>
      <c r="M10" s="1511"/>
      <c r="N10" s="1511"/>
      <c r="O10" s="1511"/>
      <c r="P10" s="1511"/>
      <c r="Q10" s="1511"/>
      <c r="R10" s="1511"/>
      <c r="S10" s="1512"/>
    </row>
    <row r="11" spans="1:19" ht="13.5" thickBot="1" x14ac:dyDescent="0.35">
      <c r="A11" s="141" t="s">
        <v>713</v>
      </c>
      <c r="B11" s="408"/>
      <c r="C11" s="828" t="s">
        <v>415</v>
      </c>
      <c r="D11" s="1308">
        <f>+'Social functions'!F40</f>
        <v>0</v>
      </c>
      <c r="E11" s="829"/>
      <c r="F11" s="1308">
        <f>+'Social functions'!H40</f>
        <v>0</v>
      </c>
      <c r="G11" s="829"/>
      <c r="H11" s="1308">
        <f>+'Social functions'!J40</f>
        <v>0</v>
      </c>
      <c r="I11" s="447"/>
      <c r="J11" s="390"/>
      <c r="K11" s="390"/>
      <c r="L11" s="843">
        <f>+F11-D11</f>
        <v>0</v>
      </c>
      <c r="M11" s="844">
        <f>IF(D11&gt;0,+(F11-D11)/D11,0)</f>
        <v>0</v>
      </c>
      <c r="N11" s="845"/>
      <c r="O11" s="846">
        <f>+H11-D11</f>
        <v>0</v>
      </c>
      <c r="P11" s="844">
        <f>IF(D11&gt;0,+(H11-D11)/D11,0)</f>
        <v>0</v>
      </c>
      <c r="Q11" s="845"/>
      <c r="R11" s="846">
        <f>+K11-G11</f>
        <v>0</v>
      </c>
      <c r="S11" s="847">
        <f>IF(F11&gt;0,+(H11-F11)/F11,0)</f>
        <v>0</v>
      </c>
    </row>
    <row r="12" spans="1:19" s="68" customFormat="1" ht="14" thickTop="1" thickBot="1" x14ac:dyDescent="0.35">
      <c r="A12" s="141" t="s">
        <v>185</v>
      </c>
      <c r="B12" s="408"/>
      <c r="C12" s="828" t="s">
        <v>415</v>
      </c>
      <c r="D12" s="1308">
        <f>+'Social functions'!F56</f>
        <v>0</v>
      </c>
      <c r="E12" s="829"/>
      <c r="F12" s="1308">
        <f>+'Social functions'!H56</f>
        <v>0</v>
      </c>
      <c r="G12" s="829"/>
      <c r="H12" s="1308">
        <f>+'Social functions'!J56</f>
        <v>0</v>
      </c>
      <c r="I12" s="447"/>
      <c r="J12" s="390"/>
      <c r="K12" s="390"/>
      <c r="L12" s="843">
        <f>+F12-D12</f>
        <v>0</v>
      </c>
      <c r="M12" s="844">
        <f>IF(D12&gt;0,+(F12-D12)/D12,0)</f>
        <v>0</v>
      </c>
      <c r="N12" s="845"/>
      <c r="O12" s="846">
        <f>+H12-D12</f>
        <v>0</v>
      </c>
      <c r="P12" s="844">
        <f>IF(D12&gt;0,+(H12-D12)/D12,0)</f>
        <v>0</v>
      </c>
      <c r="Q12" s="845"/>
      <c r="R12" s="846">
        <f>+K12-G12</f>
        <v>0</v>
      </c>
      <c r="S12" s="847">
        <f>IF(F12&gt;0,+(H12-F12)/F12,0)</f>
        <v>0</v>
      </c>
    </row>
    <row r="13" spans="1:19" ht="16.5" customHeight="1" thickTop="1" thickBot="1" x14ac:dyDescent="0.35">
      <c r="A13" s="118"/>
      <c r="B13" s="75"/>
      <c r="C13" s="119"/>
      <c r="D13" s="120"/>
      <c r="E13" s="120"/>
      <c r="F13" s="120"/>
      <c r="G13" s="120"/>
      <c r="H13" s="478"/>
      <c r="I13" s="122"/>
      <c r="L13" s="88" t="s">
        <v>330</v>
      </c>
      <c r="M13" s="89" t="s">
        <v>332</v>
      </c>
      <c r="N13" s="89"/>
      <c r="O13" s="90" t="s">
        <v>330</v>
      </c>
      <c r="P13" s="89" t="s">
        <v>332</v>
      </c>
      <c r="Q13" s="89"/>
      <c r="R13" s="90" t="s">
        <v>330</v>
      </c>
      <c r="S13" s="91" t="s">
        <v>332</v>
      </c>
    </row>
    <row r="14" spans="1:19" ht="5.25" customHeight="1" thickBot="1" x14ac:dyDescent="0.35">
      <c r="A14" s="7"/>
      <c r="B14" s="7"/>
      <c r="C14" s="121"/>
      <c r="D14" s="46"/>
      <c r="E14" s="46"/>
      <c r="F14" s="929"/>
      <c r="G14" s="46"/>
      <c r="H14" s="929"/>
      <c r="I14" s="122"/>
      <c r="L14" s="123"/>
      <c r="M14" s="124"/>
      <c r="N14" s="124"/>
      <c r="O14" s="125"/>
      <c r="P14" s="124"/>
      <c r="Q14" s="124"/>
      <c r="R14" s="124"/>
      <c r="S14" s="126"/>
    </row>
    <row r="15" spans="1:19" ht="36.75" customHeight="1" thickBot="1" x14ac:dyDescent="0.4">
      <c r="A15" s="598" t="s">
        <v>425</v>
      </c>
      <c r="B15" s="7"/>
      <c r="C15" s="7"/>
      <c r="D15" s="1190" t="s">
        <v>623</v>
      </c>
      <c r="E15" s="554"/>
      <c r="F15" s="928" t="s">
        <v>239</v>
      </c>
      <c r="G15" s="555"/>
      <c r="H15" s="928" t="s">
        <v>842</v>
      </c>
      <c r="I15" s="122"/>
      <c r="L15" s="1504" t="s">
        <v>331</v>
      </c>
      <c r="M15" s="1506" t="s">
        <v>331</v>
      </c>
      <c r="N15" s="467"/>
      <c r="O15" s="1500" t="s">
        <v>333</v>
      </c>
      <c r="P15" s="1506" t="s">
        <v>333</v>
      </c>
      <c r="Q15" s="467"/>
      <c r="R15" s="1500" t="s">
        <v>334</v>
      </c>
      <c r="S15" s="1502" t="s">
        <v>334</v>
      </c>
    </row>
    <row r="16" spans="1:19" ht="13.5" customHeight="1" thickBot="1" x14ac:dyDescent="0.35">
      <c r="A16" s="140" t="s">
        <v>714</v>
      </c>
      <c r="B16" s="7"/>
      <c r="C16" s="7"/>
      <c r="D16" s="46"/>
      <c r="E16" s="46"/>
      <c r="F16" s="46"/>
      <c r="G16" s="46"/>
      <c r="H16" s="46"/>
      <c r="I16" s="122"/>
      <c r="L16" s="1505"/>
      <c r="M16" s="1507"/>
      <c r="N16" s="467"/>
      <c r="O16" s="1501"/>
      <c r="P16" s="1507"/>
      <c r="Q16" s="467"/>
      <c r="R16" s="1501"/>
      <c r="S16" s="1503"/>
    </row>
    <row r="17" spans="1:19" x14ac:dyDescent="0.25">
      <c r="A17" s="127" t="s">
        <v>715</v>
      </c>
      <c r="B17" s="7"/>
      <c r="C17" s="7"/>
      <c r="D17" s="1220">
        <f>BudgetWorksheet!H373</f>
        <v>0</v>
      </c>
      <c r="E17" s="46"/>
      <c r="F17" s="1220">
        <f>BudgetWorksheet!Q373</f>
        <v>0</v>
      </c>
      <c r="G17" s="46"/>
      <c r="H17" s="1220">
        <f>BudgetWorksheet!Z373</f>
        <v>0</v>
      </c>
      <c r="I17" s="122"/>
      <c r="L17" s="100">
        <f>+F17-D17</f>
        <v>0</v>
      </c>
      <c r="M17" s="103">
        <f>IF(D17&gt;0,+(F17-D17)/D17,0)</f>
        <v>0</v>
      </c>
      <c r="N17" s="113"/>
      <c r="O17" s="102">
        <f>+H17-D17</f>
        <v>0</v>
      </c>
      <c r="P17" s="103">
        <f>IF(D17&gt;0,+(H17-D17)/D17,0)</f>
        <v>0</v>
      </c>
      <c r="Q17" s="113"/>
      <c r="R17" s="102">
        <f>+H17-F17</f>
        <v>0</v>
      </c>
      <c r="S17" s="104">
        <f>IF(F17&gt;0,+(H17-F17)/F17,0)</f>
        <v>0</v>
      </c>
    </row>
    <row r="18" spans="1:19" x14ac:dyDescent="0.25">
      <c r="A18" s="127" t="s">
        <v>716</v>
      </c>
      <c r="B18" s="7"/>
      <c r="C18" s="7"/>
      <c r="D18" s="1220">
        <f>BudgetWorksheet!H374</f>
        <v>0</v>
      </c>
      <c r="E18" s="46"/>
      <c r="F18" s="1220">
        <f>BudgetWorksheet!Q374</f>
        <v>0</v>
      </c>
      <c r="G18" s="46"/>
      <c r="H18" s="1220">
        <f>BudgetWorksheet!Z374</f>
        <v>0</v>
      </c>
      <c r="I18" s="122"/>
      <c r="L18" s="63">
        <f t="shared" ref="L18:L30" si="0">+F18-D18</f>
        <v>0</v>
      </c>
      <c r="M18" s="72">
        <f t="shared" ref="M18:M30" si="1">IF(D18&gt;0,+(F18-D18)/D18,0)</f>
        <v>0</v>
      </c>
      <c r="N18" s="97"/>
      <c r="O18" s="64">
        <f t="shared" ref="O18:O30" si="2">+H18-D18</f>
        <v>0</v>
      </c>
      <c r="P18" s="72">
        <f t="shared" ref="P18:P30" si="3">IF(D18&gt;0,+(H18-D18)/D18,0)</f>
        <v>0</v>
      </c>
      <c r="Q18" s="97"/>
      <c r="R18" s="64">
        <f t="shared" ref="R18:R30" si="4">+H18-F18</f>
        <v>0</v>
      </c>
      <c r="S18" s="84">
        <f t="shared" ref="S18:S30" si="5">IF(F18&gt;0,+(H18-F18)/F18,0)</f>
        <v>0</v>
      </c>
    </row>
    <row r="19" spans="1:19" x14ac:dyDescent="0.25">
      <c r="A19" s="127" t="s">
        <v>347</v>
      </c>
      <c r="B19" s="7"/>
      <c r="C19" s="7"/>
      <c r="D19" s="1220">
        <f>BudgetWorksheet!H375</f>
        <v>0</v>
      </c>
      <c r="E19" s="46"/>
      <c r="F19" s="1220">
        <f>BudgetWorksheet!Q375</f>
        <v>0</v>
      </c>
      <c r="G19" s="46"/>
      <c r="H19" s="1220">
        <f>BudgetWorksheet!Z375</f>
        <v>0</v>
      </c>
      <c r="I19" s="122"/>
      <c r="L19" s="63">
        <f t="shared" si="0"/>
        <v>0</v>
      </c>
      <c r="M19" s="72">
        <f t="shared" si="1"/>
        <v>0</v>
      </c>
      <c r="N19" s="97"/>
      <c r="O19" s="64">
        <f t="shared" si="2"/>
        <v>0</v>
      </c>
      <c r="P19" s="72">
        <f t="shared" si="3"/>
        <v>0</v>
      </c>
      <c r="Q19" s="97"/>
      <c r="R19" s="64">
        <f t="shared" si="4"/>
        <v>0</v>
      </c>
      <c r="S19" s="84">
        <f t="shared" si="5"/>
        <v>0</v>
      </c>
    </row>
    <row r="20" spans="1:19" x14ac:dyDescent="0.25">
      <c r="A20" s="127" t="s">
        <v>348</v>
      </c>
      <c r="B20" s="7"/>
      <c r="C20" s="7"/>
      <c r="D20" s="1220">
        <f>BudgetWorksheet!H376</f>
        <v>0</v>
      </c>
      <c r="E20" s="46"/>
      <c r="F20" s="1220">
        <f>BudgetWorksheet!Q376</f>
        <v>0</v>
      </c>
      <c r="G20" s="46"/>
      <c r="H20" s="1220">
        <f>BudgetWorksheet!Z376</f>
        <v>0</v>
      </c>
      <c r="I20" s="122"/>
      <c r="L20" s="63">
        <f t="shared" si="0"/>
        <v>0</v>
      </c>
      <c r="M20" s="72">
        <f t="shared" si="1"/>
        <v>0</v>
      </c>
      <c r="N20" s="97"/>
      <c r="O20" s="64">
        <f t="shared" si="2"/>
        <v>0</v>
      </c>
      <c r="P20" s="72">
        <f t="shared" si="3"/>
        <v>0</v>
      </c>
      <c r="Q20" s="97"/>
      <c r="R20" s="64">
        <f t="shared" si="4"/>
        <v>0</v>
      </c>
      <c r="S20" s="84">
        <f t="shared" si="5"/>
        <v>0</v>
      </c>
    </row>
    <row r="21" spans="1:19" x14ac:dyDescent="0.25">
      <c r="A21" s="127" t="s">
        <v>349</v>
      </c>
      <c r="B21" s="7"/>
      <c r="C21" s="7"/>
      <c r="D21" s="1220">
        <f>BudgetWorksheet!H377</f>
        <v>0</v>
      </c>
      <c r="E21" s="46"/>
      <c r="F21" s="1220">
        <f>BudgetWorksheet!Q377</f>
        <v>0</v>
      </c>
      <c r="G21" s="46" t="s">
        <v>939</v>
      </c>
      <c r="H21" s="1220">
        <f>BudgetWorksheet!Z377</f>
        <v>0</v>
      </c>
      <c r="I21" s="122"/>
      <c r="L21" s="63">
        <f t="shared" si="0"/>
        <v>0</v>
      </c>
      <c r="M21" s="72">
        <f t="shared" si="1"/>
        <v>0</v>
      </c>
      <c r="N21" s="97"/>
      <c r="O21" s="64">
        <f t="shared" si="2"/>
        <v>0</v>
      </c>
      <c r="P21" s="72">
        <f t="shared" si="3"/>
        <v>0</v>
      </c>
      <c r="Q21" s="97"/>
      <c r="R21" s="64">
        <f t="shared" si="4"/>
        <v>0</v>
      </c>
      <c r="S21" s="84">
        <f t="shared" si="5"/>
        <v>0</v>
      </c>
    </row>
    <row r="22" spans="1:19" s="8" customFormat="1" x14ac:dyDescent="0.25">
      <c r="A22" s="128" t="s">
        <v>350</v>
      </c>
      <c r="B22" s="7"/>
      <c r="C22" s="7"/>
      <c r="D22" s="1220">
        <f>BudgetWorksheet!H378</f>
        <v>0</v>
      </c>
      <c r="E22" s="46"/>
      <c r="F22" s="1220">
        <f>BudgetWorksheet!Q378</f>
        <v>0</v>
      </c>
      <c r="G22" s="46"/>
      <c r="H22" s="1220">
        <f>BudgetWorksheet!Z378</f>
        <v>0</v>
      </c>
      <c r="I22" s="122"/>
      <c r="J22" s="52"/>
      <c r="K22" s="52"/>
      <c r="L22" s="63">
        <f t="shared" si="0"/>
        <v>0</v>
      </c>
      <c r="M22" s="72">
        <f t="shared" si="1"/>
        <v>0</v>
      </c>
      <c r="N22" s="97"/>
      <c r="O22" s="64">
        <f t="shared" si="2"/>
        <v>0</v>
      </c>
      <c r="P22" s="72">
        <f t="shared" si="3"/>
        <v>0</v>
      </c>
      <c r="Q22" s="97"/>
      <c r="R22" s="64">
        <f t="shared" si="4"/>
        <v>0</v>
      </c>
      <c r="S22" s="84">
        <f t="shared" si="5"/>
        <v>0</v>
      </c>
    </row>
    <row r="23" spans="1:19" s="8" customFormat="1" x14ac:dyDescent="0.25">
      <c r="A23" s="127" t="s">
        <v>351</v>
      </c>
      <c r="B23" s="7"/>
      <c r="C23" s="7"/>
      <c r="D23" s="1220">
        <f>BudgetWorksheet!H379</f>
        <v>0</v>
      </c>
      <c r="E23" s="46"/>
      <c r="F23" s="1220">
        <f>BudgetWorksheet!Q379</f>
        <v>0</v>
      </c>
      <c r="G23" s="46"/>
      <c r="H23" s="1220">
        <f>BudgetWorksheet!Z379</f>
        <v>0</v>
      </c>
      <c r="I23" s="122"/>
      <c r="J23" s="52"/>
      <c r="K23" s="52"/>
      <c r="L23" s="63">
        <f t="shared" si="0"/>
        <v>0</v>
      </c>
      <c r="M23" s="72">
        <f t="shared" si="1"/>
        <v>0</v>
      </c>
      <c r="N23" s="97"/>
      <c r="O23" s="64">
        <f t="shared" si="2"/>
        <v>0</v>
      </c>
      <c r="P23" s="72">
        <f t="shared" si="3"/>
        <v>0</v>
      </c>
      <c r="Q23" s="97"/>
      <c r="R23" s="64">
        <f t="shared" si="4"/>
        <v>0</v>
      </c>
      <c r="S23" s="84">
        <f t="shared" si="5"/>
        <v>0</v>
      </c>
    </row>
    <row r="24" spans="1:19" s="8" customFormat="1" x14ac:dyDescent="0.25">
      <c r="A24" s="479" t="s">
        <v>352</v>
      </c>
      <c r="B24" s="7"/>
      <c r="C24" s="7" t="s">
        <v>939</v>
      </c>
      <c r="D24" s="1220">
        <f>BudgetWorksheet!H380</f>
        <v>0</v>
      </c>
      <c r="E24" s="46"/>
      <c r="F24" s="1220">
        <f>BudgetWorksheet!Q380</f>
        <v>0</v>
      </c>
      <c r="G24" s="46"/>
      <c r="H24" s="1220">
        <f>BudgetWorksheet!Z380</f>
        <v>0</v>
      </c>
      <c r="I24" s="122"/>
      <c r="J24" s="52"/>
      <c r="K24" s="52"/>
      <c r="L24" s="63">
        <f t="shared" si="0"/>
        <v>0</v>
      </c>
      <c r="M24" s="72">
        <f t="shared" si="1"/>
        <v>0</v>
      </c>
      <c r="N24" s="97"/>
      <c r="O24" s="64">
        <f t="shared" si="2"/>
        <v>0</v>
      </c>
      <c r="P24" s="72">
        <f t="shared" si="3"/>
        <v>0</v>
      </c>
      <c r="Q24" s="97"/>
      <c r="R24" s="64">
        <f t="shared" si="4"/>
        <v>0</v>
      </c>
      <c r="S24" s="84">
        <f t="shared" si="5"/>
        <v>0</v>
      </c>
    </row>
    <row r="25" spans="1:19" s="8" customFormat="1" x14ac:dyDescent="0.25">
      <c r="A25" s="127" t="s">
        <v>353</v>
      </c>
      <c r="B25" s="7"/>
      <c r="C25" s="7"/>
      <c r="D25" s="1220">
        <f>BudgetWorksheet!H381</f>
        <v>0</v>
      </c>
      <c r="E25" s="46"/>
      <c r="F25" s="1220">
        <f>BudgetWorksheet!Q381</f>
        <v>0</v>
      </c>
      <c r="G25" s="46"/>
      <c r="H25" s="1220">
        <f>BudgetWorksheet!Z381</f>
        <v>0</v>
      </c>
      <c r="I25" s="122"/>
      <c r="J25" s="52"/>
      <c r="K25" s="52"/>
      <c r="L25" s="63">
        <f t="shared" si="0"/>
        <v>0</v>
      </c>
      <c r="M25" s="72">
        <f t="shared" si="1"/>
        <v>0</v>
      </c>
      <c r="N25" s="97"/>
      <c r="O25" s="64">
        <f t="shared" si="2"/>
        <v>0</v>
      </c>
      <c r="P25" s="72">
        <f t="shared" si="3"/>
        <v>0</v>
      </c>
      <c r="Q25" s="97"/>
      <c r="R25" s="64">
        <f t="shared" si="4"/>
        <v>0</v>
      </c>
      <c r="S25" s="84">
        <f t="shared" si="5"/>
        <v>0</v>
      </c>
    </row>
    <row r="26" spans="1:19" s="8" customFormat="1" ht="13.5" customHeight="1" x14ac:dyDescent="0.25">
      <c r="A26" s="128" t="s">
        <v>354</v>
      </c>
      <c r="B26" s="7"/>
      <c r="C26" s="7"/>
      <c r="D26" s="1220">
        <f>BudgetWorksheet!H382</f>
        <v>0</v>
      </c>
      <c r="E26" s="46"/>
      <c r="F26" s="1220">
        <f>BudgetWorksheet!Q382</f>
        <v>0</v>
      </c>
      <c r="G26" s="46"/>
      <c r="H26" s="1220">
        <f>BudgetWorksheet!Z382</f>
        <v>0</v>
      </c>
      <c r="I26" s="122"/>
      <c r="J26" s="52"/>
      <c r="K26" s="52"/>
      <c r="L26" s="63">
        <f t="shared" si="0"/>
        <v>0</v>
      </c>
      <c r="M26" s="72">
        <f t="shared" si="1"/>
        <v>0</v>
      </c>
      <c r="N26" s="97"/>
      <c r="O26" s="64">
        <f t="shared" si="2"/>
        <v>0</v>
      </c>
      <c r="P26" s="72">
        <f t="shared" si="3"/>
        <v>0</v>
      </c>
      <c r="Q26" s="97"/>
      <c r="R26" s="64">
        <f t="shared" si="4"/>
        <v>0</v>
      </c>
      <c r="S26" s="84">
        <f t="shared" si="5"/>
        <v>0</v>
      </c>
    </row>
    <row r="27" spans="1:19" s="35" customFormat="1" ht="13.5" customHeight="1" x14ac:dyDescent="0.25">
      <c r="A27" s="131" t="s">
        <v>355</v>
      </c>
      <c r="B27" s="37" t="s">
        <v>939</v>
      </c>
      <c r="C27" s="37"/>
      <c r="D27" s="1220">
        <f>BudgetWorksheet!H383</f>
        <v>0</v>
      </c>
      <c r="E27" s="73"/>
      <c r="F27" s="1220">
        <f>BudgetWorksheet!Q383</f>
        <v>0</v>
      </c>
      <c r="G27" s="73"/>
      <c r="H27" s="1220">
        <f>BudgetWorksheet!Z383</f>
        <v>0</v>
      </c>
      <c r="I27" s="122"/>
      <c r="L27" s="63">
        <f t="shared" si="0"/>
        <v>0</v>
      </c>
      <c r="M27" s="72">
        <f t="shared" si="1"/>
        <v>0</v>
      </c>
      <c r="N27" s="97"/>
      <c r="O27" s="64">
        <f t="shared" si="2"/>
        <v>0</v>
      </c>
      <c r="P27" s="72">
        <f t="shared" si="3"/>
        <v>0</v>
      </c>
      <c r="Q27" s="97"/>
      <c r="R27" s="64">
        <f t="shared" si="4"/>
        <v>0</v>
      </c>
      <c r="S27" s="84">
        <f t="shared" si="5"/>
        <v>0</v>
      </c>
    </row>
    <row r="28" spans="1:19" ht="14.25" customHeight="1" x14ac:dyDescent="0.25">
      <c r="A28" s="129" t="s">
        <v>356</v>
      </c>
      <c r="B28" s="7"/>
      <c r="C28" s="7"/>
      <c r="D28" s="1220">
        <f>BudgetWorksheet!H384</f>
        <v>0</v>
      </c>
      <c r="E28" s="46"/>
      <c r="F28" s="1220">
        <f>BudgetWorksheet!Q384</f>
        <v>0</v>
      </c>
      <c r="G28" s="46"/>
      <c r="H28" s="1220">
        <f>BudgetWorksheet!Z384</f>
        <v>0</v>
      </c>
      <c r="I28" s="122"/>
      <c r="L28" s="63">
        <f t="shared" si="0"/>
        <v>0</v>
      </c>
      <c r="M28" s="72">
        <f t="shared" si="1"/>
        <v>0</v>
      </c>
      <c r="N28" s="97"/>
      <c r="O28" s="64">
        <f t="shared" si="2"/>
        <v>0</v>
      </c>
      <c r="P28" s="72">
        <f t="shared" si="3"/>
        <v>0</v>
      </c>
      <c r="Q28" s="97"/>
      <c r="R28" s="64">
        <f t="shared" si="4"/>
        <v>0</v>
      </c>
      <c r="S28" s="84">
        <f t="shared" si="5"/>
        <v>0</v>
      </c>
    </row>
    <row r="29" spans="1:19" x14ac:dyDescent="0.25">
      <c r="A29" s="129" t="s">
        <v>636</v>
      </c>
      <c r="B29" s="7"/>
      <c r="C29" s="7"/>
      <c r="D29" s="1220">
        <f>BudgetWorksheet!H385</f>
        <v>0</v>
      </c>
      <c r="E29" s="46"/>
      <c r="F29" s="1220">
        <f>BudgetWorksheet!Q385</f>
        <v>0</v>
      </c>
      <c r="G29" s="46"/>
      <c r="H29" s="1220">
        <f>BudgetWorksheet!Z385</f>
        <v>0</v>
      </c>
      <c r="I29" s="122"/>
      <c r="L29" s="63">
        <f t="shared" si="0"/>
        <v>0</v>
      </c>
      <c r="M29" s="72">
        <f t="shared" si="1"/>
        <v>0</v>
      </c>
      <c r="N29" s="97"/>
      <c r="O29" s="64">
        <f t="shared" si="2"/>
        <v>0</v>
      </c>
      <c r="P29" s="72">
        <f t="shared" si="3"/>
        <v>0</v>
      </c>
      <c r="Q29" s="97"/>
      <c r="R29" s="64">
        <f t="shared" si="4"/>
        <v>0</v>
      </c>
      <c r="S29" s="84">
        <f t="shared" si="5"/>
        <v>0</v>
      </c>
    </row>
    <row r="30" spans="1:19" ht="14" thickBot="1" x14ac:dyDescent="0.4">
      <c r="A30" s="830" t="s">
        <v>939</v>
      </c>
      <c r="B30" s="377"/>
      <c r="C30" s="831" t="s">
        <v>415</v>
      </c>
      <c r="D30" s="1227">
        <f>SUM(D17:D29)</f>
        <v>0</v>
      </c>
      <c r="E30" s="469"/>
      <c r="F30" s="1227">
        <f>SUM(F17:F29)</f>
        <v>0</v>
      </c>
      <c r="G30" s="469"/>
      <c r="H30" s="1227">
        <f>SUM(H17:H29)</f>
        <v>0</v>
      </c>
      <c r="I30" s="122"/>
      <c r="L30" s="105">
        <f t="shared" si="0"/>
        <v>0</v>
      </c>
      <c r="M30" s="106">
        <f t="shared" si="1"/>
        <v>0</v>
      </c>
      <c r="N30" s="98"/>
      <c r="O30" s="107">
        <f t="shared" si="2"/>
        <v>0</v>
      </c>
      <c r="P30" s="106">
        <f t="shared" si="3"/>
        <v>0</v>
      </c>
      <c r="Q30" s="98"/>
      <c r="R30" s="107">
        <f t="shared" si="4"/>
        <v>0</v>
      </c>
      <c r="S30" s="108">
        <f t="shared" si="5"/>
        <v>0</v>
      </c>
    </row>
    <row r="31" spans="1:19" ht="13" thickTop="1" x14ac:dyDescent="0.25">
      <c r="A31" s="55"/>
      <c r="B31" s="7"/>
      <c r="C31" s="121"/>
      <c r="D31" s="46"/>
      <c r="E31" s="46"/>
      <c r="F31" s="46"/>
      <c r="G31" s="46"/>
      <c r="H31" s="46"/>
      <c r="I31" s="122"/>
      <c r="L31" s="51"/>
      <c r="M31" s="52"/>
      <c r="N31" s="97"/>
      <c r="O31" s="52"/>
      <c r="P31" s="52"/>
      <c r="Q31" s="97"/>
      <c r="R31" s="52"/>
      <c r="S31" s="53"/>
    </row>
    <row r="32" spans="1:19" ht="13" x14ac:dyDescent="0.3">
      <c r="A32" s="141" t="s">
        <v>717</v>
      </c>
      <c r="B32" s="7"/>
      <c r="C32" s="121"/>
      <c r="D32" s="46"/>
      <c r="E32" s="46"/>
      <c r="F32" s="46"/>
      <c r="G32" s="46"/>
      <c r="H32" s="46"/>
      <c r="I32" s="122"/>
      <c r="L32" s="51"/>
      <c r="M32" s="52"/>
      <c r="N32" s="97"/>
      <c r="O32" s="52"/>
      <c r="P32" s="52"/>
      <c r="Q32" s="97"/>
      <c r="R32" s="52"/>
      <c r="S32" s="53"/>
    </row>
    <row r="33" spans="1:19" x14ac:dyDescent="0.25">
      <c r="A33" s="128" t="s">
        <v>718</v>
      </c>
      <c r="B33" s="1"/>
      <c r="C33" s="2"/>
      <c r="D33" s="1223">
        <f>BudgetWorksheet!H387</f>
        <v>0</v>
      </c>
      <c r="E33" s="2"/>
      <c r="F33" s="1223">
        <f>BudgetWorksheet!Q387</f>
        <v>0</v>
      </c>
      <c r="G33" s="1"/>
      <c r="H33" s="1223">
        <f>BudgetWorksheet!Z387</f>
        <v>0</v>
      </c>
      <c r="I33" s="122"/>
      <c r="L33" s="1149">
        <f>+F33-D33</f>
        <v>0</v>
      </c>
      <c r="M33" s="1150">
        <f>IF(D33&gt;0,+(F33-D33)/D33,0)</f>
        <v>0</v>
      </c>
      <c r="N33" s="97"/>
      <c r="O33" s="1120">
        <f>+H33-D33</f>
        <v>0</v>
      </c>
      <c r="P33" s="1122">
        <f>IF(D33&gt;0,+(H33-D33)/D33,0)</f>
        <v>0</v>
      </c>
      <c r="Q33" s="97"/>
      <c r="R33" s="1148">
        <f>+H33-F33</f>
        <v>0</v>
      </c>
      <c r="S33" s="1151">
        <f>IF(F33&gt;0,+(H33-F33)/F33,0)</f>
        <v>0</v>
      </c>
    </row>
    <row r="34" spans="1:19" ht="14" thickBot="1" x14ac:dyDescent="0.4">
      <c r="A34" s="341"/>
      <c r="B34" s="341"/>
      <c r="C34" s="823" t="s">
        <v>395</v>
      </c>
      <c r="D34" s="1221">
        <f>D33</f>
        <v>0</v>
      </c>
      <c r="E34" s="823"/>
      <c r="F34" s="1221">
        <f>F33</f>
        <v>0</v>
      </c>
      <c r="G34" s="341"/>
      <c r="H34" s="1221">
        <f>H33</f>
        <v>0</v>
      </c>
      <c r="I34" s="122"/>
      <c r="L34" s="105">
        <f>+F34-D34</f>
        <v>0</v>
      </c>
      <c r="M34" s="106">
        <f>IF(D34&gt;0,+(F34-D34)/D34,0)</f>
        <v>0</v>
      </c>
      <c r="N34" s="98"/>
      <c r="O34" s="107">
        <f>+H34-D34</f>
        <v>0</v>
      </c>
      <c r="P34" s="106">
        <f>IF(D34&gt;0,+(H34-D34)/D34,0)</f>
        <v>0</v>
      </c>
      <c r="Q34" s="98"/>
      <c r="R34" s="107">
        <f>+H34-F34</f>
        <v>0</v>
      </c>
      <c r="S34" s="108">
        <f>IF(F34&gt;0,+(H34-F34)/F34,0)</f>
        <v>0</v>
      </c>
    </row>
    <row r="35" spans="1:19" ht="13" thickTop="1" x14ac:dyDescent="0.25">
      <c r="A35" s="55"/>
      <c r="B35" s="7"/>
      <c r="C35" s="121"/>
      <c r="D35" s="46"/>
      <c r="E35" s="46"/>
      <c r="F35" s="46"/>
      <c r="G35" s="46"/>
      <c r="H35" s="46"/>
      <c r="I35" s="122"/>
      <c r="L35" s="51"/>
      <c r="M35" s="52"/>
      <c r="N35" s="97"/>
      <c r="O35" s="52"/>
      <c r="P35" s="52"/>
      <c r="Q35" s="97"/>
      <c r="R35" s="52"/>
      <c r="S35" s="53"/>
    </row>
    <row r="36" spans="1:19" ht="13" x14ac:dyDescent="0.3">
      <c r="A36" s="141" t="s">
        <v>719</v>
      </c>
      <c r="B36" s="7"/>
      <c r="C36" s="121"/>
      <c r="D36" s="46"/>
      <c r="E36" s="46"/>
      <c r="F36" s="46"/>
      <c r="G36" s="46"/>
      <c r="H36" s="46"/>
      <c r="I36" s="122"/>
      <c r="L36" s="51"/>
      <c r="M36" s="52"/>
      <c r="N36" s="97"/>
      <c r="O36" s="52"/>
      <c r="P36" s="52"/>
      <c r="Q36" s="97"/>
      <c r="R36" s="52"/>
      <c r="S36" s="53"/>
    </row>
    <row r="37" spans="1:19" x14ac:dyDescent="0.25">
      <c r="A37" s="128" t="s">
        <v>720</v>
      </c>
      <c r="B37" s="1"/>
      <c r="C37" s="2"/>
      <c r="D37" s="1223">
        <f>BudgetWorksheet!H391</f>
        <v>0</v>
      </c>
      <c r="E37" s="2"/>
      <c r="F37" s="1223">
        <f>BudgetWorksheet!Q391</f>
        <v>0</v>
      </c>
      <c r="G37" s="1"/>
      <c r="H37" s="1223">
        <f>BudgetWorksheet!Z391</f>
        <v>0</v>
      </c>
      <c r="I37" s="122"/>
      <c r="L37" s="1149">
        <f>+F37-D37</f>
        <v>0</v>
      </c>
      <c r="M37" s="1150">
        <f>IF(D37&gt;0,+(F37-D37)/D37,0)</f>
        <v>0</v>
      </c>
      <c r="N37" s="97"/>
      <c r="O37" s="1120">
        <f>+H37-D37</f>
        <v>0</v>
      </c>
      <c r="P37" s="1122">
        <f>IF(D37&gt;0,+(H37-D37)/D37,0)</f>
        <v>0</v>
      </c>
      <c r="Q37" s="97"/>
      <c r="R37" s="1148">
        <f>+H37-F37</f>
        <v>0</v>
      </c>
      <c r="S37" s="1151">
        <f>IF(F37&gt;0,+(H37-F37)/F37,0)</f>
        <v>0</v>
      </c>
    </row>
    <row r="38" spans="1:19" ht="14" thickBot="1" x14ac:dyDescent="0.4">
      <c r="A38" s="341"/>
      <c r="B38" s="341"/>
      <c r="C38" s="823" t="s">
        <v>395</v>
      </c>
      <c r="D38" s="1221">
        <f>D37</f>
        <v>0</v>
      </c>
      <c r="E38" s="823"/>
      <c r="F38" s="1221">
        <f>F37</f>
        <v>0</v>
      </c>
      <c r="G38" s="341"/>
      <c r="H38" s="1221">
        <f>H37</f>
        <v>0</v>
      </c>
      <c r="I38" s="122"/>
      <c r="L38" s="105">
        <f>+F38-D38</f>
        <v>0</v>
      </c>
      <c r="M38" s="106">
        <f>IF(D38&gt;0,+(F38-D38)/D38,0)</f>
        <v>0</v>
      </c>
      <c r="N38" s="98"/>
      <c r="O38" s="107">
        <f>+H38-D38</f>
        <v>0</v>
      </c>
      <c r="P38" s="106">
        <f>IF(D38&gt;0,+(H38-D38)/D38,0)</f>
        <v>0</v>
      </c>
      <c r="Q38" s="98"/>
      <c r="R38" s="107">
        <f>+H38-F38</f>
        <v>0</v>
      </c>
      <c r="S38" s="108">
        <f>IF(F38&gt;0,+(H38-F38)/F38,0)</f>
        <v>0</v>
      </c>
    </row>
    <row r="39" spans="1:19" ht="13" thickTop="1" x14ac:dyDescent="0.25">
      <c r="A39" s="55"/>
      <c r="B39" s="7"/>
      <c r="C39" s="121"/>
      <c r="D39" s="46"/>
      <c r="E39" s="46"/>
      <c r="F39" s="46"/>
      <c r="G39" s="46"/>
      <c r="H39" s="46"/>
      <c r="I39" s="122"/>
      <c r="L39" s="51"/>
      <c r="M39" s="52"/>
      <c r="N39" s="97"/>
      <c r="O39" s="52"/>
      <c r="P39" s="52"/>
      <c r="Q39" s="97"/>
      <c r="R39" s="52"/>
      <c r="S39" s="53"/>
    </row>
    <row r="40" spans="1:19" ht="13" x14ac:dyDescent="0.3">
      <c r="A40" s="141" t="s">
        <v>357</v>
      </c>
      <c r="B40" s="7"/>
      <c r="C40" s="121"/>
      <c r="D40" s="46"/>
      <c r="E40" s="46"/>
      <c r="F40" s="46"/>
      <c r="G40" s="46"/>
      <c r="H40" s="46"/>
      <c r="I40" s="122"/>
      <c r="L40" s="51"/>
      <c r="M40" s="52"/>
      <c r="N40" s="97"/>
      <c r="O40" s="52"/>
      <c r="P40" s="52"/>
      <c r="Q40" s="97"/>
      <c r="R40" s="52"/>
      <c r="S40" s="53"/>
    </row>
    <row r="41" spans="1:19" x14ac:dyDescent="0.25">
      <c r="A41" s="128" t="s">
        <v>358</v>
      </c>
      <c r="B41" s="7"/>
      <c r="C41" s="121"/>
      <c r="D41" s="1220">
        <f>BudgetWorksheet!H397</f>
        <v>0</v>
      </c>
      <c r="E41" s="46"/>
      <c r="F41" s="1220">
        <f>BudgetWorksheet!Q397</f>
        <v>0</v>
      </c>
      <c r="G41" s="46"/>
      <c r="H41" s="1220">
        <f>BudgetWorksheet!Z397</f>
        <v>0</v>
      </c>
      <c r="I41" s="122"/>
      <c r="L41" s="63">
        <f t="shared" ref="L41:L46" si="6">+F41-D41</f>
        <v>0</v>
      </c>
      <c r="M41" s="72">
        <f t="shared" ref="M41:M46" si="7">IF(D41&gt;0,+(F41-D41)/D41,0)</f>
        <v>0</v>
      </c>
      <c r="N41" s="97"/>
      <c r="O41" s="64">
        <f t="shared" ref="O41:O46" si="8">+H41-D41</f>
        <v>0</v>
      </c>
      <c r="P41" s="72">
        <f t="shared" ref="P41:P46" si="9">IF(D41&gt;0,+(H41-D41)/D41,0)</f>
        <v>0</v>
      </c>
      <c r="Q41" s="97"/>
      <c r="R41" s="64">
        <f t="shared" ref="R41:R46" si="10">+H41-F41</f>
        <v>0</v>
      </c>
      <c r="S41" s="84">
        <f t="shared" ref="S41:S46" si="11">IF(F41&gt;0,+(H41-F41)/F41,0)</f>
        <v>0</v>
      </c>
    </row>
    <row r="42" spans="1:19" x14ac:dyDescent="0.25">
      <c r="A42" s="127" t="s">
        <v>359</v>
      </c>
      <c r="B42" s="7"/>
      <c r="C42" s="121"/>
      <c r="D42" s="1220">
        <f>BudgetWorksheet!H398</f>
        <v>0</v>
      </c>
      <c r="E42" s="46"/>
      <c r="F42" s="1220">
        <f>BudgetWorksheet!Q398</f>
        <v>0</v>
      </c>
      <c r="G42" s="46"/>
      <c r="H42" s="1220">
        <f>BudgetWorksheet!Z398</f>
        <v>0</v>
      </c>
      <c r="I42" s="122"/>
      <c r="L42" s="63">
        <f t="shared" si="6"/>
        <v>0</v>
      </c>
      <c r="M42" s="72">
        <f t="shared" si="7"/>
        <v>0</v>
      </c>
      <c r="N42" s="97"/>
      <c r="O42" s="64">
        <f t="shared" si="8"/>
        <v>0</v>
      </c>
      <c r="P42" s="72">
        <f t="shared" si="9"/>
        <v>0</v>
      </c>
      <c r="Q42" s="97"/>
      <c r="R42" s="64">
        <f t="shared" si="10"/>
        <v>0</v>
      </c>
      <c r="S42" s="84">
        <f t="shared" si="11"/>
        <v>0</v>
      </c>
    </row>
    <row r="43" spans="1:19" x14ac:dyDescent="0.25">
      <c r="A43" s="127" t="s">
        <v>302</v>
      </c>
      <c r="B43" s="7"/>
      <c r="C43" s="121"/>
      <c r="D43" s="1220">
        <f>BudgetWorksheet!H399</f>
        <v>0</v>
      </c>
      <c r="E43" s="46"/>
      <c r="F43" s="1220">
        <f>BudgetWorksheet!Q399</f>
        <v>0</v>
      </c>
      <c r="G43" s="46"/>
      <c r="H43" s="1220">
        <f>BudgetWorksheet!Z399</f>
        <v>0</v>
      </c>
      <c r="I43" s="122"/>
      <c r="L43" s="63">
        <f t="shared" si="6"/>
        <v>0</v>
      </c>
      <c r="M43" s="72">
        <f t="shared" si="7"/>
        <v>0</v>
      </c>
      <c r="N43" s="97"/>
      <c r="O43" s="64">
        <f t="shared" si="8"/>
        <v>0</v>
      </c>
      <c r="P43" s="72">
        <f t="shared" si="9"/>
        <v>0</v>
      </c>
      <c r="Q43" s="97"/>
      <c r="R43" s="64">
        <f t="shared" si="10"/>
        <v>0</v>
      </c>
      <c r="S43" s="84">
        <f t="shared" si="11"/>
        <v>0</v>
      </c>
    </row>
    <row r="44" spans="1:19" x14ac:dyDescent="0.25">
      <c r="A44" s="127" t="s">
        <v>303</v>
      </c>
      <c r="B44" s="7"/>
      <c r="C44" s="121"/>
      <c r="D44" s="1220">
        <f>BudgetWorksheet!H400</f>
        <v>0</v>
      </c>
      <c r="E44" s="46"/>
      <c r="F44" s="1220">
        <f>BudgetWorksheet!Q400</f>
        <v>0</v>
      </c>
      <c r="G44" s="46"/>
      <c r="H44" s="1220">
        <f>BudgetWorksheet!Z400</f>
        <v>0</v>
      </c>
      <c r="I44" s="122"/>
      <c r="L44" s="63">
        <f t="shared" si="6"/>
        <v>0</v>
      </c>
      <c r="M44" s="72">
        <f t="shared" si="7"/>
        <v>0</v>
      </c>
      <c r="N44" s="97"/>
      <c r="O44" s="64">
        <f t="shared" si="8"/>
        <v>0</v>
      </c>
      <c r="P44" s="72">
        <f t="shared" si="9"/>
        <v>0</v>
      </c>
      <c r="Q44" s="97"/>
      <c r="R44" s="64">
        <f t="shared" si="10"/>
        <v>0</v>
      </c>
      <c r="S44" s="84">
        <f t="shared" si="11"/>
        <v>0</v>
      </c>
    </row>
    <row r="45" spans="1:19" x14ac:dyDescent="0.25">
      <c r="A45" s="128" t="s">
        <v>636</v>
      </c>
      <c r="B45" s="7"/>
      <c r="C45" s="121"/>
      <c r="D45" s="1220">
        <f>SUM(BudgetWorksheet!H401:H405)</f>
        <v>0</v>
      </c>
      <c r="E45" s="46"/>
      <c r="F45" s="1220">
        <f>SUM(BudgetWorksheet!Q401:Q405)</f>
        <v>0</v>
      </c>
      <c r="G45" s="46"/>
      <c r="H45" s="1220">
        <f>SUM(BudgetWorksheet!Z401:Z405)</f>
        <v>0</v>
      </c>
      <c r="I45" s="122"/>
      <c r="L45" s="63">
        <f t="shared" si="6"/>
        <v>0</v>
      </c>
      <c r="M45" s="72">
        <f t="shared" si="7"/>
        <v>0</v>
      </c>
      <c r="N45" s="97"/>
      <c r="O45" s="64">
        <f t="shared" si="8"/>
        <v>0</v>
      </c>
      <c r="P45" s="72">
        <f t="shared" si="9"/>
        <v>0</v>
      </c>
      <c r="Q45" s="97"/>
      <c r="R45" s="64">
        <f t="shared" si="10"/>
        <v>0</v>
      </c>
      <c r="S45" s="84">
        <f t="shared" si="11"/>
        <v>0</v>
      </c>
    </row>
    <row r="46" spans="1:19" ht="14" thickBot="1" x14ac:dyDescent="0.4">
      <c r="A46" s="832"/>
      <c r="B46" s="377"/>
      <c r="C46" s="831" t="s">
        <v>415</v>
      </c>
      <c r="D46" s="1221">
        <f>SUM(D41:D45)</f>
        <v>0</v>
      </c>
      <c r="E46" s="469"/>
      <c r="F46" s="1221">
        <f>SUM(F41:F45)</f>
        <v>0</v>
      </c>
      <c r="G46" s="469"/>
      <c r="H46" s="1221">
        <f>SUM(H41:H45)</f>
        <v>0</v>
      </c>
      <c r="I46" s="122"/>
      <c r="L46" s="105">
        <f t="shared" si="6"/>
        <v>0</v>
      </c>
      <c r="M46" s="106">
        <f t="shared" si="7"/>
        <v>0</v>
      </c>
      <c r="N46" s="98"/>
      <c r="O46" s="107">
        <f t="shared" si="8"/>
        <v>0</v>
      </c>
      <c r="P46" s="106">
        <f t="shared" si="9"/>
        <v>0</v>
      </c>
      <c r="Q46" s="98"/>
      <c r="R46" s="107">
        <f t="shared" si="10"/>
        <v>0</v>
      </c>
      <c r="S46" s="108">
        <f t="shared" si="11"/>
        <v>0</v>
      </c>
    </row>
    <row r="47" spans="1:19" ht="13.5" thickTop="1" x14ac:dyDescent="0.3">
      <c r="A47" s="142"/>
      <c r="B47" s="7"/>
      <c r="C47" s="121"/>
      <c r="D47" s="46"/>
      <c r="E47" s="46"/>
      <c r="F47" s="46"/>
      <c r="G47" s="46"/>
      <c r="H47" s="46"/>
      <c r="I47" s="122"/>
      <c r="L47" s="51"/>
      <c r="M47" s="52"/>
      <c r="N47" s="97"/>
      <c r="O47" s="52"/>
      <c r="P47" s="52"/>
      <c r="Q47" s="97"/>
      <c r="R47" s="52"/>
      <c r="S47" s="53"/>
    </row>
    <row r="48" spans="1:19" ht="13" x14ac:dyDescent="0.3">
      <c r="A48" s="142" t="s">
        <v>453</v>
      </c>
      <c r="B48" s="7"/>
      <c r="C48" s="121"/>
      <c r="D48" s="46"/>
      <c r="E48" s="46"/>
      <c r="F48" s="46"/>
      <c r="G48" s="46"/>
      <c r="H48" s="46"/>
      <c r="I48" s="122"/>
      <c r="L48" s="51"/>
      <c r="M48" s="52"/>
      <c r="N48" s="97"/>
      <c r="O48" s="52"/>
      <c r="P48" s="52"/>
      <c r="Q48" s="97"/>
      <c r="R48" s="52"/>
      <c r="S48" s="53"/>
    </row>
    <row r="49" spans="1:19" x14ac:dyDescent="0.25">
      <c r="A49" s="131" t="s">
        <v>959</v>
      </c>
      <c r="B49" s="132"/>
      <c r="C49" s="121"/>
      <c r="D49" s="1228">
        <f>BudgetWorksheet!H407</f>
        <v>0</v>
      </c>
      <c r="E49" s="46"/>
      <c r="F49" s="1228">
        <f>BudgetWorksheet!Q407</f>
        <v>0</v>
      </c>
      <c r="G49" s="46"/>
      <c r="H49" s="1228">
        <f>BudgetWorksheet!Z407</f>
        <v>0</v>
      </c>
      <c r="I49" s="122"/>
      <c r="L49" s="63">
        <f>+F49-D49</f>
        <v>0</v>
      </c>
      <c r="M49" s="72">
        <f>IF(D49&gt;0,+(F49-D49)/D49,0)</f>
        <v>0</v>
      </c>
      <c r="N49" s="97"/>
      <c r="O49" s="64">
        <f>+H49-D49</f>
        <v>0</v>
      </c>
      <c r="P49" s="72">
        <f>IF(D49&gt;0,+(H49-D49)/D49,0)</f>
        <v>0</v>
      </c>
      <c r="Q49" s="97"/>
      <c r="R49" s="64">
        <f>+H49-F49</f>
        <v>0</v>
      </c>
      <c r="S49" s="84">
        <f>IF(F49&gt;0,+(H49-F49)/F49,0)</f>
        <v>0</v>
      </c>
    </row>
    <row r="50" spans="1:19" x14ac:dyDescent="0.25">
      <c r="A50" s="55" t="s">
        <v>875</v>
      </c>
      <c r="B50" s="132"/>
      <c r="C50" s="121"/>
      <c r="D50" s="1229">
        <f>SUM(BudgetWorksheet!H415:H417)</f>
        <v>0</v>
      </c>
      <c r="E50" s="46"/>
      <c r="F50" s="1229">
        <f>SUM(BudgetWorksheet!Q415:Q417)</f>
        <v>0</v>
      </c>
      <c r="G50" s="46"/>
      <c r="H50" s="1229">
        <f>SUM(BudgetWorksheet!Z415:Z417)</f>
        <v>0</v>
      </c>
      <c r="I50" s="122"/>
      <c r="L50" s="63">
        <f>+F50-D50</f>
        <v>0</v>
      </c>
      <c r="M50" s="72">
        <f>IF(D50&gt;0,+(F50-D50)/D50,0)</f>
        <v>0</v>
      </c>
      <c r="N50" s="97"/>
      <c r="O50" s="64">
        <f>+H50-D50</f>
        <v>0</v>
      </c>
      <c r="P50" s="72">
        <f>IF(D50&gt;0,+(H50-D50)/D50,0)</f>
        <v>0</v>
      </c>
      <c r="Q50" s="97"/>
      <c r="R50" s="64">
        <f>+H50-F50</f>
        <v>0</v>
      </c>
      <c r="S50" s="84">
        <f>IF(F50&gt;0,+(H50-F50)/F50,0)</f>
        <v>0</v>
      </c>
    </row>
    <row r="51" spans="1:19" ht="14" thickBot="1" x14ac:dyDescent="0.4">
      <c r="A51" s="832"/>
      <c r="B51" s="377"/>
      <c r="C51" s="831" t="s">
        <v>415</v>
      </c>
      <c r="D51" s="1221">
        <f>SUM(D49:D50)</f>
        <v>0</v>
      </c>
      <c r="E51" s="469"/>
      <c r="F51" s="1221">
        <f>SUM(F49:F50)</f>
        <v>0</v>
      </c>
      <c r="G51" s="469"/>
      <c r="H51" s="1221">
        <f>SUM(H49:H50)</f>
        <v>0</v>
      </c>
      <c r="I51" s="122"/>
      <c r="L51" s="105">
        <f>+F51-D51</f>
        <v>0</v>
      </c>
      <c r="M51" s="106">
        <f>IF(D51&gt;0,+(F51-D51)/D51,0)</f>
        <v>0</v>
      </c>
      <c r="N51" s="98"/>
      <c r="O51" s="107">
        <f>+H51-D51</f>
        <v>0</v>
      </c>
      <c r="P51" s="106">
        <f>IF(D51&gt;0,+(H51-D51)/D51,0)</f>
        <v>0</v>
      </c>
      <c r="Q51" s="98"/>
      <c r="R51" s="107">
        <f>+H51-F51</f>
        <v>0</v>
      </c>
      <c r="S51" s="108">
        <f>IF(F51&gt;0,+(H51-F51)/F51,0)</f>
        <v>0</v>
      </c>
    </row>
    <row r="52" spans="1:19" ht="13" thickTop="1" x14ac:dyDescent="0.25">
      <c r="A52" s="130"/>
      <c r="B52" s="7"/>
      <c r="C52" s="121"/>
      <c r="D52" s="46"/>
      <c r="E52" s="46"/>
      <c r="F52" s="46"/>
      <c r="G52" s="46"/>
      <c r="H52" s="46"/>
      <c r="I52" s="122"/>
      <c r="L52" s="47"/>
      <c r="M52" s="8"/>
      <c r="N52" s="8"/>
      <c r="O52" s="8"/>
      <c r="P52" s="8"/>
      <c r="Q52" s="8"/>
      <c r="S52" s="48"/>
    </row>
    <row r="53" spans="1:19" x14ac:dyDescent="0.25">
      <c r="A53" s="130"/>
      <c r="B53" s="7"/>
      <c r="C53" s="121"/>
      <c r="D53" s="46"/>
      <c r="E53" s="46"/>
      <c r="F53" s="46"/>
      <c r="G53" s="46"/>
      <c r="H53" s="46"/>
      <c r="I53" s="122"/>
      <c r="L53" s="47"/>
      <c r="M53" s="8"/>
      <c r="N53" s="8"/>
      <c r="O53" s="8"/>
      <c r="P53" s="8"/>
      <c r="Q53" s="8"/>
      <c r="S53" s="48"/>
    </row>
    <row r="54" spans="1:19" s="69" customFormat="1" ht="13.5" thickBot="1" x14ac:dyDescent="0.35">
      <c r="A54" s="833" t="s">
        <v>261</v>
      </c>
      <c r="B54" s="828"/>
      <c r="C54" s="828"/>
      <c r="D54" s="1230">
        <f>D11+D12+D30+D34+D38+D46+D51</f>
        <v>0</v>
      </c>
      <c r="E54" s="834"/>
      <c r="F54" s="1230">
        <f>F11+F12+F30+F34+F38+F46+F51</f>
        <v>0</v>
      </c>
      <c r="G54" s="834"/>
      <c r="H54" s="1230">
        <f>H11+H12+H30+H34+H38+H46+H51</f>
        <v>0</v>
      </c>
      <c r="I54" s="447"/>
      <c r="J54" s="390"/>
      <c r="K54" s="390"/>
      <c r="L54" s="841">
        <f>+F54-D54</f>
        <v>0</v>
      </c>
      <c r="M54" s="838">
        <f>IF(D54&gt;0,+(F54-D54)/D54,0)</f>
        <v>0</v>
      </c>
      <c r="N54" s="839"/>
      <c r="O54" s="837">
        <f>+H54-D54</f>
        <v>0</v>
      </c>
      <c r="P54" s="838">
        <f>IF(D54&gt;0,+(H54-D54)/D54,0)</f>
        <v>0</v>
      </c>
      <c r="Q54" s="839"/>
      <c r="R54" s="837">
        <f>+H54-F54</f>
        <v>0</v>
      </c>
      <c r="S54" s="842">
        <f>IF(F54&gt;0,+(H54-F54)/F54,0)</f>
        <v>0</v>
      </c>
    </row>
    <row r="55" spans="1:19" ht="13.5" thickTop="1" thickBot="1" x14ac:dyDescent="0.3">
      <c r="A55" s="133" t="s">
        <v>260</v>
      </c>
      <c r="B55" s="75"/>
      <c r="C55" s="119"/>
      <c r="D55" s="120"/>
      <c r="E55" s="120"/>
      <c r="F55" s="120"/>
      <c r="G55" s="120"/>
      <c r="H55" s="120"/>
      <c r="I55" s="122"/>
      <c r="L55" s="59"/>
      <c r="M55" s="60"/>
      <c r="N55" s="60"/>
      <c r="O55" s="60"/>
      <c r="P55" s="60"/>
      <c r="Q55" s="60"/>
      <c r="R55" s="60"/>
      <c r="S55" s="61"/>
    </row>
    <row r="56" spans="1:19" x14ac:dyDescent="0.25">
      <c r="A56" s="1169"/>
      <c r="B56" s="7"/>
      <c r="C56" s="121"/>
      <c r="D56" s="46"/>
      <c r="E56" s="46"/>
      <c r="F56" s="46"/>
      <c r="G56" s="46"/>
      <c r="H56" s="46"/>
      <c r="I56" s="122"/>
      <c r="L56" s="8"/>
      <c r="M56" s="8"/>
      <c r="N56" s="8"/>
      <c r="O56" s="8"/>
      <c r="P56" s="8"/>
      <c r="Q56" s="8"/>
      <c r="S56" s="8"/>
    </row>
    <row r="57" spans="1:19" x14ac:dyDescent="0.25">
      <c r="A57" s="1"/>
      <c r="B57" s="1"/>
      <c r="C57" s="2"/>
      <c r="D57" s="46"/>
      <c r="E57" s="45"/>
      <c r="F57" s="46"/>
      <c r="G57" s="45"/>
      <c r="H57" s="46"/>
      <c r="I57" s="122"/>
      <c r="L57" s="8"/>
      <c r="M57" s="8"/>
      <c r="N57" s="8"/>
      <c r="O57" s="8"/>
      <c r="P57" s="8"/>
      <c r="Q57" s="8"/>
      <c r="S57" s="8"/>
    </row>
    <row r="58" spans="1:19" s="69" customFormat="1" ht="13.5" thickBot="1" x14ac:dyDescent="0.35">
      <c r="A58" s="824" t="s">
        <v>306</v>
      </c>
      <c r="B58" s="835"/>
      <c r="C58" s="38"/>
      <c r="D58" s="1231">
        <f>Expense!D59+'Expense Con''t'!D54</f>
        <v>0</v>
      </c>
      <c r="E58" s="836"/>
      <c r="F58" s="1231">
        <f>Expense!F59+'Expense Con''t'!F54</f>
        <v>0</v>
      </c>
      <c r="G58" s="836"/>
      <c r="H58" s="1231">
        <f>Expense!H59+'Expense Con''t'!H54</f>
        <v>0</v>
      </c>
      <c r="I58" s="447"/>
      <c r="J58" s="390"/>
      <c r="K58" s="390"/>
      <c r="L58" s="837">
        <f>+F58-D58</f>
        <v>0</v>
      </c>
      <c r="M58" s="838">
        <f>IF(D58&gt;0,+(F58-D58)/D58,0)</f>
        <v>0</v>
      </c>
      <c r="N58" s="839"/>
      <c r="O58" s="837">
        <f>+H58-D58</f>
        <v>0</v>
      </c>
      <c r="P58" s="838">
        <f>IF(D58&gt;0,+(H58-D58)/D58,0)</f>
        <v>0</v>
      </c>
      <c r="Q58" s="839"/>
      <c r="R58" s="840">
        <f>+H58-F58</f>
        <v>0</v>
      </c>
      <c r="S58" s="838">
        <f>IF(F58&gt;0,+(H58-F58)/F58,0)</f>
        <v>0</v>
      </c>
    </row>
    <row r="59" spans="1:19" ht="6.75" customHeight="1" thickTop="1" x14ac:dyDescent="0.25">
      <c r="A59" s="1" t="s">
        <v>939</v>
      </c>
      <c r="B59" s="1"/>
      <c r="C59" s="1"/>
      <c r="D59" s="45"/>
      <c r="E59" s="45"/>
      <c r="F59" s="45"/>
      <c r="G59" s="45" t="s">
        <v>939</v>
      </c>
      <c r="H59" s="45"/>
      <c r="I59" s="122"/>
      <c r="L59" s="8"/>
      <c r="M59" s="8"/>
      <c r="N59" s="8"/>
      <c r="O59" s="8"/>
      <c r="P59" s="8"/>
      <c r="Q59" s="8"/>
      <c r="S59" s="8"/>
    </row>
    <row r="60" spans="1:19" x14ac:dyDescent="0.25">
      <c r="A60" s="1" t="s">
        <v>655</v>
      </c>
      <c r="B60" s="1"/>
      <c r="C60" s="1"/>
      <c r="D60" s="1"/>
      <c r="E60" s="1"/>
      <c r="F60" s="1"/>
      <c r="G60" s="1"/>
      <c r="H60" s="1"/>
      <c r="I60" s="122"/>
    </row>
    <row r="61" spans="1:19" s="60" customFormat="1" ht="13" thickBot="1" x14ac:dyDescent="0.3">
      <c r="A61" s="75" t="s">
        <v>839</v>
      </c>
      <c r="B61" s="75"/>
      <c r="C61" s="75"/>
      <c r="D61" s="75"/>
      <c r="E61" s="75"/>
      <c r="F61" s="75"/>
      <c r="G61" s="75"/>
      <c r="H61" s="75"/>
      <c r="I61" s="76"/>
      <c r="J61" s="77"/>
      <c r="K61" s="77"/>
    </row>
    <row r="62" spans="1:19" ht="5.25" customHeight="1" x14ac:dyDescent="0.25">
      <c r="A62" s="1"/>
      <c r="B62" s="1"/>
      <c r="C62" s="1"/>
      <c r="D62" s="1"/>
      <c r="E62" s="1"/>
      <c r="F62" s="1"/>
      <c r="G62" s="1"/>
      <c r="H62" s="1"/>
      <c r="I62" s="122"/>
    </row>
    <row r="63" spans="1:19" ht="13" x14ac:dyDescent="0.3">
      <c r="A63" s="1451" t="s">
        <v>605</v>
      </c>
      <c r="B63" s="1451"/>
      <c r="C63" s="1451"/>
      <c r="D63" s="1451"/>
      <c r="E63" s="1451"/>
      <c r="F63" s="1451"/>
      <c r="G63" s="1451"/>
      <c r="H63" s="1451"/>
      <c r="I63" s="19"/>
    </row>
    <row r="64" spans="1:19" ht="13" x14ac:dyDescent="0.3">
      <c r="A64" s="1451" t="s">
        <v>606</v>
      </c>
      <c r="B64" s="1451"/>
      <c r="C64" s="1451"/>
      <c r="D64" s="1451"/>
      <c r="E64" s="1451"/>
      <c r="F64" s="1451"/>
      <c r="G64" s="1451"/>
      <c r="H64" s="1451"/>
      <c r="I64" s="19"/>
    </row>
    <row r="65" spans="1:11" ht="13" x14ac:dyDescent="0.3">
      <c r="A65" s="1451" t="s">
        <v>960</v>
      </c>
      <c r="B65" s="1451"/>
      <c r="C65" s="1451"/>
      <c r="D65" s="1451"/>
      <c r="E65" s="1451"/>
      <c r="F65" s="1451"/>
      <c r="G65" s="1451"/>
      <c r="H65" s="1451"/>
      <c r="I65" s="19"/>
    </row>
    <row r="66" spans="1:11" s="372" customFormat="1" ht="13" x14ac:dyDescent="0.3">
      <c r="A66" s="1450" t="s">
        <v>607</v>
      </c>
      <c r="B66" s="1450"/>
      <c r="C66" s="1450"/>
      <c r="D66" s="1450"/>
      <c r="E66" s="1450"/>
      <c r="F66" s="1450"/>
      <c r="G66" s="1450"/>
      <c r="H66" s="1450"/>
      <c r="I66" s="553"/>
      <c r="J66" s="472"/>
      <c r="K66" s="472"/>
    </row>
    <row r="101" spans="1:24" ht="13" x14ac:dyDescent="0.3">
      <c r="X101" s="1053" t="s">
        <v>368</v>
      </c>
    </row>
    <row r="102" spans="1:24" ht="15.5" x14ac:dyDescent="0.35">
      <c r="X102" s="1017" t="s">
        <v>834</v>
      </c>
    </row>
    <row r="103" spans="1:24" x14ac:dyDescent="0.25">
      <c r="A103" s="426"/>
      <c r="J103" s="445"/>
      <c r="S103" s="444"/>
      <c r="X103" t="s">
        <v>887</v>
      </c>
    </row>
    <row r="104" spans="1:24" x14ac:dyDescent="0.25">
      <c r="S104" s="444"/>
      <c r="X104" t="s">
        <v>835</v>
      </c>
    </row>
    <row r="105" spans="1:24" x14ac:dyDescent="0.25">
      <c r="X105" t="s">
        <v>360</v>
      </c>
    </row>
    <row r="107" spans="1:24" x14ac:dyDescent="0.25">
      <c r="X107" t="s">
        <v>361</v>
      </c>
    </row>
    <row r="108" spans="1:24" ht="25" x14ac:dyDescent="0.25">
      <c r="X108" s="234" t="s">
        <v>362</v>
      </c>
    </row>
    <row r="109" spans="1:24" x14ac:dyDescent="0.25">
      <c r="X109" t="s">
        <v>363</v>
      </c>
    </row>
    <row r="110" spans="1:24" x14ac:dyDescent="0.25">
      <c r="X110" t="s">
        <v>370</v>
      </c>
    </row>
    <row r="111" spans="1:24" x14ac:dyDescent="0.25">
      <c r="X111" t="s">
        <v>892</v>
      </c>
    </row>
    <row r="112" spans="1:24" ht="16" thickBot="1" x14ac:dyDescent="0.3">
      <c r="F112" s="1524" t="s">
        <v>1</v>
      </c>
      <c r="G112" s="1525"/>
      <c r="H112" s="1525"/>
      <c r="I112" s="1525"/>
      <c r="J112" s="1526"/>
    </row>
    <row r="113" spans="6:24" ht="13.5" thickTop="1" thickBot="1" x14ac:dyDescent="0.3">
      <c r="X113" t="s">
        <v>369</v>
      </c>
    </row>
    <row r="114" spans="6:24" ht="16.5" thickTop="1" thickBot="1" x14ac:dyDescent="0.3">
      <c r="F114" s="1527" t="s">
        <v>0</v>
      </c>
      <c r="G114" s="1528"/>
      <c r="H114" s="1528"/>
      <c r="I114" s="1528"/>
      <c r="J114" s="1528"/>
      <c r="K114" s="1529"/>
      <c r="X114" t="s">
        <v>364</v>
      </c>
    </row>
    <row r="115" spans="6:24" x14ac:dyDescent="0.25">
      <c r="X115" t="s">
        <v>365</v>
      </c>
    </row>
    <row r="116" spans="6:24" x14ac:dyDescent="0.25">
      <c r="X116" t="s">
        <v>366</v>
      </c>
    </row>
    <row r="117" spans="6:24" x14ac:dyDescent="0.25">
      <c r="X117" t="s">
        <v>367</v>
      </c>
    </row>
    <row r="118" spans="6:24" ht="13" thickBot="1" x14ac:dyDescent="0.3"/>
    <row r="119" spans="6:24" s="415" customFormat="1" ht="17.25" customHeight="1" thickBot="1" x14ac:dyDescent="0.3">
      <c r="I119" s="8"/>
      <c r="J119" s="416"/>
      <c r="K119" s="416"/>
      <c r="R119" s="8"/>
    </row>
    <row r="120" spans="6:24" s="35" customFormat="1" ht="6" customHeight="1" x14ac:dyDescent="0.25">
      <c r="I120" s="52"/>
      <c r="R120" s="52"/>
    </row>
    <row r="127" spans="6:24" ht="13" thickBot="1" x14ac:dyDescent="0.3"/>
    <row r="128" spans="6:24" s="415" customFormat="1" ht="18" customHeight="1" thickBot="1" x14ac:dyDescent="0.3">
      <c r="I128" s="8"/>
      <c r="J128" s="416"/>
      <c r="K128" s="416"/>
      <c r="R128" s="8"/>
    </row>
    <row r="129" spans="9:18" s="35" customFormat="1" ht="6" customHeight="1" x14ac:dyDescent="0.25">
      <c r="I129" s="52"/>
      <c r="R129" s="52"/>
    </row>
    <row r="136" spans="9:18" ht="13" thickBot="1" x14ac:dyDescent="0.3"/>
    <row r="137" spans="9:18" s="415" customFormat="1" ht="13" thickBot="1" x14ac:dyDescent="0.3">
      <c r="I137" s="8"/>
      <c r="J137" s="416"/>
      <c r="K137" s="416"/>
      <c r="R137" s="8"/>
    </row>
    <row r="138" spans="9:18" s="35" customFormat="1" ht="4.5" customHeight="1" x14ac:dyDescent="0.25">
      <c r="I138" s="52"/>
      <c r="R138" s="52"/>
    </row>
    <row r="146" spans="1:18" ht="13" thickBot="1" x14ac:dyDescent="0.3"/>
    <row r="147" spans="1:18" s="415" customFormat="1" ht="13" thickBot="1" x14ac:dyDescent="0.3">
      <c r="I147" s="8"/>
      <c r="J147" s="416"/>
      <c r="K147" s="416"/>
      <c r="R147" s="8"/>
    </row>
    <row r="148" spans="1:18" s="35" customFormat="1" ht="5.25" customHeight="1" x14ac:dyDescent="0.25">
      <c r="I148" s="52"/>
      <c r="R148" s="52"/>
    </row>
    <row r="150" spans="1:18" ht="13" thickBot="1" x14ac:dyDescent="0.3"/>
    <row r="151" spans="1:18" s="415" customFormat="1" ht="16.5" customHeight="1" thickBot="1" x14ac:dyDescent="0.3">
      <c r="I151" s="8"/>
      <c r="J151" s="416"/>
      <c r="K151" s="416"/>
      <c r="R151" s="8"/>
    </row>
    <row r="152" spans="1:18" s="35" customFormat="1" ht="5.25" customHeight="1" x14ac:dyDescent="0.25">
      <c r="I152" s="52"/>
      <c r="R152" s="52"/>
    </row>
    <row r="154" spans="1:18" ht="13" thickBot="1" x14ac:dyDescent="0.3"/>
    <row r="155" spans="1:18" s="415" customFormat="1" ht="15.75" customHeight="1" thickBot="1" x14ac:dyDescent="0.3">
      <c r="A155" s="134"/>
      <c r="I155" s="8"/>
      <c r="J155" s="416"/>
      <c r="K155" s="416"/>
      <c r="R155" s="8"/>
    </row>
    <row r="156" spans="1:18" s="35" customFormat="1" ht="6" customHeight="1" x14ac:dyDescent="0.25">
      <c r="I156" s="52"/>
      <c r="R156" s="52"/>
    </row>
    <row r="158" spans="1:18" ht="13" thickBot="1" x14ac:dyDescent="0.3"/>
    <row r="159" spans="1:18" s="415" customFormat="1" ht="18" customHeight="1" thickBot="1" x14ac:dyDescent="0.3">
      <c r="A159" s="134"/>
      <c r="I159" s="8"/>
      <c r="J159" s="416"/>
      <c r="K159" s="416"/>
      <c r="R159" s="8"/>
    </row>
    <row r="160" spans="1:18" s="35" customFormat="1" ht="4.5" customHeight="1" x14ac:dyDescent="0.25">
      <c r="I160" s="52"/>
      <c r="R160" s="52"/>
    </row>
    <row r="164" spans="1:18" ht="13" thickBot="1" x14ac:dyDescent="0.3"/>
    <row r="165" spans="1:18" s="415" customFormat="1" ht="16.5" customHeight="1" thickBot="1" x14ac:dyDescent="0.3">
      <c r="A165" s="134"/>
      <c r="I165" s="8"/>
      <c r="J165" s="416"/>
      <c r="K165" s="416"/>
      <c r="R165" s="8"/>
    </row>
    <row r="166" spans="1:18" s="35" customFormat="1" ht="4.5" customHeight="1" x14ac:dyDescent="0.25">
      <c r="I166" s="52"/>
      <c r="R166" s="52"/>
    </row>
    <row r="168" spans="1:18" ht="13" thickBot="1" x14ac:dyDescent="0.3"/>
    <row r="169" spans="1:18" s="415" customFormat="1" ht="19.5" customHeight="1" thickBot="1" x14ac:dyDescent="0.3">
      <c r="A169" s="134"/>
      <c r="I169" s="8"/>
      <c r="J169" s="416"/>
      <c r="K169" s="416"/>
      <c r="R169" s="8"/>
    </row>
    <row r="170" spans="1:18" s="35" customFormat="1" ht="5.25" customHeight="1" x14ac:dyDescent="0.25">
      <c r="I170" s="52"/>
      <c r="R170" s="52"/>
    </row>
    <row r="177" spans="9:18" ht="13" thickBot="1" x14ac:dyDescent="0.3"/>
    <row r="178" spans="9:18" s="415" customFormat="1" ht="13" thickBot="1" x14ac:dyDescent="0.3">
      <c r="I178" s="52"/>
      <c r="J178" s="416"/>
      <c r="K178" s="416"/>
      <c r="R178" s="52"/>
    </row>
    <row r="179" spans="9:18" ht="13" thickBot="1" x14ac:dyDescent="0.3">
      <c r="I179" s="52"/>
      <c r="R179" s="52"/>
    </row>
    <row r="180" spans="9:18" s="415" customFormat="1" ht="13" thickBot="1" x14ac:dyDescent="0.3">
      <c r="I180" s="52"/>
      <c r="J180" s="416"/>
      <c r="K180" s="416"/>
      <c r="R180" s="52"/>
    </row>
  </sheetData>
  <protectedRanges>
    <protectedRange sqref="D48:H50" name="Range5"/>
    <protectedRange sqref="D40:H45" name="Range4"/>
    <protectedRange sqref="D40:H45" name="Range3"/>
    <protectedRange sqref="I15:I29 D16:H29" name="Range2"/>
    <protectedRange sqref="A6 F1:K9 E1:E6 E8:E9 C1:D9 A1:B5 A7:B9" name="Range1"/>
    <protectedRange sqref="A15" name="Range1_1"/>
    <protectedRange sqref="E7" name="Range4_1"/>
    <protectedRange sqref="D15:H15" name="Range1_2"/>
    <protectedRange sqref="C33:H33 C37:H37" name="Range2_1"/>
  </protectedRanges>
  <mergeCells count="24">
    <mergeCell ref="F112:J112"/>
    <mergeCell ref="F114:K114"/>
    <mergeCell ref="A2:H2"/>
    <mergeCell ref="A66:H66"/>
    <mergeCell ref="A65:H65"/>
    <mergeCell ref="A63:H63"/>
    <mergeCell ref="A64:H64"/>
    <mergeCell ref="B3:H3"/>
    <mergeCell ref="B4:H4"/>
    <mergeCell ref="F8:G8"/>
    <mergeCell ref="E5:F5"/>
    <mergeCell ref="L10:S10"/>
    <mergeCell ref="C1:E1"/>
    <mergeCell ref="I6:K6"/>
    <mergeCell ref="B5:C5"/>
    <mergeCell ref="B7:C7"/>
    <mergeCell ref="G7:H7"/>
    <mergeCell ref="A6:H6"/>
    <mergeCell ref="R15:R16"/>
    <mergeCell ref="S15:S16"/>
    <mergeCell ref="L15:L16"/>
    <mergeCell ref="M15:M16"/>
    <mergeCell ref="O15:O16"/>
    <mergeCell ref="P15:P16"/>
  </mergeCells>
  <phoneticPr fontId="14" type="noConversion"/>
  <dataValidations count="1">
    <dataValidation type="list" allowBlank="1" showInputMessage="1" showErrorMessage="1" sqref="A6:H6" xr:uid="{00000000-0002-0000-0500-000000000000}">
      <formula1>$X$101:$X$117</formula1>
    </dataValidation>
  </dataValidations>
  <printOptions horizontalCentered="1" verticalCentered="1"/>
  <pageMargins left="0.42" right="0" top="0" bottom="0.5" header="0.5" footer="0.5"/>
  <pageSetup scale="86" orientation="portrait" r:id="rId1"/>
  <headerFooter alignWithMargins="0">
    <oddFooter>&amp;CPage 4&amp;RRevised 24 Sep 2008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locked="0" defaultSize="0" autoFill="0" autoLine="0" autoPict="0">
                <anchor moveWithCells="1">
                  <from>
                    <xdr:col>4</xdr:col>
                    <xdr:colOff>203200</xdr:colOff>
                    <xdr:row>6</xdr:row>
                    <xdr:rowOff>127000</xdr:rowOff>
                  </from>
                  <to>
                    <xdr:col>5</xdr:col>
                    <xdr:colOff>400050</xdr:colOff>
                    <xdr:row>8</xdr:row>
                    <xdr:rowOff>38100</xdr:rowOff>
                  </to>
                </anchor>
              </controlPr>
            </control>
          </mc:Choice>
        </mc:AlternateContent>
        <mc:AlternateContent xmlns:mc="http://schemas.openxmlformats.org/markup-compatibility/2006">
          <mc:Choice Requires="x14">
            <control shapeId="4100" r:id="rId5" name="Option Button 4">
              <controlPr locked="0" defaultSize="0" autoFill="0" autoLine="0" autoPict="0">
                <anchor moveWithCells="1">
                  <from>
                    <xdr:col>5</xdr:col>
                    <xdr:colOff>527050</xdr:colOff>
                    <xdr:row>6</xdr:row>
                    <xdr:rowOff>146050</xdr:rowOff>
                  </from>
                  <to>
                    <xdr:col>6</xdr:col>
                    <xdr:colOff>279400</xdr:colOff>
                    <xdr:row>8</xdr:row>
                    <xdr:rowOff>19050</xdr:rowOff>
                  </to>
                </anchor>
              </controlPr>
            </control>
          </mc:Choice>
        </mc:AlternateContent>
        <mc:AlternateContent xmlns:mc="http://schemas.openxmlformats.org/markup-compatibility/2006">
          <mc:Choice Requires="x14">
            <control shapeId="4101" r:id="rId6" name="Option Button 5">
              <controlPr locked="0" defaultSize="0" autoFill="0" autoLine="0" autoPict="0">
                <anchor moveWithCells="1">
                  <from>
                    <xdr:col>7</xdr:col>
                    <xdr:colOff>57150</xdr:colOff>
                    <xdr:row>7</xdr:row>
                    <xdr:rowOff>0</xdr:rowOff>
                  </from>
                  <to>
                    <xdr:col>7</xdr:col>
                    <xdr:colOff>546100</xdr:colOff>
                    <xdr:row>8</xdr:row>
                    <xdr:rowOff>19050</xdr:rowOff>
                  </to>
                </anchor>
              </controlPr>
            </control>
          </mc:Choice>
        </mc:AlternateContent>
        <mc:AlternateContent xmlns:mc="http://schemas.openxmlformats.org/markup-compatibility/2006">
          <mc:Choice Requires="x14">
            <control shapeId="4102" r:id="rId7" name="Option Button 6">
              <controlPr locked="0" defaultSize="0" autoFill="0" autoLine="0" autoPict="0">
                <anchor moveWithCells="1">
                  <from>
                    <xdr:col>3</xdr:col>
                    <xdr:colOff>114300</xdr:colOff>
                    <xdr:row>7</xdr:row>
                    <xdr:rowOff>0</xdr:rowOff>
                  </from>
                  <to>
                    <xdr:col>3</xdr:col>
                    <xdr:colOff>622300</xdr:colOff>
                    <xdr:row>7</xdr:row>
                    <xdr:rowOff>222250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BY193"/>
  <sheetViews>
    <sheetView view="pageBreakPreview" zoomScale="80" zoomScaleNormal="75" zoomScaleSheetLayoutView="80" workbookViewId="0">
      <selection activeCell="A6" sqref="A6"/>
    </sheetView>
  </sheetViews>
  <sheetFormatPr defaultRowHeight="12.5" x14ac:dyDescent="0.25"/>
  <cols>
    <col min="1" max="1" width="19.26953125" customWidth="1"/>
    <col min="2" max="2" width="8.7265625" customWidth="1"/>
    <col min="3" max="4" width="10.26953125" customWidth="1"/>
    <col min="6" max="6" width="12.54296875" customWidth="1"/>
    <col min="7" max="7" width="2" style="35" customWidth="1"/>
    <col min="8" max="8" width="11.81640625" customWidth="1"/>
    <col min="9" max="9" width="1.7265625" style="52" customWidth="1"/>
    <col min="10" max="10" width="11.453125" customWidth="1"/>
    <col min="11" max="11" width="3.26953125" style="35" customWidth="1"/>
    <col min="12" max="13" width="11.1796875" customWidth="1"/>
    <col min="14" max="14" width="6.7265625" customWidth="1"/>
    <col min="15" max="15" width="15.1796875" style="41" customWidth="1"/>
    <col min="16" max="16" width="15.26953125" customWidth="1"/>
    <col min="17" max="17" width="2.1796875" customWidth="1"/>
    <col min="18" max="18" width="12.453125" style="41" customWidth="1"/>
    <col min="19" max="19" width="11.81640625" style="8" customWidth="1"/>
    <col min="20" max="20" width="2" customWidth="1"/>
    <col min="21" max="21" width="15" style="41" customWidth="1"/>
    <col min="22" max="22" width="15.54296875" customWidth="1"/>
    <col min="34" max="34" width="73.54296875" customWidth="1"/>
  </cols>
  <sheetData>
    <row r="1" spans="1:77" s="60" customFormat="1" ht="16" thickBot="1" x14ac:dyDescent="0.4">
      <c r="A1" s="119" t="s">
        <v>538</v>
      </c>
      <c r="B1" s="1441">
        <f>'Budget Checklist'!F4</f>
        <v>0</v>
      </c>
      <c r="C1" s="1538"/>
      <c r="D1" s="1538"/>
      <c r="E1" s="1538"/>
      <c r="F1" s="1538"/>
      <c r="G1" s="1538"/>
      <c r="H1" s="1538"/>
      <c r="I1" s="1538"/>
      <c r="J1" s="1539"/>
      <c r="K1" s="943"/>
      <c r="L1" s="385"/>
      <c r="M1" s="385"/>
      <c r="N1" s="8"/>
      <c r="O1" s="42"/>
      <c r="P1" s="8"/>
      <c r="Q1" s="8"/>
      <c r="R1" s="42"/>
      <c r="S1" s="8"/>
      <c r="T1" s="8"/>
      <c r="U1" s="42"/>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row>
    <row r="2" spans="1:77" s="8" customFormat="1" ht="16" thickBot="1" x14ac:dyDescent="0.4">
      <c r="A2" s="121" t="s">
        <v>22</v>
      </c>
      <c r="B2" s="1542">
        <f>'Budget Checklist'!F8</f>
        <v>0</v>
      </c>
      <c r="C2" s="1543"/>
      <c r="D2" s="650"/>
      <c r="E2" s="650"/>
      <c r="F2" s="121" t="s">
        <v>763</v>
      </c>
      <c r="G2" s="650"/>
      <c r="H2" s="650"/>
      <c r="I2" s="1546">
        <f>'Budget Checklist'!F6</f>
        <v>0</v>
      </c>
      <c r="J2" s="1547"/>
      <c r="K2" s="894"/>
      <c r="L2" s="385"/>
      <c r="M2" s="385"/>
      <c r="O2" s="42"/>
      <c r="R2" s="42"/>
      <c r="U2" s="42"/>
    </row>
    <row r="3" spans="1:77" ht="13.5" thickBot="1" x14ac:dyDescent="0.35">
      <c r="A3" s="1480" t="s">
        <v>761</v>
      </c>
      <c r="B3" s="1544"/>
      <c r="C3" s="1544"/>
      <c r="D3" s="1544"/>
      <c r="E3" s="1544"/>
      <c r="F3" s="1544"/>
      <c r="G3" s="1544"/>
      <c r="H3" s="1544"/>
      <c r="I3" s="1544"/>
      <c r="J3" s="1545"/>
      <c r="K3" s="944"/>
      <c r="L3" s="4"/>
      <c r="M3" s="4"/>
    </row>
    <row r="4" spans="1:77" ht="14.5" thickBot="1" x14ac:dyDescent="0.35">
      <c r="A4" s="1548" t="s">
        <v>615</v>
      </c>
      <c r="B4" s="1549"/>
      <c r="C4" s="1550"/>
      <c r="D4" s="1550"/>
      <c r="E4" s="1550"/>
      <c r="F4" s="1550"/>
      <c r="G4" s="1550"/>
      <c r="H4" s="1550"/>
      <c r="I4" s="1550"/>
      <c r="J4" s="1551"/>
      <c r="K4" s="945"/>
      <c r="L4" s="6"/>
      <c r="M4" s="6"/>
      <c r="O4" s="1510" t="s">
        <v>536</v>
      </c>
      <c r="P4" s="1511"/>
      <c r="Q4" s="1511"/>
      <c r="R4" s="1511"/>
      <c r="S4" s="1511"/>
      <c r="T4" s="1511"/>
      <c r="U4" s="1511"/>
      <c r="V4" s="1512"/>
    </row>
    <row r="5" spans="1:77" s="60" customFormat="1" ht="18" thickBot="1" x14ac:dyDescent="0.4">
      <c r="A5" s="891"/>
      <c r="B5" s="1534" t="s">
        <v>713</v>
      </c>
      <c r="C5" s="1535"/>
      <c r="D5" s="1535"/>
      <c r="E5" s="1535"/>
      <c r="F5" s="1535"/>
      <c r="G5" s="1535"/>
      <c r="H5" s="1535"/>
      <c r="I5" s="1535"/>
      <c r="J5" s="1536"/>
      <c r="K5" s="941"/>
      <c r="L5" s="122"/>
      <c r="M5" s="122"/>
      <c r="N5" s="8"/>
      <c r="O5" s="42"/>
      <c r="P5" s="8"/>
      <c r="Q5" s="8"/>
      <c r="R5" s="42"/>
      <c r="S5" s="8"/>
      <c r="T5" s="8"/>
      <c r="U5" s="42"/>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row>
    <row r="6" spans="1:77" ht="13.5" customHeight="1" thickBot="1" x14ac:dyDescent="0.4">
      <c r="A6" s="1"/>
      <c r="B6" s="1"/>
      <c r="C6" s="1"/>
      <c r="D6" s="1"/>
      <c r="E6" s="1"/>
      <c r="F6" s="582"/>
      <c r="G6" s="578"/>
      <c r="H6" s="582"/>
      <c r="I6" s="578"/>
      <c r="J6" s="582"/>
      <c r="K6" s="578"/>
      <c r="L6" s="122"/>
      <c r="M6" s="122"/>
      <c r="N6" s="8"/>
      <c r="O6" s="90" t="s">
        <v>330</v>
      </c>
      <c r="P6" s="89" t="s">
        <v>332</v>
      </c>
      <c r="Q6" s="89"/>
      <c r="R6" s="90" t="s">
        <v>330</v>
      </c>
      <c r="S6" s="89" t="s">
        <v>332</v>
      </c>
      <c r="T6" s="89"/>
      <c r="U6" s="90" t="s">
        <v>330</v>
      </c>
      <c r="V6" s="91" t="s">
        <v>332</v>
      </c>
    </row>
    <row r="7" spans="1:77" ht="32.25" customHeight="1" thickBot="1" x14ac:dyDescent="0.4">
      <c r="A7" s="595" t="s">
        <v>425</v>
      </c>
      <c r="B7" s="599"/>
      <c r="C7" s="600"/>
      <c r="D7" s="599"/>
      <c r="E7" s="12"/>
      <c r="F7" s="927" t="s">
        <v>307</v>
      </c>
      <c r="G7" s="597"/>
      <c r="H7" s="927" t="s">
        <v>308</v>
      </c>
      <c r="I7" s="583"/>
      <c r="J7" s="927" t="s">
        <v>309</v>
      </c>
      <c r="K7" s="942"/>
      <c r="L7" s="4"/>
      <c r="M7" s="4"/>
      <c r="O7" s="92" t="s">
        <v>331</v>
      </c>
      <c r="P7" s="93" t="s">
        <v>331</v>
      </c>
      <c r="Q7" s="94"/>
      <c r="R7" s="95" t="s">
        <v>333</v>
      </c>
      <c r="S7" s="93" t="s">
        <v>333</v>
      </c>
      <c r="T7" s="94"/>
      <c r="U7" s="95" t="s">
        <v>334</v>
      </c>
      <c r="V7" s="96" t="s">
        <v>334</v>
      </c>
    </row>
    <row r="8" spans="1:77" ht="11.25" customHeight="1" x14ac:dyDescent="0.35">
      <c r="A8" s="603" t="s">
        <v>427</v>
      </c>
      <c r="B8" s="378"/>
      <c r="C8" s="379" t="s">
        <v>523</v>
      </c>
      <c r="D8" s="378"/>
      <c r="E8" s="341" t="s">
        <v>524</v>
      </c>
      <c r="F8" s="596"/>
      <c r="G8" s="583"/>
      <c r="H8" s="596"/>
      <c r="I8" s="583"/>
      <c r="J8" s="596"/>
      <c r="K8" s="942"/>
      <c r="L8" s="4"/>
      <c r="M8" s="4"/>
      <c r="O8" s="123"/>
      <c r="P8" s="450"/>
      <c r="Q8" s="467"/>
      <c r="R8" s="125"/>
      <c r="S8" s="450"/>
      <c r="T8" s="467"/>
      <c r="U8" s="125"/>
      <c r="V8" s="468"/>
    </row>
    <row r="9" spans="1:77" ht="12.75" customHeight="1" x14ac:dyDescent="0.25">
      <c r="A9" s="33">
        <f>BudgetWorksheet!$E$306</f>
        <v>0</v>
      </c>
      <c r="B9" s="34" t="s">
        <v>310</v>
      </c>
      <c r="C9" s="33">
        <f>BudgetWorksheet!$F$306</f>
        <v>0</v>
      </c>
      <c r="D9" s="34" t="s">
        <v>310</v>
      </c>
      <c r="E9" s="1280">
        <f>BudgetWorksheet!$G$306</f>
        <v>0</v>
      </c>
      <c r="F9" s="1282">
        <f>BudgetWorksheet!$H$306</f>
        <v>0</v>
      </c>
      <c r="G9" s="560"/>
      <c r="H9" s="560"/>
      <c r="I9" s="560"/>
      <c r="J9" s="683"/>
      <c r="K9" s="560"/>
      <c r="L9" s="1537" t="s">
        <v>749</v>
      </c>
      <c r="M9" s="4"/>
      <c r="O9" s="56"/>
      <c r="P9" s="8"/>
      <c r="Q9" s="97"/>
      <c r="R9" s="64"/>
      <c r="S9" s="52"/>
      <c r="T9" s="97"/>
      <c r="U9" s="64"/>
      <c r="V9" s="48"/>
    </row>
    <row r="10" spans="1:77" x14ac:dyDescent="0.25">
      <c r="A10" s="33">
        <f>BudgetWorksheet!$N$306</f>
        <v>0</v>
      </c>
      <c r="B10" s="34" t="s">
        <v>310</v>
      </c>
      <c r="C10" s="33">
        <f>BudgetWorksheet!$O$306</f>
        <v>0</v>
      </c>
      <c r="D10" s="34" t="s">
        <v>310</v>
      </c>
      <c r="E10" s="1281">
        <f>BudgetWorksheet!$P$306</f>
        <v>0</v>
      </c>
      <c r="F10" s="560"/>
      <c r="G10" s="560"/>
      <c r="H10" s="1282">
        <f>BudgetWorksheet!$Q$306</f>
        <v>0</v>
      </c>
      <c r="I10" s="560"/>
      <c r="J10" s="560"/>
      <c r="K10" s="560"/>
      <c r="L10" s="1391"/>
      <c r="M10" s="4"/>
      <c r="O10" s="56"/>
      <c r="P10" s="8"/>
      <c r="Q10" s="97"/>
      <c r="R10" s="64"/>
      <c r="S10" s="52"/>
      <c r="T10" s="97"/>
      <c r="U10" s="64"/>
      <c r="V10" s="48"/>
    </row>
    <row r="11" spans="1:77" ht="12.75" customHeight="1" x14ac:dyDescent="0.25">
      <c r="A11" s="33">
        <f>BudgetWorksheet!$W$306</f>
        <v>0</v>
      </c>
      <c r="B11" s="34" t="s">
        <v>310</v>
      </c>
      <c r="C11" s="33">
        <f>BudgetWorksheet!$X$306</f>
        <v>0</v>
      </c>
      <c r="D11" s="34" t="s">
        <v>310</v>
      </c>
      <c r="E11" s="1281">
        <f>BudgetWorksheet!$Y$306</f>
        <v>0</v>
      </c>
      <c r="F11" s="560"/>
      <c r="G11" s="560"/>
      <c r="H11" s="560"/>
      <c r="I11" s="560"/>
      <c r="J11" s="1282">
        <f>BudgetWorksheet!$Z$306</f>
        <v>0</v>
      </c>
      <c r="K11" s="560"/>
      <c r="L11" s="1537"/>
      <c r="M11" s="4"/>
      <c r="O11" s="56">
        <f>+H10-F9</f>
        <v>0</v>
      </c>
      <c r="P11" s="49">
        <f>IF(F9&gt;0,+(H10-F9)/F9,0)</f>
        <v>0</v>
      </c>
      <c r="Q11" s="97"/>
      <c r="R11" s="64">
        <f>+J11-F9</f>
        <v>0</v>
      </c>
      <c r="S11" s="72">
        <f>IF(F9&gt;0,+(J11-F9)/F9,0)</f>
        <v>0</v>
      </c>
      <c r="T11" s="97"/>
      <c r="U11" s="64">
        <f>+J11-H10</f>
        <v>0</v>
      </c>
      <c r="V11" s="50">
        <f>IF(H10&gt;0,+(J11-H10)/H10,0)</f>
        <v>0</v>
      </c>
    </row>
    <row r="12" spans="1:77" ht="7.5" customHeight="1" x14ac:dyDescent="0.25">
      <c r="A12" s="20"/>
      <c r="B12" s="20"/>
      <c r="C12" s="20"/>
      <c r="D12" s="20"/>
      <c r="E12" s="675"/>
      <c r="F12" s="561"/>
      <c r="G12" s="560"/>
      <c r="H12" s="561"/>
      <c r="I12" s="560"/>
      <c r="J12" s="561"/>
      <c r="K12" s="560"/>
      <c r="L12" s="122"/>
      <c r="M12" s="4"/>
      <c r="O12" s="56"/>
      <c r="P12" s="8"/>
      <c r="Q12" s="97"/>
      <c r="R12" s="64"/>
      <c r="S12" s="52"/>
      <c r="T12" s="97"/>
      <c r="U12" s="64"/>
      <c r="V12" s="48"/>
    </row>
    <row r="13" spans="1:77" s="35" customFormat="1" ht="13.5" x14ac:dyDescent="0.35">
      <c r="A13" s="603" t="s">
        <v>241</v>
      </c>
      <c r="B13" s="341"/>
      <c r="C13" s="341"/>
      <c r="D13" s="341"/>
      <c r="E13" s="676"/>
      <c r="F13" s="684"/>
      <c r="G13" s="560"/>
      <c r="H13" s="684"/>
      <c r="I13" s="560"/>
      <c r="J13" s="684"/>
      <c r="K13" s="560"/>
      <c r="L13" s="122"/>
      <c r="M13" s="4"/>
      <c r="O13" s="63"/>
      <c r="P13" s="52"/>
      <c r="Q13" s="97"/>
      <c r="R13" s="64"/>
      <c r="S13" s="52"/>
      <c r="T13" s="97"/>
      <c r="U13" s="64"/>
      <c r="V13" s="53"/>
    </row>
    <row r="14" spans="1:77" ht="12.75" customHeight="1" x14ac:dyDescent="0.25">
      <c r="A14" s="1" t="s">
        <v>614</v>
      </c>
      <c r="B14" s="20"/>
      <c r="C14" s="14" t="s">
        <v>523</v>
      </c>
      <c r="D14" s="20"/>
      <c r="E14" s="677" t="s">
        <v>524</v>
      </c>
      <c r="F14" s="561"/>
      <c r="G14" s="560"/>
      <c r="H14" s="561"/>
      <c r="I14" s="560"/>
      <c r="J14" s="561"/>
      <c r="K14" s="560"/>
      <c r="L14" s="1537" t="s">
        <v>749</v>
      </c>
      <c r="M14" s="4"/>
      <c r="O14" s="56"/>
      <c r="P14" s="8"/>
      <c r="Q14" s="97"/>
      <c r="R14" s="64"/>
      <c r="S14" s="52"/>
      <c r="T14" s="97"/>
      <c r="U14" s="64"/>
      <c r="V14" s="48"/>
    </row>
    <row r="15" spans="1:77" x14ac:dyDescent="0.25">
      <c r="A15" s="33">
        <f>BudgetWorksheet!$E$312</f>
        <v>0</v>
      </c>
      <c r="B15" s="34" t="s">
        <v>310</v>
      </c>
      <c r="C15" s="33">
        <f>BudgetWorksheet!$F$312</f>
        <v>0</v>
      </c>
      <c r="D15" s="34" t="s">
        <v>310</v>
      </c>
      <c r="E15" s="1280">
        <f>BudgetWorksheet!$G$312</f>
        <v>0</v>
      </c>
      <c r="F15" s="1282">
        <f>BudgetWorksheet!$H$312</f>
        <v>0</v>
      </c>
      <c r="G15" s="560"/>
      <c r="H15" s="560"/>
      <c r="I15" s="560"/>
      <c r="J15" s="683"/>
      <c r="K15" s="560"/>
      <c r="L15" s="1391"/>
      <c r="M15" s="4"/>
      <c r="O15" s="56"/>
      <c r="P15" s="8"/>
      <c r="Q15" s="97"/>
      <c r="R15" s="64"/>
      <c r="S15" s="52"/>
      <c r="T15" s="97"/>
      <c r="U15" s="64"/>
      <c r="V15" s="48"/>
    </row>
    <row r="16" spans="1:77" ht="12.75" customHeight="1" x14ac:dyDescent="0.25">
      <c r="A16" s="33">
        <f>BudgetWorksheet!$N$312</f>
        <v>0</v>
      </c>
      <c r="B16" s="34" t="s">
        <v>310</v>
      </c>
      <c r="C16" s="33">
        <f>BudgetWorksheet!$O$312</f>
        <v>0</v>
      </c>
      <c r="D16" s="34" t="s">
        <v>310</v>
      </c>
      <c r="E16" s="1281">
        <f>BudgetWorksheet!$P$312</f>
        <v>0</v>
      </c>
      <c r="F16" s="560"/>
      <c r="G16" s="560"/>
      <c r="H16" s="1282">
        <f>BudgetWorksheet!$Q$312</f>
        <v>0</v>
      </c>
      <c r="I16" s="560"/>
      <c r="J16" s="560"/>
      <c r="K16" s="560"/>
      <c r="L16" s="1537"/>
      <c r="M16" s="4"/>
      <c r="O16" s="56"/>
      <c r="P16" s="8"/>
      <c r="Q16" s="97"/>
      <c r="R16" s="64"/>
      <c r="S16" s="52"/>
      <c r="T16" s="97"/>
      <c r="U16" s="64"/>
      <c r="V16" s="48"/>
    </row>
    <row r="17" spans="1:22" x14ac:dyDescent="0.25">
      <c r="A17" s="33">
        <f>BudgetWorksheet!$W$312</f>
        <v>0</v>
      </c>
      <c r="B17" s="34" t="s">
        <v>310</v>
      </c>
      <c r="C17" s="33">
        <f>BudgetWorksheet!$X$312</f>
        <v>0</v>
      </c>
      <c r="D17" s="34" t="s">
        <v>310</v>
      </c>
      <c r="E17" s="1281">
        <f>BudgetWorksheet!$Y$312</f>
        <v>0</v>
      </c>
      <c r="F17" s="560"/>
      <c r="G17" s="560"/>
      <c r="H17" s="560"/>
      <c r="I17" s="560"/>
      <c r="J17" s="1282">
        <f>BudgetWorksheet!$Z$312</f>
        <v>0</v>
      </c>
      <c r="K17" s="560"/>
      <c r="L17" s="122"/>
      <c r="M17" s="4"/>
      <c r="O17" s="56">
        <f>+H16-F15</f>
        <v>0</v>
      </c>
      <c r="P17" s="49">
        <f>IF(F15&gt;0,+(H16-F15)/F15,0)</f>
        <v>0</v>
      </c>
      <c r="Q17" s="97"/>
      <c r="R17" s="64">
        <f>+J17-F15</f>
        <v>0</v>
      </c>
      <c r="S17" s="72">
        <f>IF(F15&gt;0,+(J17-F15)/F15,0)</f>
        <v>0</v>
      </c>
      <c r="T17" s="97"/>
      <c r="U17" s="64">
        <f>+J17-H16</f>
        <v>0</v>
      </c>
      <c r="V17" s="50">
        <f>IF(H16&gt;0,+(J17-H16)/H16,0)</f>
        <v>0</v>
      </c>
    </row>
    <row r="18" spans="1:22" ht="8.25" customHeight="1" x14ac:dyDescent="0.25">
      <c r="A18" s="20"/>
      <c r="B18" s="20"/>
      <c r="C18" s="20"/>
      <c r="D18" s="20"/>
      <c r="E18" s="675"/>
      <c r="F18" s="561"/>
      <c r="G18" s="560"/>
      <c r="H18" s="561"/>
      <c r="I18" s="560"/>
      <c r="J18" s="561"/>
      <c r="K18" s="560"/>
      <c r="L18" s="122"/>
      <c r="M18" s="4"/>
      <c r="O18" s="56"/>
      <c r="P18" s="8"/>
      <c r="Q18" s="97"/>
      <c r="R18" s="64"/>
      <c r="S18" s="52"/>
      <c r="T18" s="97"/>
      <c r="U18" s="64"/>
      <c r="V18" s="48"/>
    </row>
    <row r="19" spans="1:22" ht="13.5" x14ac:dyDescent="0.35">
      <c r="A19" s="603" t="s">
        <v>242</v>
      </c>
      <c r="B19" s="341"/>
      <c r="C19" s="341"/>
      <c r="D19" s="341"/>
      <c r="E19" s="676"/>
      <c r="F19" s="684"/>
      <c r="G19" s="560"/>
      <c r="H19" s="684"/>
      <c r="I19" s="560"/>
      <c r="J19" s="684"/>
      <c r="K19" s="560"/>
      <c r="L19" s="122"/>
      <c r="M19" s="4"/>
      <c r="O19" s="56"/>
      <c r="P19" s="8"/>
      <c r="Q19" s="97"/>
      <c r="R19" s="64"/>
      <c r="S19" s="52"/>
      <c r="T19" s="97"/>
      <c r="U19" s="64"/>
      <c r="V19" s="48"/>
    </row>
    <row r="20" spans="1:22" ht="12.75" customHeight="1" x14ac:dyDescent="0.25">
      <c r="A20" s="1" t="s">
        <v>311</v>
      </c>
      <c r="B20" s="20"/>
      <c r="C20" s="14" t="s">
        <v>523</v>
      </c>
      <c r="D20" s="20"/>
      <c r="E20" s="677" t="s">
        <v>524</v>
      </c>
      <c r="F20" s="561"/>
      <c r="G20" s="560"/>
      <c r="H20" s="561"/>
      <c r="I20" s="560"/>
      <c r="J20" s="561"/>
      <c r="K20" s="560"/>
      <c r="L20" s="1537" t="s">
        <v>749</v>
      </c>
      <c r="M20" s="4"/>
      <c r="O20" s="56"/>
      <c r="P20" s="8"/>
      <c r="Q20" s="97"/>
      <c r="R20" s="64"/>
      <c r="S20" s="52"/>
      <c r="T20" s="97"/>
      <c r="U20" s="64"/>
      <c r="V20" s="48"/>
    </row>
    <row r="21" spans="1:22" x14ac:dyDescent="0.25">
      <c r="A21" s="33">
        <f>BudgetWorksheet!$E$321</f>
        <v>0</v>
      </c>
      <c r="B21" s="34" t="s">
        <v>310</v>
      </c>
      <c r="C21" s="33">
        <f>BudgetWorksheet!$F$321</f>
        <v>0</v>
      </c>
      <c r="D21" s="34" t="s">
        <v>310</v>
      </c>
      <c r="E21" s="1280">
        <f>BudgetWorksheet!$G$321</f>
        <v>0</v>
      </c>
      <c r="F21" s="1282">
        <f>BudgetWorksheet!$H$321</f>
        <v>0</v>
      </c>
      <c r="G21" s="560"/>
      <c r="H21" s="560"/>
      <c r="I21" s="560"/>
      <c r="J21" s="683"/>
      <c r="K21" s="560"/>
      <c r="L21" s="1391"/>
      <c r="M21" s="4"/>
      <c r="O21" s="56"/>
      <c r="P21" s="8"/>
      <c r="Q21" s="97"/>
      <c r="R21" s="64"/>
      <c r="S21" s="52"/>
      <c r="T21" s="97"/>
      <c r="U21" s="64"/>
      <c r="V21" s="48"/>
    </row>
    <row r="22" spans="1:22" ht="12.75" customHeight="1" x14ac:dyDescent="0.25">
      <c r="A22" s="33">
        <f>BudgetWorksheet!$N$321</f>
        <v>0</v>
      </c>
      <c r="B22" s="34" t="s">
        <v>310</v>
      </c>
      <c r="C22" s="33">
        <f>BudgetWorksheet!$O$321</f>
        <v>0</v>
      </c>
      <c r="D22" s="34" t="s">
        <v>310</v>
      </c>
      <c r="E22" s="1281">
        <f>BudgetWorksheet!$P$321</f>
        <v>0</v>
      </c>
      <c r="F22" s="560"/>
      <c r="G22" s="560"/>
      <c r="H22" s="1282">
        <f>BudgetWorksheet!$Q$321</f>
        <v>0</v>
      </c>
      <c r="I22" s="560"/>
      <c r="J22" s="560"/>
      <c r="K22" s="560"/>
      <c r="L22" s="1537"/>
      <c r="M22" s="4"/>
      <c r="O22" s="56"/>
      <c r="P22" s="8"/>
      <c r="Q22" s="97"/>
      <c r="R22" s="64"/>
      <c r="S22" s="52"/>
      <c r="T22" s="97"/>
      <c r="U22" s="64"/>
      <c r="V22" s="48"/>
    </row>
    <row r="23" spans="1:22" x14ac:dyDescent="0.25">
      <c r="A23" s="409">
        <f>BudgetWorksheet!$W$321</f>
        <v>0</v>
      </c>
      <c r="B23" s="410" t="s">
        <v>310</v>
      </c>
      <c r="C23" s="409">
        <f>BudgetWorksheet!$X$321</f>
        <v>0</v>
      </c>
      <c r="D23" s="410" t="s">
        <v>310</v>
      </c>
      <c r="E23" s="1281">
        <f>BudgetWorksheet!$Y$321</f>
        <v>0</v>
      </c>
      <c r="F23" s="560"/>
      <c r="G23" s="560"/>
      <c r="H23" s="560"/>
      <c r="I23" s="560"/>
      <c r="J23" s="1282">
        <f>BudgetWorksheet!$Z$321</f>
        <v>0</v>
      </c>
      <c r="K23" s="560"/>
      <c r="L23" s="122"/>
      <c r="M23" s="4"/>
      <c r="O23" s="56">
        <f>+H22-F21</f>
        <v>0</v>
      </c>
      <c r="P23" s="49">
        <f>IF(F21&gt;0,+(H22-F21)/F21,0)</f>
        <v>0</v>
      </c>
      <c r="Q23" s="97"/>
      <c r="R23" s="64">
        <f>+J23-F21</f>
        <v>0</v>
      </c>
      <c r="S23" s="72">
        <f>IF(F21&gt;0,+(J23-F21)/F21,0)</f>
        <v>0</v>
      </c>
      <c r="T23" s="97"/>
      <c r="U23" s="64">
        <f>+J23-H22</f>
        <v>0</v>
      </c>
      <c r="V23" s="50">
        <f>IF(H22&gt;0,+(J23-H22)/H22,0)</f>
        <v>0</v>
      </c>
    </row>
    <row r="24" spans="1:22" s="8" customFormat="1" ht="11.25" customHeight="1" x14ac:dyDescent="0.25">
      <c r="A24" s="54"/>
      <c r="B24" s="54"/>
      <c r="C24" s="54"/>
      <c r="D24" s="54"/>
      <c r="E24" s="678"/>
      <c r="F24" s="561"/>
      <c r="G24" s="560"/>
      <c r="H24" s="561"/>
      <c r="I24" s="560"/>
      <c r="J24" s="561"/>
      <c r="K24" s="560"/>
      <c r="L24" s="122"/>
      <c r="M24" s="122"/>
      <c r="O24" s="56"/>
      <c r="Q24" s="97"/>
      <c r="R24" s="64"/>
      <c r="S24" s="52"/>
      <c r="T24" s="97"/>
      <c r="U24" s="64"/>
      <c r="V24" s="48"/>
    </row>
    <row r="25" spans="1:22" s="8" customFormat="1" ht="13.5" x14ac:dyDescent="0.35">
      <c r="A25" s="602" t="s">
        <v>312</v>
      </c>
      <c r="B25" s="377"/>
      <c r="C25" s="377"/>
      <c r="D25" s="377"/>
      <c r="E25" s="679"/>
      <c r="F25" s="684"/>
      <c r="G25" s="560"/>
      <c r="H25" s="684"/>
      <c r="I25" s="560"/>
      <c r="J25" s="684"/>
      <c r="K25" s="560"/>
      <c r="L25" s="122"/>
      <c r="M25" s="122"/>
      <c r="O25" s="56"/>
      <c r="Q25" s="97"/>
      <c r="R25" s="64"/>
      <c r="S25" s="52"/>
      <c r="T25" s="97"/>
      <c r="U25" s="64"/>
      <c r="V25" s="48"/>
    </row>
    <row r="26" spans="1:22" s="8" customFormat="1" x14ac:dyDescent="0.25">
      <c r="A26" s="7" t="s">
        <v>313</v>
      </c>
      <c r="B26" s="54"/>
      <c r="C26" s="14" t="s">
        <v>523</v>
      </c>
      <c r="D26" s="20"/>
      <c r="E26" s="677" t="s">
        <v>524</v>
      </c>
      <c r="F26" s="561"/>
      <c r="G26" s="560"/>
      <c r="H26" s="561"/>
      <c r="I26" s="560"/>
      <c r="J26" s="561"/>
      <c r="K26" s="560"/>
      <c r="L26" s="122"/>
      <c r="M26" s="122"/>
      <c r="O26" s="56"/>
      <c r="Q26" s="97"/>
      <c r="R26" s="64"/>
      <c r="S26" s="52"/>
      <c r="T26" s="97"/>
      <c r="U26" s="64"/>
      <c r="V26" s="48"/>
    </row>
    <row r="27" spans="1:22" s="8" customFormat="1" ht="12.75" customHeight="1" x14ac:dyDescent="0.25">
      <c r="A27" s="33">
        <f>BudgetWorksheet!$E$330</f>
        <v>0</v>
      </c>
      <c r="B27" s="470" t="s">
        <v>310</v>
      </c>
      <c r="C27" s="33">
        <f>BudgetWorksheet!$F$330</f>
        <v>0</v>
      </c>
      <c r="D27" s="470" t="s">
        <v>310</v>
      </c>
      <c r="E27" s="1280">
        <f>BudgetWorksheet!$G$330</f>
        <v>0</v>
      </c>
      <c r="F27" s="1282">
        <f>BudgetWorksheet!$H$330</f>
        <v>0</v>
      </c>
      <c r="G27" s="560"/>
      <c r="H27" s="560"/>
      <c r="I27" s="560"/>
      <c r="J27" s="683"/>
      <c r="K27" s="560"/>
      <c r="L27" s="1537" t="s">
        <v>749</v>
      </c>
      <c r="M27" s="122"/>
      <c r="O27" s="56"/>
      <c r="Q27" s="97"/>
      <c r="R27" s="64"/>
      <c r="S27" s="52"/>
      <c r="T27" s="97"/>
      <c r="U27" s="64"/>
      <c r="V27" s="48"/>
    </row>
    <row r="28" spans="1:22" s="8" customFormat="1" ht="13.5" customHeight="1" x14ac:dyDescent="0.25">
      <c r="A28" s="33">
        <f>BudgetWorksheet!$N$330</f>
        <v>0</v>
      </c>
      <c r="B28" s="470" t="s">
        <v>310</v>
      </c>
      <c r="C28" s="33">
        <f>BudgetWorksheet!$O$330</f>
        <v>0</v>
      </c>
      <c r="D28" s="470" t="s">
        <v>310</v>
      </c>
      <c r="E28" s="1281">
        <f>BudgetWorksheet!$P$330</f>
        <v>0</v>
      </c>
      <c r="F28" s="560"/>
      <c r="G28" s="560"/>
      <c r="H28" s="1282">
        <f>BudgetWorksheet!$Q$330</f>
        <v>0</v>
      </c>
      <c r="I28" s="560"/>
      <c r="J28" s="560"/>
      <c r="K28" s="560"/>
      <c r="L28" s="1391"/>
      <c r="M28" s="122"/>
      <c r="O28" s="56"/>
      <c r="Q28" s="97"/>
      <c r="R28" s="64"/>
      <c r="S28" s="52"/>
      <c r="T28" s="97"/>
      <c r="U28" s="64"/>
      <c r="V28" s="48"/>
    </row>
    <row r="29" spans="1:22" s="35" customFormat="1" ht="12.75" customHeight="1" x14ac:dyDescent="0.25">
      <c r="A29" s="471">
        <f>BudgetWorksheet!$W$330</f>
        <v>0</v>
      </c>
      <c r="B29" s="437" t="s">
        <v>310</v>
      </c>
      <c r="C29" s="471">
        <f>BudgetWorksheet!$X$330</f>
        <v>0</v>
      </c>
      <c r="D29" s="437" t="s">
        <v>310</v>
      </c>
      <c r="E29" s="1281">
        <f>BudgetWorksheet!$Y$330</f>
        <v>0</v>
      </c>
      <c r="F29" s="560"/>
      <c r="G29" s="560"/>
      <c r="H29" s="560"/>
      <c r="I29" s="560"/>
      <c r="J29" s="1282">
        <f>BudgetWorksheet!$Z$330</f>
        <v>0</v>
      </c>
      <c r="K29" s="560"/>
      <c r="L29" s="1537"/>
      <c r="M29" s="4"/>
      <c r="O29" s="63">
        <f>+H28-F27</f>
        <v>0</v>
      </c>
      <c r="P29" s="72">
        <f>IF(F27&gt;0,+(H28-F27)/F27,0)</f>
        <v>0</v>
      </c>
      <c r="Q29" s="97"/>
      <c r="R29" s="64">
        <f>+J29-F27</f>
        <v>0</v>
      </c>
      <c r="S29" s="72">
        <f>IF(F27&gt;0,+(J29-F27)/F27,0)</f>
        <v>0</v>
      </c>
      <c r="T29" s="97"/>
      <c r="U29" s="64">
        <f>+J29-H28</f>
        <v>0</v>
      </c>
      <c r="V29" s="84">
        <f>IF(H28&gt;0,+(J29-H28)/H28,0)</f>
        <v>0</v>
      </c>
    </row>
    <row r="30" spans="1:22" ht="14.25" customHeight="1" x14ac:dyDescent="0.25">
      <c r="A30" s="20"/>
      <c r="B30" s="20"/>
      <c r="C30" s="20"/>
      <c r="D30" s="20"/>
      <c r="E30" s="675"/>
      <c r="F30" s="561"/>
      <c r="G30" s="560"/>
      <c r="H30" s="561"/>
      <c r="I30" s="560"/>
      <c r="J30" s="561"/>
      <c r="K30" s="560"/>
      <c r="L30" s="122"/>
      <c r="M30" s="4"/>
      <c r="O30" s="56"/>
      <c r="P30" s="8"/>
      <c r="Q30" s="97"/>
      <c r="R30" s="64"/>
      <c r="S30" s="52"/>
      <c r="T30" s="97"/>
      <c r="U30" s="64"/>
      <c r="V30" s="48"/>
    </row>
    <row r="31" spans="1:22" ht="13.5" x14ac:dyDescent="0.35">
      <c r="A31" s="601" t="s">
        <v>314</v>
      </c>
      <c r="B31" s="341"/>
      <c r="C31" s="341"/>
      <c r="D31" s="341"/>
      <c r="E31" s="676"/>
      <c r="F31" s="684"/>
      <c r="G31" s="560"/>
      <c r="H31" s="684"/>
      <c r="I31" s="560"/>
      <c r="J31" s="684"/>
      <c r="K31" s="560"/>
      <c r="L31" s="122"/>
      <c r="M31" s="4"/>
      <c r="O31" s="56"/>
      <c r="P31" s="8"/>
      <c r="Q31" s="97"/>
      <c r="R31" s="64"/>
      <c r="S31" s="52"/>
      <c r="T31" s="97"/>
      <c r="U31" s="64"/>
      <c r="V31" s="48"/>
    </row>
    <row r="32" spans="1:22" x14ac:dyDescent="0.25">
      <c r="A32" s="1" t="s">
        <v>315</v>
      </c>
      <c r="B32" s="20"/>
      <c r="C32" s="14" t="s">
        <v>523</v>
      </c>
      <c r="D32" s="20"/>
      <c r="E32" s="677" t="s">
        <v>524</v>
      </c>
      <c r="F32" s="561"/>
      <c r="G32" s="560"/>
      <c r="H32" s="561"/>
      <c r="I32" s="560"/>
      <c r="J32" s="561"/>
      <c r="K32" s="560"/>
      <c r="L32" s="1537" t="s">
        <v>749</v>
      </c>
      <c r="M32" s="4"/>
      <c r="O32" s="56"/>
      <c r="P32" s="8"/>
      <c r="Q32" s="97"/>
      <c r="R32" s="64"/>
      <c r="S32" s="52"/>
      <c r="T32" s="97"/>
      <c r="U32" s="64"/>
      <c r="V32" s="48"/>
    </row>
    <row r="33" spans="1:22" x14ac:dyDescent="0.25">
      <c r="A33" s="33">
        <f>BudgetWorksheet!$E$339</f>
        <v>0</v>
      </c>
      <c r="B33" s="34" t="s">
        <v>310</v>
      </c>
      <c r="C33" s="33">
        <f>BudgetWorksheet!$F$339</f>
        <v>0</v>
      </c>
      <c r="D33" s="34" t="s">
        <v>310</v>
      </c>
      <c r="E33" s="1280">
        <f>BudgetWorksheet!$G$339</f>
        <v>0</v>
      </c>
      <c r="F33" s="1282">
        <f>BudgetWorksheet!$H$339</f>
        <v>0</v>
      </c>
      <c r="G33" s="560"/>
      <c r="H33" s="560"/>
      <c r="I33" s="560"/>
      <c r="J33" s="683"/>
      <c r="K33" s="560"/>
      <c r="L33" s="1391"/>
      <c r="M33" s="4"/>
      <c r="O33" s="56"/>
      <c r="P33" s="8"/>
      <c r="Q33" s="97"/>
      <c r="R33" s="64"/>
      <c r="S33" s="52"/>
      <c r="T33" s="97"/>
      <c r="U33" s="64"/>
      <c r="V33" s="48"/>
    </row>
    <row r="34" spans="1:22" x14ac:dyDescent="0.25">
      <c r="A34" s="33">
        <f>BudgetWorksheet!$N$339</f>
        <v>0</v>
      </c>
      <c r="B34" s="34" t="s">
        <v>310</v>
      </c>
      <c r="C34" s="33">
        <f>BudgetWorksheet!$O$339</f>
        <v>0</v>
      </c>
      <c r="D34" s="34" t="s">
        <v>310</v>
      </c>
      <c r="E34" s="1281">
        <f>BudgetWorksheet!$P$339</f>
        <v>0</v>
      </c>
      <c r="F34" s="560"/>
      <c r="G34" s="560"/>
      <c r="H34" s="1282">
        <f>BudgetWorksheet!$Q$339</f>
        <v>0</v>
      </c>
      <c r="I34" s="560"/>
      <c r="J34" s="560"/>
      <c r="K34" s="560"/>
      <c r="L34" s="1537"/>
      <c r="M34" s="4"/>
      <c r="O34" s="56"/>
      <c r="P34" s="8"/>
      <c r="Q34" s="97"/>
      <c r="R34" s="64"/>
      <c r="S34" s="52"/>
      <c r="T34" s="97"/>
      <c r="U34" s="64"/>
      <c r="V34" s="48"/>
    </row>
    <row r="35" spans="1:22" x14ac:dyDescent="0.25">
      <c r="A35" s="33">
        <f>BudgetWorksheet!$W$339</f>
        <v>0</v>
      </c>
      <c r="B35" s="34" t="s">
        <v>310</v>
      </c>
      <c r="C35" s="33">
        <f>BudgetWorksheet!$X$339</f>
        <v>0</v>
      </c>
      <c r="D35" s="34" t="s">
        <v>310</v>
      </c>
      <c r="E35" s="1281">
        <f>BudgetWorksheet!$Y$339</f>
        <v>0</v>
      </c>
      <c r="F35" s="560"/>
      <c r="G35" s="560"/>
      <c r="H35" s="560"/>
      <c r="I35" s="560"/>
      <c r="J35" s="1282">
        <f>BudgetWorksheet!$Z$339</f>
        <v>0</v>
      </c>
      <c r="K35" s="560"/>
      <c r="L35" s="755"/>
      <c r="M35" s="4"/>
      <c r="O35" s="56">
        <f>+H34-F33</f>
        <v>0</v>
      </c>
      <c r="P35" s="49">
        <f>IF(F33&gt;0,+(H34-F33)/F33,0)</f>
        <v>0</v>
      </c>
      <c r="Q35" s="97"/>
      <c r="R35" s="64">
        <f>+J35-F33</f>
        <v>0</v>
      </c>
      <c r="S35" s="72">
        <f>IF(F33&gt;0,+(J35-F33)/F33,0)</f>
        <v>0</v>
      </c>
      <c r="T35" s="97"/>
      <c r="U35" s="64">
        <f>+J35-H34</f>
        <v>0</v>
      </c>
      <c r="V35" s="50">
        <f>IF(H34&gt;0,+(J35-H34)/H34,0)</f>
        <v>0</v>
      </c>
    </row>
    <row r="36" spans="1:22" ht="7.5" customHeight="1" x14ac:dyDescent="0.25">
      <c r="A36" s="20"/>
      <c r="B36" s="20"/>
      <c r="C36" s="20"/>
      <c r="D36" s="20"/>
      <c r="E36" s="20"/>
      <c r="F36" s="46"/>
      <c r="G36" s="73"/>
      <c r="H36" s="46"/>
      <c r="I36" s="73"/>
      <c r="J36" s="46"/>
      <c r="K36" s="73"/>
      <c r="L36" s="122"/>
      <c r="M36" s="4"/>
      <c r="O36" s="56"/>
      <c r="P36" s="8"/>
      <c r="Q36" s="97"/>
      <c r="R36" s="64"/>
      <c r="S36" s="52"/>
      <c r="T36" s="97"/>
      <c r="U36" s="64"/>
      <c r="V36" s="48"/>
    </row>
    <row r="37" spans="1:22" ht="6" customHeight="1" x14ac:dyDescent="0.25">
      <c r="A37" s="341"/>
      <c r="B37" s="341"/>
      <c r="C37" s="341"/>
      <c r="D37" s="341"/>
      <c r="E37" s="341"/>
      <c r="F37" s="469"/>
      <c r="G37" s="73"/>
      <c r="H37" s="469"/>
      <c r="I37" s="73"/>
      <c r="J37" s="469"/>
      <c r="K37" s="73"/>
      <c r="L37" s="4"/>
      <c r="M37" s="4"/>
      <c r="O37" s="56"/>
      <c r="P37" s="8"/>
      <c r="Q37" s="97"/>
      <c r="R37" s="64"/>
      <c r="S37" s="52"/>
      <c r="T37" s="97"/>
      <c r="U37" s="64"/>
      <c r="V37" s="48"/>
    </row>
    <row r="38" spans="1:22" ht="13" x14ac:dyDescent="0.3">
      <c r="A38" s="604" t="s">
        <v>316</v>
      </c>
      <c r="B38" s="13"/>
      <c r="C38" s="1"/>
      <c r="D38" s="1"/>
      <c r="E38" s="1"/>
      <c r="F38" s="1283">
        <f>BudgetWorksheet!$H$358</f>
        <v>0</v>
      </c>
      <c r="G38" s="682"/>
      <c r="H38" s="1284">
        <f>+BudgetWorksheet!$Q$358</f>
        <v>0</v>
      </c>
      <c r="I38" s="682"/>
      <c r="J38" s="1285">
        <f>+BudgetWorksheet!$Z$358</f>
        <v>0</v>
      </c>
      <c r="K38" s="682"/>
      <c r="L38" s="4"/>
      <c r="M38" s="4"/>
      <c r="O38" s="56">
        <f>+H38-F38</f>
        <v>0</v>
      </c>
      <c r="P38" s="49">
        <f>IF(F38&gt;0,+(H38-F38)/F38,0)</f>
        <v>0</v>
      </c>
      <c r="Q38" s="97"/>
      <c r="R38" s="64">
        <f>+J38-F38</f>
        <v>0</v>
      </c>
      <c r="S38" s="72">
        <f>IF(F38&gt;0,+(J38-F38)/F38,0)</f>
        <v>0</v>
      </c>
      <c r="T38" s="97"/>
      <c r="U38" s="64">
        <f>+J38-H38</f>
        <v>0</v>
      </c>
      <c r="V38" s="50">
        <f>IF(H38&gt;0,+(J38-H38)/H38,0)</f>
        <v>0</v>
      </c>
    </row>
    <row r="39" spans="1:22" ht="7.5" customHeight="1" x14ac:dyDescent="0.25">
      <c r="A39" s="1"/>
      <c r="B39" s="1"/>
      <c r="C39" s="1"/>
      <c r="D39" s="1"/>
      <c r="E39" s="1"/>
      <c r="F39" s="685"/>
      <c r="G39" s="686"/>
      <c r="H39" s="687"/>
      <c r="I39" s="686"/>
      <c r="J39" s="688"/>
      <c r="K39" s="686"/>
      <c r="L39" s="4"/>
      <c r="M39" s="4"/>
      <c r="O39" s="56"/>
      <c r="P39" s="8"/>
      <c r="Q39" s="97"/>
      <c r="R39" s="64"/>
      <c r="S39" s="52"/>
      <c r="T39" s="97"/>
      <c r="U39" s="64"/>
      <c r="V39" s="48"/>
    </row>
    <row r="40" spans="1:22" ht="14" thickBot="1" x14ac:dyDescent="0.4">
      <c r="A40" s="824" t="s">
        <v>317</v>
      </c>
      <c r="B40" s="825"/>
      <c r="C40" s="825"/>
      <c r="D40" s="825"/>
      <c r="E40" s="825"/>
      <c r="F40" s="1286">
        <f>F38+F33+F27+F21+F15+F9</f>
        <v>0</v>
      </c>
      <c r="G40" s="848"/>
      <c r="H40" s="1287">
        <f>H38+H34+H28+H22+H16+H10</f>
        <v>0</v>
      </c>
      <c r="I40" s="848"/>
      <c r="J40" s="1288">
        <f>J38+J35+J29+J23+J17+J11</f>
        <v>0</v>
      </c>
      <c r="K40" s="946"/>
      <c r="L40" s="4"/>
      <c r="M40" s="4"/>
      <c r="O40" s="57">
        <f>+H40-F40</f>
        <v>0</v>
      </c>
      <c r="P40" s="43">
        <f>IF(F40&gt;0,+(H40-F40)/F40,0)</f>
        <v>0</v>
      </c>
      <c r="Q40" s="114"/>
      <c r="R40" s="107">
        <f>+J40-F40</f>
        <v>0</v>
      </c>
      <c r="S40" s="107">
        <f>IF(F40&gt;0,+(J40-F40)/F40,0)</f>
        <v>0</v>
      </c>
      <c r="T40" s="114"/>
      <c r="U40" s="107">
        <f>+J40-H40</f>
        <v>0</v>
      </c>
      <c r="V40" s="67">
        <f>IF(H40&gt;0,+(J40-H40)/H40,0)</f>
        <v>0</v>
      </c>
    </row>
    <row r="41" spans="1:22" ht="6" customHeight="1" thickTop="1" x14ac:dyDescent="0.25">
      <c r="A41" s="1"/>
      <c r="B41" s="1"/>
      <c r="C41" s="1"/>
      <c r="D41" s="1"/>
      <c r="E41" s="1"/>
      <c r="F41" s="7"/>
      <c r="G41" s="37"/>
      <c r="H41" s="7"/>
      <c r="I41" s="37"/>
      <c r="J41" s="7"/>
      <c r="K41" s="37"/>
      <c r="L41" s="4"/>
      <c r="M41" s="4"/>
      <c r="O41" s="56"/>
      <c r="P41" s="8"/>
      <c r="Q41" s="97"/>
      <c r="R41" s="64"/>
      <c r="S41" s="52"/>
      <c r="T41" s="97"/>
      <c r="U41" s="64"/>
      <c r="V41" s="48"/>
    </row>
    <row r="42" spans="1:22" x14ac:dyDescent="0.25">
      <c r="A42" s="1"/>
      <c r="B42" s="2" t="s">
        <v>318</v>
      </c>
      <c r="C42" s="1"/>
      <c r="D42" s="1"/>
      <c r="E42" s="1"/>
      <c r="F42" s="1289" t="e">
        <f>($F40/SUM(Revenue!$C16:$C29))</f>
        <v>#DIV/0!</v>
      </c>
      <c r="G42" s="680"/>
      <c r="H42" s="1289" t="e">
        <f>($H40/SUM(Revenue!$G16:$G29))</f>
        <v>#DIV/0!</v>
      </c>
      <c r="I42" s="680"/>
      <c r="J42" s="1289" t="e">
        <f>($J40/SUM(Revenue!$K16:$K29))</f>
        <v>#DIV/0!</v>
      </c>
      <c r="K42" s="680"/>
      <c r="L42" s="4"/>
      <c r="M42" s="4"/>
      <c r="O42" s="56" t="e">
        <f>+H42-F42</f>
        <v>#DIV/0!</v>
      </c>
      <c r="P42" s="49" t="e">
        <f>IF(F42&gt;0,+(H42-F42)/F42,0)</f>
        <v>#DIV/0!</v>
      </c>
      <c r="Q42" s="97"/>
      <c r="R42" s="64" t="e">
        <f>+J42-F42</f>
        <v>#DIV/0!</v>
      </c>
      <c r="S42" s="72" t="e">
        <f>IF(F42&gt;0,+(J42-F42)/F42,0)</f>
        <v>#DIV/0!</v>
      </c>
      <c r="T42" s="97"/>
      <c r="U42" s="64" t="e">
        <f>+J42-H42</f>
        <v>#DIV/0!</v>
      </c>
      <c r="V42" s="50" t="e">
        <f>IF(H42&gt;0,+(J42-H42)/H42,0)</f>
        <v>#DIV/0!</v>
      </c>
    </row>
    <row r="43" spans="1:22" x14ac:dyDescent="0.25">
      <c r="A43" s="1"/>
      <c r="B43" s="1" t="s">
        <v>319</v>
      </c>
      <c r="C43" s="1"/>
      <c r="D43" s="1"/>
      <c r="E43" s="1"/>
      <c r="F43" s="7"/>
      <c r="G43" s="37"/>
      <c r="H43" s="7"/>
      <c r="I43" s="37"/>
      <c r="J43" s="7"/>
      <c r="K43" s="37"/>
      <c r="L43" s="4"/>
      <c r="M43" s="4"/>
      <c r="O43" s="56"/>
      <c r="P43" s="8"/>
      <c r="Q43" s="97"/>
      <c r="R43" s="64"/>
      <c r="S43" s="52"/>
      <c r="T43" s="97"/>
      <c r="U43" s="64"/>
      <c r="V43" s="48"/>
    </row>
    <row r="44" spans="1:22" s="372" customFormat="1" ht="5.25" customHeight="1" x14ac:dyDescent="0.25">
      <c r="A44" s="15"/>
      <c r="B44" s="15"/>
      <c r="C44" s="15"/>
      <c r="D44" s="15"/>
      <c r="E44" s="15"/>
      <c r="F44" s="15"/>
      <c r="G44" s="380"/>
      <c r="H44" s="15"/>
      <c r="I44" s="380"/>
      <c r="J44" s="15"/>
      <c r="K44" s="380"/>
      <c r="L44" s="371"/>
      <c r="M44" s="371"/>
      <c r="O44" s="373"/>
      <c r="Q44" s="374"/>
      <c r="R44" s="375"/>
      <c r="S44" s="472"/>
      <c r="T44" s="374"/>
      <c r="U44" s="375"/>
      <c r="V44" s="376"/>
    </row>
    <row r="45" spans="1:22" ht="4.5" customHeight="1" thickBot="1" x14ac:dyDescent="0.3">
      <c r="A45" s="1"/>
      <c r="B45" s="1"/>
      <c r="C45" s="1" t="s">
        <v>939</v>
      </c>
      <c r="E45" s="1"/>
      <c r="F45" s="7"/>
      <c r="G45" s="37"/>
      <c r="H45" s="7"/>
      <c r="I45" s="37"/>
      <c r="J45" s="7"/>
      <c r="K45" s="37"/>
      <c r="L45" s="4"/>
      <c r="M45" s="4"/>
      <c r="O45" s="56"/>
      <c r="P45" s="8"/>
      <c r="Q45" s="97"/>
      <c r="R45" s="64"/>
      <c r="S45" s="52"/>
      <c r="T45" s="97"/>
      <c r="U45" s="64"/>
      <c r="V45" s="48"/>
    </row>
    <row r="46" spans="1:22" ht="21" thickBot="1" x14ac:dyDescent="0.5">
      <c r="A46" s="887" t="s">
        <v>320</v>
      </c>
      <c r="B46" s="888"/>
      <c r="C46" s="888"/>
      <c r="D46" s="888"/>
      <c r="E46" s="888"/>
      <c r="F46" s="927" t="s">
        <v>307</v>
      </c>
      <c r="G46" s="597"/>
      <c r="H46" s="927" t="s">
        <v>308</v>
      </c>
      <c r="I46" s="583"/>
      <c r="J46" s="927" t="s">
        <v>309</v>
      </c>
      <c r="K46" s="942"/>
      <c r="L46" s="4"/>
      <c r="M46" s="4"/>
      <c r="O46" s="56"/>
      <c r="P46" s="54"/>
      <c r="Q46" s="97"/>
      <c r="R46" s="64"/>
      <c r="S46" s="52"/>
      <c r="T46" s="97"/>
      <c r="U46" s="64"/>
      <c r="V46" s="48"/>
    </row>
    <row r="47" spans="1:22" x14ac:dyDescent="0.25">
      <c r="A47" s="1"/>
      <c r="E47" s="1"/>
      <c r="F47" s="121"/>
      <c r="G47" s="408"/>
      <c r="H47" s="121"/>
      <c r="I47" s="408"/>
      <c r="J47" s="607"/>
      <c r="K47" s="408"/>
      <c r="L47" s="121"/>
      <c r="M47" s="121"/>
      <c r="O47" s="56"/>
      <c r="P47" s="54"/>
      <c r="Q47" s="97"/>
      <c r="R47" s="64"/>
      <c r="S47" s="52"/>
      <c r="T47" s="97"/>
      <c r="U47" s="64"/>
      <c r="V47" s="48"/>
    </row>
    <row r="48" spans="1:22" ht="17.5" x14ac:dyDescent="0.45">
      <c r="A48" s="605" t="s">
        <v>321</v>
      </c>
      <c r="E48" s="608"/>
      <c r="F48" s="1290">
        <f>BudgetWorksheet!H263+BudgetWorksheet!H368</f>
        <v>0</v>
      </c>
      <c r="G48" s="681"/>
      <c r="H48" s="1290">
        <f>BudgetWorksheet!Q263+BudgetWorksheet!Q368</f>
        <v>0</v>
      </c>
      <c r="I48" s="681"/>
      <c r="J48" s="1290">
        <f>BudgetWorksheet!Z263+BudgetWorksheet!Z368</f>
        <v>0</v>
      </c>
      <c r="K48" s="681"/>
      <c r="M48" s="135"/>
      <c r="N48" s="36"/>
      <c r="O48" s="63">
        <f t="shared" ref="O48:O53" si="0">+H48-F48</f>
        <v>0</v>
      </c>
      <c r="P48" s="72">
        <f t="shared" ref="P48:P53" si="1">IF(F48&gt;0,+(H48-F48)/F48,0)</f>
        <v>0</v>
      </c>
      <c r="Q48" s="97"/>
      <c r="R48" s="64">
        <f t="shared" ref="R48:R53" si="2">+J48-F48</f>
        <v>0</v>
      </c>
      <c r="S48" s="72">
        <f t="shared" ref="S48:S53" si="3">IF(F48&gt;0,+(J48-F48)/F48,0)</f>
        <v>0</v>
      </c>
      <c r="T48" s="97"/>
      <c r="U48" s="64">
        <f t="shared" ref="U48:U53" si="4">+J48-H48</f>
        <v>0</v>
      </c>
      <c r="V48" s="84">
        <f t="shared" ref="V48:V53" si="5">IF(H48&gt;0,+(J48-H48)/H48,0)</f>
        <v>0</v>
      </c>
    </row>
    <row r="49" spans="1:22" ht="17.5" x14ac:dyDescent="0.45">
      <c r="A49" s="605" t="s">
        <v>323</v>
      </c>
      <c r="D49" t="s">
        <v>696</v>
      </c>
      <c r="E49" s="608"/>
      <c r="F49" s="1291">
        <f>BudgetWorksheet!H257+BudgetWorksheet!H364</f>
        <v>0</v>
      </c>
      <c r="G49" s="681"/>
      <c r="H49" s="1291">
        <f>BudgetWorksheet!Q257+BudgetWorksheet!Q364</f>
        <v>0</v>
      </c>
      <c r="I49" s="681"/>
      <c r="J49" s="1291">
        <f>BudgetWorksheet!Z257+BudgetWorksheet!Z364</f>
        <v>0</v>
      </c>
      <c r="K49" s="681"/>
      <c r="M49" s="135"/>
      <c r="N49" s="36"/>
      <c r="O49" s="63">
        <f t="shared" si="0"/>
        <v>0</v>
      </c>
      <c r="P49" s="72">
        <f t="shared" si="1"/>
        <v>0</v>
      </c>
      <c r="Q49" s="97"/>
      <c r="R49" s="64">
        <f t="shared" si="2"/>
        <v>0</v>
      </c>
      <c r="S49" s="72">
        <f t="shared" si="3"/>
        <v>0</v>
      </c>
      <c r="T49" s="97"/>
      <c r="U49" s="64">
        <f t="shared" si="4"/>
        <v>0</v>
      </c>
      <c r="V49" s="84">
        <f t="shared" si="5"/>
        <v>0</v>
      </c>
    </row>
    <row r="50" spans="1:22" ht="17.5" x14ac:dyDescent="0.45">
      <c r="A50" s="605" t="s">
        <v>325</v>
      </c>
      <c r="E50" s="608"/>
      <c r="F50" s="1291">
        <f>BudgetWorksheet!H366</f>
        <v>0</v>
      </c>
      <c r="G50" s="681"/>
      <c r="H50" s="1291">
        <f>BudgetWorksheet!Q366</f>
        <v>0</v>
      </c>
      <c r="I50" s="681"/>
      <c r="J50" s="1291">
        <f>BudgetWorksheet!Z366</f>
        <v>0</v>
      </c>
      <c r="K50" s="681"/>
      <c r="L50" s="35"/>
      <c r="M50" s="135"/>
      <c r="N50" s="36"/>
      <c r="O50" s="63">
        <f t="shared" si="0"/>
        <v>0</v>
      </c>
      <c r="P50" s="72">
        <f t="shared" si="1"/>
        <v>0</v>
      </c>
      <c r="Q50" s="97"/>
      <c r="R50" s="64">
        <f t="shared" si="2"/>
        <v>0</v>
      </c>
      <c r="S50" s="72">
        <f t="shared" si="3"/>
        <v>0</v>
      </c>
      <c r="T50" s="97"/>
      <c r="U50" s="64">
        <f t="shared" si="4"/>
        <v>0</v>
      </c>
      <c r="V50" s="84">
        <f t="shared" si="5"/>
        <v>0</v>
      </c>
    </row>
    <row r="51" spans="1:22" ht="17.5" x14ac:dyDescent="0.45">
      <c r="A51" s="606" t="s">
        <v>322</v>
      </c>
      <c r="B51" s="27"/>
      <c r="C51" s="135"/>
      <c r="D51" s="135"/>
      <c r="E51" s="135"/>
      <c r="F51" s="1291">
        <f>BudgetWorksheet!H369</f>
        <v>0</v>
      </c>
      <c r="G51" s="681"/>
      <c r="H51" s="1291">
        <f>BudgetWorksheet!Q369</f>
        <v>0</v>
      </c>
      <c r="I51" s="681"/>
      <c r="J51" s="1291">
        <f>BudgetWorksheet!Z369</f>
        <v>0</v>
      </c>
      <c r="K51" s="681"/>
      <c r="L51" s="135"/>
      <c r="M51" s="135"/>
      <c r="N51" s="36"/>
      <c r="O51" s="63">
        <f t="shared" si="0"/>
        <v>0</v>
      </c>
      <c r="P51" s="72">
        <f t="shared" si="1"/>
        <v>0</v>
      </c>
      <c r="Q51" s="97"/>
      <c r="R51" s="64">
        <f t="shared" si="2"/>
        <v>0</v>
      </c>
      <c r="S51" s="72">
        <f t="shared" si="3"/>
        <v>0</v>
      </c>
      <c r="T51" s="97"/>
      <c r="U51" s="64">
        <f t="shared" si="4"/>
        <v>0</v>
      </c>
      <c r="V51" s="84">
        <f t="shared" si="5"/>
        <v>0</v>
      </c>
    </row>
    <row r="52" spans="1:22" ht="17.5" x14ac:dyDescent="0.45">
      <c r="A52" s="606" t="s">
        <v>324</v>
      </c>
      <c r="B52" s="1"/>
      <c r="C52" s="135"/>
      <c r="D52" s="135"/>
      <c r="E52" s="135"/>
      <c r="F52" s="1291">
        <f>BudgetWorksheet!H365</f>
        <v>0</v>
      </c>
      <c r="G52" s="681"/>
      <c r="H52" s="1291">
        <f>BudgetWorksheet!Q365</f>
        <v>0</v>
      </c>
      <c r="I52" s="681"/>
      <c r="J52" s="1291">
        <f>BudgetWorksheet!Z365</f>
        <v>0</v>
      </c>
      <c r="K52" s="681"/>
      <c r="L52" s="135"/>
      <c r="M52" s="135"/>
      <c r="N52" s="36"/>
      <c r="O52" s="63">
        <f t="shared" si="0"/>
        <v>0</v>
      </c>
      <c r="P52" s="72">
        <f t="shared" si="1"/>
        <v>0</v>
      </c>
      <c r="Q52" s="97"/>
      <c r="R52" s="64">
        <f t="shared" si="2"/>
        <v>0</v>
      </c>
      <c r="S52" s="72">
        <f t="shared" si="3"/>
        <v>0</v>
      </c>
      <c r="T52" s="97"/>
      <c r="U52" s="64">
        <f t="shared" si="4"/>
        <v>0</v>
      </c>
      <c r="V52" s="84">
        <f t="shared" si="5"/>
        <v>0</v>
      </c>
    </row>
    <row r="53" spans="1:22" ht="17.5" x14ac:dyDescent="0.45">
      <c r="A53" s="606" t="s">
        <v>326</v>
      </c>
      <c r="B53" s="1"/>
      <c r="C53" s="135"/>
      <c r="D53" s="135"/>
      <c r="E53" s="135"/>
      <c r="F53" s="1291">
        <f>BudgetWorksheet!H367</f>
        <v>0</v>
      </c>
      <c r="G53" s="681"/>
      <c r="H53" s="1291">
        <f>BudgetWorksheet!Q367</f>
        <v>0</v>
      </c>
      <c r="I53" s="681"/>
      <c r="J53" s="1291">
        <f>BudgetWorksheet!Z367</f>
        <v>0</v>
      </c>
      <c r="K53" s="681"/>
      <c r="L53" s="135"/>
      <c r="M53" s="135"/>
      <c r="N53" s="36"/>
      <c r="O53" s="63">
        <f t="shared" si="0"/>
        <v>0</v>
      </c>
      <c r="P53" s="72">
        <f t="shared" si="1"/>
        <v>0</v>
      </c>
      <c r="Q53" s="97"/>
      <c r="R53" s="64">
        <f t="shared" si="2"/>
        <v>0</v>
      </c>
      <c r="S53" s="72">
        <f t="shared" si="3"/>
        <v>0</v>
      </c>
      <c r="T53" s="97"/>
      <c r="U53" s="64">
        <f t="shared" si="4"/>
        <v>0</v>
      </c>
      <c r="V53" s="84">
        <f t="shared" si="5"/>
        <v>0</v>
      </c>
    </row>
    <row r="54" spans="1:22" ht="12" customHeight="1" x14ac:dyDescent="0.25">
      <c r="A54" s="1"/>
      <c r="B54" s="1"/>
      <c r="C54" s="1"/>
      <c r="D54" s="1"/>
      <c r="E54" s="1"/>
      <c r="F54" s="677"/>
      <c r="G54" s="12"/>
      <c r="H54" s="1"/>
      <c r="I54" s="37"/>
      <c r="J54" s="1"/>
      <c r="K54" s="12"/>
      <c r="L54" s="4"/>
      <c r="M54" s="4"/>
      <c r="O54" s="56"/>
      <c r="P54" s="8"/>
      <c r="Q54" s="97"/>
      <c r="R54" s="64"/>
      <c r="S54" s="52"/>
      <c r="T54" s="97"/>
      <c r="U54" s="64"/>
      <c r="V54" s="48"/>
    </row>
    <row r="55" spans="1:22" ht="9" customHeight="1" x14ac:dyDescent="0.25">
      <c r="A55" s="1"/>
      <c r="B55" s="1"/>
      <c r="C55" s="1"/>
      <c r="D55" s="1"/>
      <c r="E55" s="1"/>
      <c r="F55" s="677"/>
      <c r="G55" s="12"/>
      <c r="H55" s="1"/>
      <c r="I55" s="37"/>
      <c r="J55" s="1"/>
      <c r="K55" s="12"/>
      <c r="L55" s="4"/>
      <c r="M55" s="4"/>
      <c r="O55" s="56"/>
      <c r="P55" s="8"/>
      <c r="Q55" s="97"/>
      <c r="R55" s="64"/>
      <c r="S55" s="52"/>
      <c r="T55" s="97"/>
      <c r="U55" s="64"/>
      <c r="V55" s="48"/>
    </row>
    <row r="56" spans="1:22" ht="14" thickBot="1" x14ac:dyDescent="0.4">
      <c r="A56" s="822" t="s">
        <v>327</v>
      </c>
      <c r="B56" s="341"/>
      <c r="C56" s="341"/>
      <c r="D56" s="341"/>
      <c r="E56" s="341"/>
      <c r="F56" s="1292">
        <f>SUM(F48:F53)</f>
        <v>0</v>
      </c>
      <c r="G56" s="889"/>
      <c r="H56" s="1292">
        <f>SUM(H48:H53)</f>
        <v>0</v>
      </c>
      <c r="I56" s="890"/>
      <c r="J56" s="1292">
        <f>SUM(J48:J53)</f>
        <v>0</v>
      </c>
      <c r="K56" s="947"/>
      <c r="L56" s="4"/>
      <c r="M56" s="4"/>
      <c r="O56" s="855">
        <f>+H56-F56</f>
        <v>0</v>
      </c>
      <c r="P56" s="856">
        <f>IF(F56&gt;0,+(H56-F56)/F56,0)</f>
        <v>0</v>
      </c>
      <c r="Q56" s="857"/>
      <c r="R56" s="858">
        <f>+J56-F56</f>
        <v>0</v>
      </c>
      <c r="S56" s="856">
        <f>IF(F56&gt;0,+(J56-F56)/F56,0)</f>
        <v>0</v>
      </c>
      <c r="T56" s="857"/>
      <c r="U56" s="858">
        <f>+J56-H56</f>
        <v>0</v>
      </c>
      <c r="V56" s="859">
        <f>IF(H56&gt;0,+(J56-H56)/H56,0)</f>
        <v>0</v>
      </c>
    </row>
    <row r="57" spans="1:22" ht="5.25" customHeight="1" thickTop="1" x14ac:dyDescent="0.4">
      <c r="A57" s="36"/>
      <c r="B57" s="1"/>
      <c r="C57" s="27"/>
      <c r="D57" s="27"/>
      <c r="E57" s="27"/>
      <c r="F57" s="677"/>
      <c r="G57" s="12"/>
      <c r="H57" s="1"/>
      <c r="I57" s="37"/>
      <c r="J57" s="1"/>
      <c r="K57" s="12"/>
      <c r="L57" s="4"/>
      <c r="M57" s="4"/>
      <c r="O57" s="56"/>
      <c r="P57" s="8"/>
      <c r="Q57" s="52"/>
      <c r="R57" s="64"/>
      <c r="S57" s="52"/>
      <c r="T57" s="52"/>
      <c r="U57" s="42"/>
      <c r="V57" s="48"/>
    </row>
    <row r="58" spans="1:22" ht="6" customHeight="1" x14ac:dyDescent="0.25">
      <c r="A58" s="1"/>
      <c r="B58" s="1"/>
      <c r="C58" s="1"/>
      <c r="D58" s="1"/>
      <c r="E58" s="1"/>
      <c r="F58" s="677"/>
      <c r="G58" s="12"/>
      <c r="H58" s="1"/>
      <c r="I58" s="37"/>
      <c r="J58" s="1"/>
      <c r="K58" s="12"/>
      <c r="L58" s="4"/>
      <c r="M58" s="4"/>
      <c r="O58" s="56"/>
      <c r="P58" s="8"/>
      <c r="Q58" s="52"/>
      <c r="R58" s="64"/>
      <c r="S58" s="52"/>
      <c r="T58" s="52"/>
      <c r="U58" s="42"/>
      <c r="V58" s="48"/>
    </row>
    <row r="59" spans="1:22" s="68" customFormat="1" ht="16" thickBot="1" x14ac:dyDescent="0.4">
      <c r="A59" s="849" t="s">
        <v>328</v>
      </c>
      <c r="B59" s="835"/>
      <c r="C59" s="826"/>
      <c r="D59" s="826"/>
      <c r="E59" s="38"/>
      <c r="F59" s="1293">
        <f>F56+F40</f>
        <v>0</v>
      </c>
      <c r="G59" s="580"/>
      <c r="H59" s="1294">
        <f>H56+H40</f>
        <v>0</v>
      </c>
      <c r="I59" s="581"/>
      <c r="J59" s="1295">
        <f>J56+J40</f>
        <v>0</v>
      </c>
      <c r="K59" s="581"/>
      <c r="L59" s="579"/>
      <c r="M59" s="579"/>
      <c r="N59" s="390"/>
      <c r="O59" s="850">
        <f>+H59-F59</f>
        <v>0</v>
      </c>
      <c r="P59" s="851">
        <f>IF(F59&gt;0,+(H59-F59)/F59,0)</f>
        <v>0</v>
      </c>
      <c r="Q59" s="852"/>
      <c r="R59" s="853">
        <f>+J59-F59</f>
        <v>0</v>
      </c>
      <c r="S59" s="851">
        <f>IF(F59&gt;0,+(J59-F59)/F59,0)</f>
        <v>0</v>
      </c>
      <c r="T59" s="852"/>
      <c r="U59" s="853">
        <f>+J59-H59</f>
        <v>0</v>
      </c>
      <c r="V59" s="854">
        <f>IF(H59&gt;0,+(J59-H59)/H59,0)</f>
        <v>0</v>
      </c>
    </row>
    <row r="60" spans="1:22" ht="6.75" customHeight="1" thickTop="1" x14ac:dyDescent="0.25">
      <c r="A60" s="1"/>
      <c r="B60" s="1"/>
      <c r="C60" s="1"/>
      <c r="D60" s="1"/>
      <c r="E60" s="1"/>
      <c r="F60" s="1"/>
      <c r="G60" s="12"/>
      <c r="H60" s="1"/>
      <c r="I60" s="37"/>
      <c r="J60" s="1"/>
      <c r="K60" s="12"/>
      <c r="L60" s="12"/>
      <c r="M60" s="12"/>
    </row>
    <row r="61" spans="1:22" ht="3.75" customHeight="1" x14ac:dyDescent="0.25">
      <c r="A61" s="1"/>
      <c r="B61" s="1"/>
      <c r="C61" s="1"/>
      <c r="D61" s="1"/>
      <c r="E61" s="1"/>
      <c r="F61" s="1"/>
      <c r="G61" s="12"/>
      <c r="H61" s="1"/>
      <c r="I61" s="37"/>
      <c r="J61" s="1"/>
      <c r="K61" s="12"/>
      <c r="L61" s="4"/>
      <c r="M61" s="4"/>
    </row>
    <row r="62" spans="1:22" ht="26.25" customHeight="1" x14ac:dyDescent="0.25">
      <c r="A62" s="1540" t="s">
        <v>418</v>
      </c>
      <c r="B62" s="1541"/>
      <c r="C62" s="1541"/>
      <c r="D62" s="1541"/>
      <c r="E62" s="1541"/>
      <c r="F62" s="1541"/>
      <c r="G62" s="1541"/>
      <c r="H62" s="1541"/>
      <c r="I62" s="1541"/>
      <c r="J62" s="1541"/>
      <c r="K62" s="948"/>
      <c r="L62" s="4"/>
      <c r="M62" s="4"/>
    </row>
    <row r="63" spans="1:22" ht="6" customHeight="1" x14ac:dyDescent="0.25">
      <c r="A63" s="1" t="s">
        <v>417</v>
      </c>
      <c r="B63" s="1"/>
      <c r="C63" s="1"/>
      <c r="D63" s="1"/>
      <c r="E63" s="1"/>
      <c r="F63" s="1"/>
      <c r="G63" s="12"/>
      <c r="H63" s="1"/>
      <c r="I63" s="37"/>
      <c r="J63" s="1"/>
      <c r="K63" s="12"/>
      <c r="L63" s="4"/>
      <c r="M63" s="4"/>
    </row>
    <row r="64" spans="1:22" ht="13" x14ac:dyDescent="0.3">
      <c r="A64" s="1451" t="s">
        <v>605</v>
      </c>
      <c r="B64" s="1451"/>
      <c r="C64" s="1451"/>
      <c r="D64" s="1451"/>
      <c r="E64" s="1451"/>
      <c r="F64" s="1451"/>
      <c r="G64" s="1451"/>
      <c r="H64" s="1451"/>
      <c r="I64" s="1451"/>
      <c r="J64" s="1451"/>
      <c r="K64" s="1451"/>
      <c r="L64" s="1451"/>
      <c r="M64" s="19"/>
    </row>
    <row r="65" spans="1:21" ht="13" x14ac:dyDescent="0.3">
      <c r="A65" s="1451" t="s">
        <v>606</v>
      </c>
      <c r="B65" s="1451"/>
      <c r="C65" s="1451"/>
      <c r="D65" s="1451"/>
      <c r="E65" s="1451"/>
      <c r="F65" s="1451"/>
      <c r="G65" s="1451"/>
      <c r="H65" s="1451"/>
      <c r="I65" s="1451"/>
      <c r="J65" s="1451"/>
      <c r="K65" s="1451"/>
      <c r="L65" s="1451"/>
      <c r="M65" s="19"/>
    </row>
    <row r="66" spans="1:21" ht="13" x14ac:dyDescent="0.3">
      <c r="A66" s="1451" t="s">
        <v>960</v>
      </c>
      <c r="B66" s="1451"/>
      <c r="C66" s="1451"/>
      <c r="D66" s="1451"/>
      <c r="E66" s="1451"/>
      <c r="F66" s="1451"/>
      <c r="G66" s="1451"/>
      <c r="H66" s="1451"/>
      <c r="I66" s="1451"/>
      <c r="J66" s="1451"/>
      <c r="K66" s="1451"/>
      <c r="L66" s="1451"/>
      <c r="M66" s="19"/>
    </row>
    <row r="67" spans="1:21" s="372" customFormat="1" ht="13" x14ac:dyDescent="0.3">
      <c r="A67" s="1450" t="s">
        <v>607</v>
      </c>
      <c r="B67" s="1450"/>
      <c r="C67" s="1450"/>
      <c r="D67" s="1450"/>
      <c r="E67" s="1450"/>
      <c r="F67" s="1450"/>
      <c r="G67" s="1450"/>
      <c r="H67" s="1450"/>
      <c r="I67" s="1450"/>
      <c r="J67" s="1450"/>
      <c r="K67" s="1450"/>
      <c r="L67" s="1450"/>
      <c r="M67" s="553"/>
      <c r="O67" s="466"/>
      <c r="R67" s="466"/>
      <c r="U67" s="466"/>
    </row>
    <row r="93" spans="1:20" x14ac:dyDescent="0.25">
      <c r="A93" s="426"/>
      <c r="J93" s="444"/>
      <c r="K93" s="52"/>
      <c r="T93" s="444"/>
    </row>
    <row r="94" spans="1:20" x14ac:dyDescent="0.25">
      <c r="T94" s="444"/>
    </row>
    <row r="108" spans="7:21" ht="13" thickBot="1" x14ac:dyDescent="0.3"/>
    <row r="109" spans="7:21" s="415" customFormat="1" ht="17.25" customHeight="1" thickBot="1" x14ac:dyDescent="0.3">
      <c r="G109" s="416"/>
      <c r="I109" s="52"/>
      <c r="K109" s="416"/>
      <c r="O109" s="87"/>
      <c r="R109" s="87"/>
      <c r="S109" s="8"/>
      <c r="U109" s="87"/>
    </row>
    <row r="110" spans="7:21" s="35" customFormat="1" ht="6" customHeight="1" x14ac:dyDescent="0.25">
      <c r="I110" s="52"/>
      <c r="O110" s="428"/>
      <c r="R110" s="428"/>
      <c r="S110" s="52"/>
      <c r="U110" s="428"/>
    </row>
    <row r="117" spans="7:21" ht="13" thickBot="1" x14ac:dyDescent="0.3"/>
    <row r="118" spans="7:21" s="415" customFormat="1" ht="18" customHeight="1" thickBot="1" x14ac:dyDescent="0.3">
      <c r="G118" s="416"/>
      <c r="I118" s="52"/>
      <c r="K118" s="416"/>
      <c r="O118" s="87"/>
      <c r="R118" s="87"/>
      <c r="S118" s="8"/>
      <c r="U118" s="87"/>
    </row>
    <row r="119" spans="7:21" s="35" customFormat="1" ht="6" customHeight="1" x14ac:dyDescent="0.25">
      <c r="I119" s="52"/>
      <c r="O119" s="428"/>
      <c r="R119" s="428"/>
      <c r="S119" s="52"/>
      <c r="U119" s="428"/>
    </row>
    <row r="126" spans="7:21" ht="13" thickBot="1" x14ac:dyDescent="0.3"/>
    <row r="127" spans="7:21" s="415" customFormat="1" ht="13" thickBot="1" x14ac:dyDescent="0.3">
      <c r="G127" s="416"/>
      <c r="I127" s="52"/>
      <c r="K127" s="416"/>
      <c r="O127" s="87"/>
      <c r="R127" s="87"/>
      <c r="S127" s="8"/>
      <c r="U127" s="87"/>
    </row>
    <row r="128" spans="7:21" s="35" customFormat="1" ht="4.5" customHeight="1" x14ac:dyDescent="0.25">
      <c r="I128" s="52"/>
      <c r="O128" s="428"/>
      <c r="R128" s="428"/>
      <c r="S128" s="52"/>
      <c r="U128" s="428"/>
    </row>
    <row r="133" spans="7:34" x14ac:dyDescent="0.25">
      <c r="AH133" s="8"/>
    </row>
    <row r="134" spans="7:34" x14ac:dyDescent="0.25">
      <c r="AH134" s="8"/>
    </row>
    <row r="135" spans="7:34" x14ac:dyDescent="0.25">
      <c r="AH135" s="8"/>
    </row>
    <row r="136" spans="7:34" ht="13" thickBot="1" x14ac:dyDescent="0.3">
      <c r="AH136" s="8"/>
    </row>
    <row r="137" spans="7:34" s="415" customFormat="1" ht="13" thickBot="1" x14ac:dyDescent="0.3">
      <c r="G137" s="416"/>
      <c r="I137" s="52"/>
      <c r="K137" s="416"/>
      <c r="O137" s="87"/>
      <c r="R137" s="87"/>
      <c r="S137" s="8"/>
      <c r="U137" s="87"/>
      <c r="AH137" s="8"/>
    </row>
    <row r="138" spans="7:34" s="35" customFormat="1" ht="5.25" customHeight="1" x14ac:dyDescent="0.25">
      <c r="I138" s="52"/>
      <c r="O138" s="428"/>
      <c r="R138" s="428"/>
      <c r="S138" s="52"/>
      <c r="U138" s="428"/>
      <c r="AH138" s="52"/>
    </row>
    <row r="139" spans="7:34" x14ac:dyDescent="0.25">
      <c r="AH139" s="8"/>
    </row>
    <row r="140" spans="7:34" ht="13" thickBot="1" x14ac:dyDescent="0.3">
      <c r="AH140" s="8"/>
    </row>
    <row r="141" spans="7:34" s="415" customFormat="1" ht="16.5" customHeight="1" thickBot="1" x14ac:dyDescent="0.3">
      <c r="G141" s="416"/>
      <c r="I141" s="52"/>
      <c r="K141" s="416"/>
      <c r="O141" s="87"/>
      <c r="R141" s="87"/>
      <c r="S141" s="8"/>
      <c r="U141" s="87"/>
      <c r="AH141" s="8"/>
    </row>
    <row r="142" spans="7:34" s="35" customFormat="1" ht="5.25" customHeight="1" x14ac:dyDescent="0.25">
      <c r="I142" s="52"/>
      <c r="O142" s="428"/>
      <c r="R142" s="428"/>
      <c r="S142" s="52"/>
      <c r="U142" s="428"/>
      <c r="AH142" s="52"/>
    </row>
    <row r="143" spans="7:34" x14ac:dyDescent="0.25">
      <c r="AH143" s="8"/>
    </row>
    <row r="144" spans="7:34" ht="13" thickBot="1" x14ac:dyDescent="0.3">
      <c r="AH144" s="8"/>
    </row>
    <row r="145" spans="1:34" s="415" customFormat="1" ht="15.75" customHeight="1" thickBot="1" x14ac:dyDescent="0.3">
      <c r="A145" s="134"/>
      <c r="G145" s="416"/>
      <c r="I145" s="52"/>
      <c r="K145" s="416"/>
      <c r="O145" s="87"/>
      <c r="R145" s="87"/>
      <c r="S145" s="8"/>
      <c r="U145" s="87"/>
      <c r="AH145" s="8"/>
    </row>
    <row r="146" spans="1:34" s="35" customFormat="1" ht="6" customHeight="1" x14ac:dyDescent="0.25">
      <c r="I146" s="52"/>
      <c r="O146" s="428"/>
      <c r="R146" s="428"/>
      <c r="S146" s="52"/>
      <c r="U146" s="428"/>
      <c r="AH146" s="52"/>
    </row>
    <row r="147" spans="1:34" x14ac:dyDescent="0.25">
      <c r="AH147" s="8"/>
    </row>
    <row r="148" spans="1:34" ht="13" thickBot="1" x14ac:dyDescent="0.3">
      <c r="AH148" s="8"/>
    </row>
    <row r="149" spans="1:34" s="415" customFormat="1" ht="18" customHeight="1" thickBot="1" x14ac:dyDescent="0.3">
      <c r="A149" s="134"/>
      <c r="G149" s="416"/>
      <c r="I149" s="52"/>
      <c r="K149" s="416"/>
      <c r="O149" s="87"/>
      <c r="R149" s="87"/>
      <c r="S149" s="8"/>
      <c r="U149" s="87"/>
      <c r="AH149" s="8"/>
    </row>
    <row r="150" spans="1:34" s="35" customFormat="1" ht="4.5" customHeight="1" x14ac:dyDescent="0.25">
      <c r="I150" s="52"/>
      <c r="O150" s="428"/>
      <c r="R150" s="428"/>
      <c r="S150" s="52"/>
      <c r="U150" s="428"/>
      <c r="AH150" s="52"/>
    </row>
    <row r="151" spans="1:34" x14ac:dyDescent="0.25">
      <c r="AH151" s="8"/>
    </row>
    <row r="152" spans="1:34" x14ac:dyDescent="0.25">
      <c r="AH152" s="8"/>
    </row>
    <row r="153" spans="1:34" x14ac:dyDescent="0.25">
      <c r="AH153" s="8"/>
    </row>
    <row r="154" spans="1:34" ht="13" thickBot="1" x14ac:dyDescent="0.3">
      <c r="AH154" s="8"/>
    </row>
    <row r="155" spans="1:34" s="415" customFormat="1" ht="16.5" customHeight="1" thickBot="1" x14ac:dyDescent="0.3">
      <c r="A155" s="134"/>
      <c r="G155" s="416"/>
      <c r="I155" s="52"/>
      <c r="K155" s="416"/>
      <c r="O155" s="87"/>
      <c r="R155" s="87"/>
      <c r="S155" s="8"/>
      <c r="U155" s="87"/>
      <c r="AH155" s="8"/>
    </row>
    <row r="156" spans="1:34" s="35" customFormat="1" ht="4.5" customHeight="1" x14ac:dyDescent="0.25">
      <c r="I156" s="52"/>
      <c r="O156" s="428"/>
      <c r="R156" s="428"/>
      <c r="S156" s="52"/>
      <c r="U156" s="428"/>
    </row>
    <row r="158" spans="1:34" ht="13" thickBot="1" x14ac:dyDescent="0.3"/>
    <row r="159" spans="1:34" s="415" customFormat="1" ht="19.5" customHeight="1" thickBot="1" x14ac:dyDescent="0.3">
      <c r="A159" s="134"/>
      <c r="G159" s="416"/>
      <c r="I159" s="52"/>
      <c r="K159" s="416"/>
      <c r="O159" s="87"/>
      <c r="R159" s="87"/>
      <c r="S159" s="8"/>
      <c r="U159" s="87"/>
    </row>
    <row r="160" spans="1:34" s="35" customFormat="1" ht="5.25" customHeight="1" x14ac:dyDescent="0.25">
      <c r="I160" s="52"/>
      <c r="O160" s="428"/>
      <c r="R160" s="428"/>
      <c r="S160" s="52"/>
      <c r="U160" s="428"/>
    </row>
    <row r="167" spans="7:21" ht="13" thickBot="1" x14ac:dyDescent="0.3"/>
    <row r="168" spans="7:21" s="415" customFormat="1" ht="13" thickBot="1" x14ac:dyDescent="0.3">
      <c r="G168" s="416"/>
      <c r="I168" s="52"/>
      <c r="K168" s="416"/>
      <c r="O168" s="87"/>
      <c r="R168" s="87"/>
      <c r="S168" s="52"/>
      <c r="U168" s="87"/>
    </row>
    <row r="169" spans="7:21" ht="13" thickBot="1" x14ac:dyDescent="0.3">
      <c r="S169" s="52"/>
    </row>
    <row r="170" spans="7:21" s="415" customFormat="1" ht="13" thickBot="1" x14ac:dyDescent="0.3">
      <c r="G170" s="416"/>
      <c r="I170" s="52"/>
      <c r="K170" s="416"/>
      <c r="O170" s="87"/>
      <c r="R170" s="87"/>
      <c r="S170" s="52"/>
      <c r="U170" s="87"/>
    </row>
    <row r="177" spans="34:34" ht="13" x14ac:dyDescent="0.3">
      <c r="AH177" s="1053" t="s">
        <v>615</v>
      </c>
    </row>
    <row r="178" spans="34:34" ht="15.5" x14ac:dyDescent="0.35">
      <c r="AH178" s="1017" t="s">
        <v>834</v>
      </c>
    </row>
    <row r="179" spans="34:34" x14ac:dyDescent="0.25">
      <c r="AH179" t="s">
        <v>887</v>
      </c>
    </row>
    <row r="180" spans="34:34" x14ac:dyDescent="0.25">
      <c r="AH180" t="s">
        <v>835</v>
      </c>
    </row>
    <row r="181" spans="34:34" x14ac:dyDescent="0.25">
      <c r="AH181" t="s">
        <v>360</v>
      </c>
    </row>
    <row r="183" spans="34:34" x14ac:dyDescent="0.25">
      <c r="AH183" t="s">
        <v>361</v>
      </c>
    </row>
    <row r="184" spans="34:34" x14ac:dyDescent="0.25">
      <c r="AH184" s="234" t="s">
        <v>362</v>
      </c>
    </row>
    <row r="185" spans="34:34" x14ac:dyDescent="0.25">
      <c r="AH185" t="s">
        <v>363</v>
      </c>
    </row>
    <row r="186" spans="34:34" x14ac:dyDescent="0.25">
      <c r="AH186" t="s">
        <v>370</v>
      </c>
    </row>
    <row r="187" spans="34:34" x14ac:dyDescent="0.25">
      <c r="AH187" t="s">
        <v>493</v>
      </c>
    </row>
    <row r="189" spans="34:34" x14ac:dyDescent="0.25">
      <c r="AH189" t="s">
        <v>369</v>
      </c>
    </row>
    <row r="190" spans="34:34" x14ac:dyDescent="0.25">
      <c r="AH190" t="s">
        <v>364</v>
      </c>
    </row>
    <row r="191" spans="34:34" x14ac:dyDescent="0.25">
      <c r="AH191" t="s">
        <v>365</v>
      </c>
    </row>
    <row r="192" spans="34:34" x14ac:dyDescent="0.25">
      <c r="AH192" t="s">
        <v>366</v>
      </c>
    </row>
    <row r="193" spans="34:34" x14ac:dyDescent="0.25">
      <c r="AH193" t="s">
        <v>367</v>
      </c>
    </row>
  </sheetData>
  <protectedRanges>
    <protectedRange sqref="F42:K45 F47:K53" name="Range4"/>
    <protectedRange sqref="F38:K39" name="Range3"/>
    <protectedRange sqref="A9:E37" name="Range2"/>
    <protectedRange sqref="A1:E2 G1:K2 F1" name="Range1"/>
    <protectedRange sqref="A7" name="Range1_1"/>
    <protectedRange sqref="F2" name="Range4_1"/>
  </protectedRanges>
  <mergeCells count="17">
    <mergeCell ref="B1:J1"/>
    <mergeCell ref="A62:J62"/>
    <mergeCell ref="B2:C2"/>
    <mergeCell ref="A3:J3"/>
    <mergeCell ref="I2:J2"/>
    <mergeCell ref="A4:J4"/>
    <mergeCell ref="A67:L67"/>
    <mergeCell ref="O4:V4"/>
    <mergeCell ref="A64:L64"/>
    <mergeCell ref="A65:L65"/>
    <mergeCell ref="B5:J5"/>
    <mergeCell ref="A66:L66"/>
    <mergeCell ref="L9:L11"/>
    <mergeCell ref="L14:L16"/>
    <mergeCell ref="L20:L22"/>
    <mergeCell ref="L27:L29"/>
    <mergeCell ref="L32:L34"/>
  </mergeCells>
  <phoneticPr fontId="14" type="noConversion"/>
  <dataValidations count="1">
    <dataValidation type="list" allowBlank="1" showInputMessage="1" showErrorMessage="1" sqref="A4:J4" xr:uid="{00000000-0002-0000-0600-000000000000}">
      <formula1>$AH$177:$AH$193</formula1>
    </dataValidation>
  </dataValidations>
  <printOptions horizontalCentered="1"/>
  <pageMargins left="0" right="0" top="0.25" bottom="0.75" header="0.5" footer="0.5"/>
  <pageSetup scale="83" orientation="portrait" r:id="rId1"/>
  <headerFooter alignWithMargins="0">
    <oddFooter>&amp;CPage 5&amp;RRevised 24 Sep 2008</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AT3853"/>
  <sheetViews>
    <sheetView view="pageBreakPreview" zoomScale="80" zoomScaleNormal="75" zoomScaleSheetLayoutView="80" workbookViewId="0">
      <selection activeCell="B17" sqref="B17"/>
    </sheetView>
  </sheetViews>
  <sheetFormatPr defaultRowHeight="12.5" x14ac:dyDescent="0.25"/>
  <cols>
    <col min="1" max="1" width="20.54296875" customWidth="1"/>
    <col min="2" max="2" width="8.7265625" customWidth="1"/>
    <col min="3" max="3" width="17.1796875" customWidth="1"/>
    <col min="4" max="4" width="15.453125" customWidth="1"/>
    <col min="5" max="5" width="17.54296875" bestFit="1" customWidth="1"/>
    <col min="6" max="6" width="11.81640625" customWidth="1"/>
    <col min="7" max="7" width="18.81640625" customWidth="1"/>
    <col min="8" max="8" width="18.26953125" customWidth="1"/>
    <col min="9" max="9" width="6.1796875" style="8" customWidth="1"/>
    <col min="10" max="10" width="15.81640625" customWidth="1"/>
    <col min="11" max="11" width="14.7265625" style="1118" customWidth="1"/>
    <col min="12" max="12" width="14.81640625" customWidth="1"/>
    <col min="13" max="13" width="2.54296875" customWidth="1"/>
    <col min="14" max="14" width="15.1796875" style="1118" customWidth="1"/>
    <col min="15" max="15" width="15" customWidth="1"/>
    <col min="16" max="16" width="2.453125" customWidth="1"/>
    <col min="17" max="17" width="18.1796875" style="1118" customWidth="1"/>
    <col min="18" max="18" width="14.81640625" style="8" customWidth="1"/>
    <col min="19" max="19" width="4.54296875" style="35" customWidth="1"/>
    <col min="23" max="23" width="28.81640625" customWidth="1"/>
    <col min="46" max="46" width="71" customWidth="1"/>
  </cols>
  <sheetData>
    <row r="1" spans="1:19" ht="13" x14ac:dyDescent="0.3">
      <c r="A1" s="1361" t="s">
        <v>996</v>
      </c>
      <c r="B1" s="2" t="s">
        <v>939</v>
      </c>
      <c r="C1" s="1583" t="s">
        <v>940</v>
      </c>
      <c r="D1" s="1398"/>
      <c r="E1" s="1398"/>
      <c r="F1" s="1398"/>
      <c r="G1" s="1"/>
      <c r="H1" s="1"/>
      <c r="I1" s="122"/>
    </row>
    <row r="2" spans="1:19" ht="13.5" x14ac:dyDescent="0.35">
      <c r="A2" s="1362">
        <f>INSTRUCTIONS!$F$1</f>
        <v>40352</v>
      </c>
      <c r="B2" s="593" t="s">
        <v>941</v>
      </c>
      <c r="C2" s="5"/>
      <c r="D2" s="5"/>
      <c r="E2" s="5"/>
      <c r="F2" s="5"/>
      <c r="G2" s="5"/>
      <c r="H2" s="1"/>
      <c r="I2" s="122"/>
    </row>
    <row r="3" spans="1:19" ht="13" thickBot="1" x14ac:dyDescent="0.3">
      <c r="A3" s="1453" t="s">
        <v>346</v>
      </c>
      <c r="B3" s="1453"/>
      <c r="C3" s="1453"/>
      <c r="D3" s="1453"/>
      <c r="E3" s="1453"/>
      <c r="F3" s="1453"/>
      <c r="G3" s="1453"/>
      <c r="H3" s="1453"/>
      <c r="I3" s="1453"/>
    </row>
    <row r="4" spans="1:19" ht="18.5" thickBot="1" x14ac:dyDescent="0.45">
      <c r="A4" s="2" t="s">
        <v>942</v>
      </c>
      <c r="B4" s="1454">
        <f>'Budget Checklist'!F4</f>
        <v>0</v>
      </c>
      <c r="C4" s="1455"/>
      <c r="D4" s="1455"/>
      <c r="E4" s="1455"/>
      <c r="F4" s="1455"/>
      <c r="G4" s="1455"/>
      <c r="H4" s="1455"/>
      <c r="I4" s="1456"/>
    </row>
    <row r="5" spans="1:19" ht="16" thickBot="1" x14ac:dyDescent="0.4">
      <c r="A5" s="121" t="s">
        <v>21</v>
      </c>
      <c r="B5" s="1586">
        <f>'Budget Checklist'!F8</f>
        <v>0</v>
      </c>
      <c r="C5" s="1587"/>
      <c r="D5" s="1588"/>
      <c r="E5" s="646"/>
      <c r="F5" s="121" t="s">
        <v>764</v>
      </c>
      <c r="G5" s="385"/>
      <c r="H5" s="1598">
        <f>'Budget Checklist'!F6</f>
        <v>0</v>
      </c>
      <c r="I5" s="1599"/>
    </row>
    <row r="6" spans="1:19" s="8" customFormat="1" ht="13.5" thickBot="1" x14ac:dyDescent="0.35">
      <c r="A6" s="586" t="s">
        <v>946</v>
      </c>
      <c r="B6" s="1584">
        <f>'Budget Checklist'!G12</f>
        <v>0</v>
      </c>
      <c r="C6" s="1585"/>
      <c r="D6" s="587" t="s">
        <v>947</v>
      </c>
      <c r="E6" s="1352">
        <f>'Budget Checklist'!J12</f>
        <v>0</v>
      </c>
      <c r="F6" s="587" t="s">
        <v>943</v>
      </c>
      <c r="G6" s="1578">
        <f>'Budget Checklist'!F14</f>
        <v>0</v>
      </c>
      <c r="H6" s="1579"/>
      <c r="I6" s="1579"/>
      <c r="J6" s="1059"/>
      <c r="K6" s="1119"/>
      <c r="N6" s="1119"/>
      <c r="Q6" s="1119"/>
      <c r="S6" s="52"/>
    </row>
    <row r="7" spans="1:19" ht="14" thickTop="1" thickBot="1" x14ac:dyDescent="0.35">
      <c r="A7" s="2" t="s">
        <v>944</v>
      </c>
      <c r="B7" s="1"/>
      <c r="C7" s="1"/>
      <c r="D7" s="1"/>
      <c r="E7" s="1"/>
      <c r="F7" s="1"/>
      <c r="G7" s="1580"/>
      <c r="H7" s="1581"/>
      <c r="I7" s="1582"/>
      <c r="K7" s="1576"/>
      <c r="L7" s="1577"/>
      <c r="M7" s="1577"/>
      <c r="N7" s="1577"/>
      <c r="O7" s="1577"/>
      <c r="P7" s="1577"/>
      <c r="Q7" s="1577"/>
      <c r="R7" s="1577"/>
    </row>
    <row r="8" spans="1:19" x14ac:dyDescent="0.25">
      <c r="A8" s="38" t="s">
        <v>420</v>
      </c>
      <c r="B8" s="12"/>
      <c r="C8" s="12"/>
      <c r="D8" s="9"/>
      <c r="E8" s="10"/>
      <c r="F8" s="1600"/>
      <c r="G8" s="1601"/>
      <c r="H8" s="1602"/>
      <c r="I8" s="1601"/>
    </row>
    <row r="9" spans="1:19" ht="13" x14ac:dyDescent="0.3">
      <c r="A9" s="2" t="s">
        <v>421</v>
      </c>
      <c r="B9" s="1"/>
      <c r="C9" s="1"/>
      <c r="D9" s="1"/>
      <c r="E9" s="1"/>
      <c r="F9" s="1"/>
      <c r="G9" s="38"/>
      <c r="H9" s="1594"/>
      <c r="I9" s="1595"/>
    </row>
    <row r="10" spans="1:19" ht="13" thickBot="1" x14ac:dyDescent="0.3">
      <c r="A10" s="1" t="s">
        <v>742</v>
      </c>
      <c r="B10" s="1"/>
      <c r="C10" s="1"/>
      <c r="D10" s="1"/>
      <c r="E10" s="1"/>
      <c r="F10" s="1"/>
      <c r="G10" s="1"/>
      <c r="H10" s="1"/>
      <c r="I10" s="122"/>
      <c r="R10" s="52"/>
    </row>
    <row r="11" spans="1:19" ht="13.5" thickBot="1" x14ac:dyDescent="0.35">
      <c r="A11" s="1063" t="s">
        <v>513</v>
      </c>
      <c r="B11" s="1062"/>
      <c r="C11" s="1591" t="s">
        <v>388</v>
      </c>
      <c r="D11" s="1592"/>
      <c r="E11" s="1592"/>
      <c r="F11" s="1592"/>
      <c r="G11" s="1592"/>
      <c r="H11" s="1593"/>
      <c r="I11" s="1058"/>
      <c r="J11" s="35"/>
      <c r="K11" s="1120"/>
      <c r="L11" s="52"/>
      <c r="M11" s="52"/>
      <c r="N11" s="1120"/>
      <c r="O11" s="52"/>
      <c r="P11" s="52"/>
      <c r="Q11" s="1120"/>
      <c r="R11" s="52"/>
    </row>
    <row r="12" spans="1:19" ht="2.25" customHeight="1" thickBot="1" x14ac:dyDescent="0.3">
      <c r="A12" s="1"/>
      <c r="B12" s="1"/>
      <c r="C12" s="1"/>
      <c r="D12" s="1"/>
      <c r="E12" s="1"/>
      <c r="F12" s="1"/>
      <c r="G12" s="1"/>
      <c r="H12" s="1"/>
      <c r="I12" s="122"/>
      <c r="K12" s="1121"/>
      <c r="L12" s="52"/>
      <c r="M12" s="52"/>
      <c r="N12" s="1120"/>
      <c r="O12" s="52"/>
      <c r="P12" s="52"/>
      <c r="Q12" s="1120"/>
      <c r="R12" s="52"/>
    </row>
    <row r="13" spans="1:19" ht="15.5" x14ac:dyDescent="0.35">
      <c r="A13" s="1196" t="s">
        <v>743</v>
      </c>
      <c r="B13" s="1204"/>
      <c r="C13" s="1194" t="str">
        <f>'Budget Checklist'!H36</f>
        <v>USD</v>
      </c>
      <c r="D13" s="1196" t="s">
        <v>744</v>
      </c>
      <c r="E13" s="1"/>
      <c r="F13" s="473">
        <f>'Budget Checklist'!I38</f>
        <v>1</v>
      </c>
      <c r="G13" s="1196" t="s">
        <v>954</v>
      </c>
      <c r="H13" s="500" t="s">
        <v>404</v>
      </c>
      <c r="I13" s="122"/>
      <c r="K13" s="1564" t="s">
        <v>536</v>
      </c>
      <c r="L13" s="1565"/>
      <c r="M13" s="1565"/>
      <c r="N13" s="1565"/>
      <c r="O13" s="1565"/>
      <c r="P13" s="1565"/>
      <c r="Q13" s="1565"/>
      <c r="R13" s="1566"/>
    </row>
    <row r="14" spans="1:19" s="35" customFormat="1" ht="3.75" customHeight="1" thickBot="1" x14ac:dyDescent="0.3">
      <c r="A14" s="38"/>
      <c r="B14" s="39"/>
      <c r="C14" s="39"/>
      <c r="D14" s="38"/>
      <c r="E14" s="12"/>
      <c r="F14" s="39"/>
      <c r="G14" s="38"/>
      <c r="H14" s="40"/>
      <c r="I14" s="122"/>
      <c r="K14" s="1121"/>
      <c r="L14" s="52"/>
      <c r="M14" s="52"/>
      <c r="N14" s="1120"/>
      <c r="O14" s="52"/>
      <c r="P14" s="52"/>
      <c r="Q14" s="1120"/>
      <c r="R14" s="53"/>
    </row>
    <row r="15" spans="1:19" s="35" customFormat="1" ht="14.5" thickBot="1" x14ac:dyDescent="0.35">
      <c r="A15" s="1040" t="s">
        <v>329</v>
      </c>
      <c r="B15" s="78"/>
      <c r="C15" s="1039" t="s">
        <v>669</v>
      </c>
      <c r="D15" s="79"/>
      <c r="E15" s="1039" t="s">
        <v>669</v>
      </c>
      <c r="F15" s="1039"/>
      <c r="G15" s="1039" t="s">
        <v>669</v>
      </c>
      <c r="H15" s="440"/>
      <c r="I15" s="1060"/>
      <c r="K15" s="109" t="s">
        <v>330</v>
      </c>
      <c r="L15" s="110" t="s">
        <v>332</v>
      </c>
      <c r="M15" s="110"/>
      <c r="N15" s="111" t="s">
        <v>330</v>
      </c>
      <c r="O15" s="110" t="s">
        <v>332</v>
      </c>
      <c r="P15" s="110"/>
      <c r="Q15" s="111" t="s">
        <v>330</v>
      </c>
      <c r="R15" s="112" t="s">
        <v>332</v>
      </c>
    </row>
    <row r="16" spans="1:19" s="35" customFormat="1" ht="5.25" customHeight="1" x14ac:dyDescent="0.3">
      <c r="A16" s="70"/>
      <c r="B16" s="611"/>
      <c r="C16" s="612"/>
      <c r="D16" s="613"/>
      <c r="E16" s="612"/>
      <c r="F16" s="612"/>
      <c r="G16" s="612"/>
      <c r="H16" s="614"/>
      <c r="I16" s="122"/>
      <c r="K16" s="123"/>
      <c r="L16" s="124"/>
      <c r="M16" s="124"/>
      <c r="N16" s="125"/>
      <c r="O16" s="124"/>
      <c r="P16" s="124"/>
      <c r="Q16" s="125"/>
      <c r="R16" s="126"/>
    </row>
    <row r="17" spans="1:42" ht="36.75" customHeight="1" thickBot="1" x14ac:dyDescent="0.4">
      <c r="A17" s="585" t="s">
        <v>745</v>
      </c>
      <c r="B17" s="121"/>
      <c r="C17" s="591" t="s">
        <v>746</v>
      </c>
      <c r="D17" s="592"/>
      <c r="E17" s="591" t="s">
        <v>686</v>
      </c>
      <c r="F17" s="592"/>
      <c r="G17" s="591" t="s">
        <v>424</v>
      </c>
      <c r="H17" s="7"/>
      <c r="I17" s="122"/>
      <c r="K17" s="92" t="s">
        <v>331</v>
      </c>
      <c r="L17" s="93" t="s">
        <v>331</v>
      </c>
      <c r="M17" s="94"/>
      <c r="N17" s="95" t="s">
        <v>333</v>
      </c>
      <c r="O17" s="93" t="s">
        <v>333</v>
      </c>
      <c r="P17" s="94"/>
      <c r="Q17" s="95" t="s">
        <v>334</v>
      </c>
      <c r="R17" s="96" t="s">
        <v>334</v>
      </c>
    </row>
    <row r="18" spans="1:42" x14ac:dyDescent="0.25">
      <c r="A18" s="2" t="s">
        <v>422</v>
      </c>
      <c r="B18" s="11"/>
      <c r="C18" s="1232">
        <f>Revenue!F33</f>
        <v>0</v>
      </c>
      <c r="D18" s="559"/>
      <c r="E18" s="1232">
        <f>Revenue!J33</f>
        <v>0</v>
      </c>
      <c r="F18" s="559"/>
      <c r="G18" s="1232">
        <f>Revenue!N33</f>
        <v>0</v>
      </c>
      <c r="H18" s="1"/>
      <c r="I18" s="122"/>
      <c r="K18" s="1121">
        <f t="shared" ref="K18:K26" si="0">+E18-C18</f>
        <v>0</v>
      </c>
      <c r="L18" s="1122">
        <f t="shared" ref="L18:L26" si="1">IF(C18&gt;0,+(E18-C18)/C18,0)</f>
        <v>0</v>
      </c>
      <c r="M18" s="97"/>
      <c r="N18" s="1120">
        <f t="shared" ref="N18:N26" si="2">+G18-C18</f>
        <v>0</v>
      </c>
      <c r="O18" s="1122">
        <f t="shared" ref="O18:O26" si="3">IF(C18&gt;0,+(G18-C18)/C18,0)</f>
        <v>0</v>
      </c>
      <c r="P18" s="97"/>
      <c r="Q18" s="1120">
        <f t="shared" ref="Q18:Q26" si="4">+G18-E18</f>
        <v>0</v>
      </c>
      <c r="R18" s="1123">
        <f t="shared" ref="R18:R26" si="5">IF(E18&gt;0,+(G18-E18)/E18,0)</f>
        <v>0</v>
      </c>
    </row>
    <row r="19" spans="1:42" x14ac:dyDescent="0.25">
      <c r="A19" s="38" t="s">
        <v>256</v>
      </c>
      <c r="B19" s="11"/>
      <c r="C19" s="1232">
        <f>Revenue!F59</f>
        <v>0</v>
      </c>
      <c r="D19" s="559"/>
      <c r="E19" s="1232">
        <f>Revenue!J59</f>
        <v>0</v>
      </c>
      <c r="F19" s="559"/>
      <c r="G19" s="1232">
        <f>Revenue!N59</f>
        <v>0</v>
      </c>
      <c r="H19" s="1"/>
      <c r="I19" s="122"/>
      <c r="K19" s="1121">
        <f t="shared" si="0"/>
        <v>0</v>
      </c>
      <c r="L19" s="1122">
        <f t="shared" si="1"/>
        <v>0</v>
      </c>
      <c r="M19" s="97"/>
      <c r="N19" s="1120">
        <f t="shared" si="2"/>
        <v>0</v>
      </c>
      <c r="O19" s="1122">
        <f t="shared" si="3"/>
        <v>0</v>
      </c>
      <c r="P19" s="97"/>
      <c r="Q19" s="1120">
        <f t="shared" si="4"/>
        <v>0</v>
      </c>
      <c r="R19" s="1123">
        <f t="shared" si="5"/>
        <v>0</v>
      </c>
    </row>
    <row r="20" spans="1:42" x14ac:dyDescent="0.25">
      <c r="A20" s="2" t="s">
        <v>257</v>
      </c>
      <c r="B20" s="1"/>
      <c r="C20" s="1232">
        <f>Revenue!F45</f>
        <v>0</v>
      </c>
      <c r="D20" s="559"/>
      <c r="E20" s="1232">
        <f>Revenue!J45</f>
        <v>0</v>
      </c>
      <c r="F20" s="559"/>
      <c r="G20" s="1232">
        <f>Revenue!N45</f>
        <v>0</v>
      </c>
      <c r="H20" s="1"/>
      <c r="I20" s="122"/>
      <c r="K20" s="1121">
        <f t="shared" si="0"/>
        <v>0</v>
      </c>
      <c r="L20" s="1122">
        <f t="shared" si="1"/>
        <v>0</v>
      </c>
      <c r="M20" s="97"/>
      <c r="N20" s="1120">
        <f t="shared" si="2"/>
        <v>0</v>
      </c>
      <c r="O20" s="1122">
        <f t="shared" si="3"/>
        <v>0</v>
      </c>
      <c r="P20" s="97"/>
      <c r="Q20" s="1120">
        <f t="shared" si="4"/>
        <v>0</v>
      </c>
      <c r="R20" s="1123">
        <f t="shared" si="5"/>
        <v>0</v>
      </c>
    </row>
    <row r="21" spans="1:42" x14ac:dyDescent="0.25">
      <c r="A21" s="2" t="s">
        <v>258</v>
      </c>
      <c r="B21" s="1"/>
      <c r="C21" s="1232">
        <f>Revenue!F51</f>
        <v>0</v>
      </c>
      <c r="D21" s="559"/>
      <c r="E21" s="1232">
        <f>Revenue!J51</f>
        <v>0</v>
      </c>
      <c r="F21" s="559"/>
      <c r="G21" s="1232">
        <f>Revenue!N51</f>
        <v>0</v>
      </c>
      <c r="H21" s="1"/>
      <c r="I21" s="122"/>
      <c r="K21" s="1121">
        <f t="shared" si="0"/>
        <v>0</v>
      </c>
      <c r="L21" s="1122">
        <f t="shared" si="1"/>
        <v>0</v>
      </c>
      <c r="M21" s="97"/>
      <c r="N21" s="1120">
        <f t="shared" si="2"/>
        <v>0</v>
      </c>
      <c r="O21" s="1122">
        <f t="shared" si="3"/>
        <v>0</v>
      </c>
      <c r="P21" s="97"/>
      <c r="Q21" s="1120">
        <f t="shared" si="4"/>
        <v>0</v>
      </c>
      <c r="R21" s="1123">
        <f t="shared" si="5"/>
        <v>0</v>
      </c>
    </row>
    <row r="22" spans="1:42" x14ac:dyDescent="0.25">
      <c r="A22" s="2" t="s">
        <v>259</v>
      </c>
      <c r="B22" s="1"/>
      <c r="C22" s="1232">
        <f>Revenue!F56</f>
        <v>0</v>
      </c>
      <c r="D22" s="559"/>
      <c r="E22" s="1232">
        <f>Revenue!J56</f>
        <v>0</v>
      </c>
      <c r="F22" s="559"/>
      <c r="G22" s="1232">
        <f>Revenue!N56</f>
        <v>0</v>
      </c>
      <c r="H22" s="1"/>
      <c r="I22" s="122"/>
      <c r="K22" s="1121">
        <f t="shared" si="0"/>
        <v>0</v>
      </c>
      <c r="L22" s="1122">
        <f>IF(C22&gt;0,+(E22-C22)/C22,0)</f>
        <v>0</v>
      </c>
      <c r="M22" s="97"/>
      <c r="N22" s="1120">
        <f t="shared" si="2"/>
        <v>0</v>
      </c>
      <c r="O22" s="1122">
        <f t="shared" si="3"/>
        <v>0</v>
      </c>
      <c r="P22" s="97"/>
      <c r="Q22" s="1120">
        <f t="shared" si="4"/>
        <v>0</v>
      </c>
      <c r="R22" s="1123">
        <f t="shared" si="5"/>
        <v>0</v>
      </c>
    </row>
    <row r="23" spans="1:42" ht="13" thickBot="1" x14ac:dyDescent="0.3">
      <c r="A23" s="2" t="s">
        <v>968</v>
      </c>
      <c r="B23" s="1"/>
      <c r="C23" s="1234">
        <f>Revenue!F65+Revenue!F66+Revenue!F67</f>
        <v>0</v>
      </c>
      <c r="D23" s="559"/>
      <c r="E23" s="1234">
        <f>Revenue!J65+Revenue!J66+Revenue!J67</f>
        <v>0</v>
      </c>
      <c r="F23" s="559"/>
      <c r="G23" s="1234">
        <f>Revenue!N65+Revenue!N66+Revenue!N67</f>
        <v>0</v>
      </c>
      <c r="H23" s="1"/>
      <c r="I23" s="122"/>
      <c r="K23" s="1121">
        <f t="shared" si="0"/>
        <v>0</v>
      </c>
      <c r="L23" s="1122">
        <f t="shared" si="1"/>
        <v>0</v>
      </c>
      <c r="M23" s="97"/>
      <c r="N23" s="1120">
        <f t="shared" si="2"/>
        <v>0</v>
      </c>
      <c r="O23" s="1122">
        <f t="shared" si="3"/>
        <v>0</v>
      </c>
      <c r="P23" s="97"/>
      <c r="Q23" s="1120">
        <f t="shared" si="4"/>
        <v>0</v>
      </c>
      <c r="R23" s="1123">
        <f t="shared" si="5"/>
        <v>0</v>
      </c>
    </row>
    <row r="24" spans="1:42" s="415" customFormat="1" ht="13" thickBot="1" x14ac:dyDescent="0.3">
      <c r="A24" s="117" t="s">
        <v>969</v>
      </c>
      <c r="B24" s="860"/>
      <c r="C24" s="1235">
        <f>SUM(C18:C23)</f>
        <v>0</v>
      </c>
      <c r="D24" s="560"/>
      <c r="E24" s="1235">
        <f>SUM(E18:E23)</f>
        <v>0</v>
      </c>
      <c r="F24" s="560"/>
      <c r="G24" s="1235">
        <f>SUM(G18:G23)</f>
        <v>0</v>
      </c>
      <c r="H24" s="408" t="s">
        <v>336</v>
      </c>
      <c r="I24" s="122"/>
      <c r="J24" s="8"/>
      <c r="K24" s="1124">
        <f t="shared" si="0"/>
        <v>0</v>
      </c>
      <c r="L24" s="1125">
        <f t="shared" si="1"/>
        <v>0</v>
      </c>
      <c r="M24" s="868"/>
      <c r="N24" s="1126">
        <f t="shared" si="2"/>
        <v>0</v>
      </c>
      <c r="O24" s="1125">
        <f t="shared" si="3"/>
        <v>0</v>
      </c>
      <c r="P24" s="868"/>
      <c r="Q24" s="1126">
        <f t="shared" si="4"/>
        <v>0</v>
      </c>
      <c r="R24" s="1127">
        <f t="shared" si="5"/>
        <v>0</v>
      </c>
      <c r="S24" s="52"/>
      <c r="T24" s="8"/>
      <c r="U24" s="8"/>
      <c r="V24" s="8"/>
      <c r="W24" s="8"/>
      <c r="X24" s="8"/>
      <c r="Y24" s="8"/>
      <c r="Z24" s="8"/>
      <c r="AA24" s="8"/>
      <c r="AB24" s="8"/>
      <c r="AC24" s="8"/>
      <c r="AD24" s="8"/>
      <c r="AE24" s="8"/>
      <c r="AF24" s="8"/>
      <c r="AG24" s="8"/>
      <c r="AH24" s="8"/>
      <c r="AI24" s="8"/>
      <c r="AJ24" s="8"/>
      <c r="AK24" s="8"/>
      <c r="AL24" s="8"/>
      <c r="AM24" s="8"/>
      <c r="AN24" s="8"/>
      <c r="AO24" s="8"/>
      <c r="AP24" s="8"/>
    </row>
    <row r="25" spans="1:42" ht="13.5" thickTop="1" thickBot="1" x14ac:dyDescent="0.3">
      <c r="A25" s="588" t="s">
        <v>970</v>
      </c>
      <c r="B25" s="7"/>
      <c r="C25" s="1236">
        <f>BudgetWorksheet!H200+BudgetWorksheet!H201</f>
        <v>0</v>
      </c>
      <c r="D25" s="561"/>
      <c r="E25" s="1236">
        <f>BudgetWorksheet!Q200+BudgetWorksheet!Q201</f>
        <v>0</v>
      </c>
      <c r="F25" s="561"/>
      <c r="G25" s="1236">
        <f>BudgetWorksheet!Z200+BudgetWorksheet!Z201</f>
        <v>0</v>
      </c>
      <c r="H25" s="37"/>
      <c r="I25" s="122"/>
      <c r="J25" s="8"/>
      <c r="K25" s="1121">
        <f t="shared" si="0"/>
        <v>0</v>
      </c>
      <c r="L25" s="1122">
        <f t="shared" si="1"/>
        <v>0</v>
      </c>
      <c r="M25" s="97"/>
      <c r="N25" s="1120">
        <f t="shared" si="2"/>
        <v>0</v>
      </c>
      <c r="O25" s="1122">
        <f t="shared" si="3"/>
        <v>0</v>
      </c>
      <c r="P25" s="97"/>
      <c r="Q25" s="1120">
        <f t="shared" si="4"/>
        <v>0</v>
      </c>
      <c r="R25" s="1123">
        <f t="shared" si="5"/>
        <v>0</v>
      </c>
      <c r="S25" s="52"/>
      <c r="T25" s="8"/>
      <c r="U25" s="8"/>
      <c r="V25" s="8"/>
      <c r="W25" s="8"/>
      <c r="X25" s="8"/>
      <c r="Y25" s="8"/>
      <c r="Z25" s="8"/>
      <c r="AA25" s="8"/>
      <c r="AB25" s="8"/>
      <c r="AC25" s="8"/>
      <c r="AD25" s="8"/>
      <c r="AE25" s="8"/>
      <c r="AF25" s="8"/>
      <c r="AG25" s="8"/>
      <c r="AH25" s="8"/>
      <c r="AI25" s="8"/>
      <c r="AJ25" s="8"/>
      <c r="AK25" s="8"/>
      <c r="AL25" s="8"/>
      <c r="AM25" s="8"/>
      <c r="AN25" s="8"/>
      <c r="AO25" s="8"/>
      <c r="AP25" s="8"/>
    </row>
    <row r="26" spans="1:42" s="415" customFormat="1" ht="14" thickBot="1" x14ac:dyDescent="0.4">
      <c r="A26" s="861" t="s">
        <v>971</v>
      </c>
      <c r="B26" s="862"/>
      <c r="C26" s="1237">
        <f>C24+C25</f>
        <v>0</v>
      </c>
      <c r="D26" s="562"/>
      <c r="E26" s="1237">
        <f>E24+E25</f>
        <v>0</v>
      </c>
      <c r="F26" s="562"/>
      <c r="G26" s="1237">
        <f>G24+G25</f>
        <v>0</v>
      </c>
      <c r="I26" s="122"/>
      <c r="J26" s="8"/>
      <c r="K26" s="1128">
        <f t="shared" si="0"/>
        <v>0</v>
      </c>
      <c r="L26" s="1129">
        <f t="shared" si="1"/>
        <v>0</v>
      </c>
      <c r="M26" s="869"/>
      <c r="N26" s="1130">
        <f t="shared" si="2"/>
        <v>0</v>
      </c>
      <c r="O26" s="1129">
        <f t="shared" si="3"/>
        <v>0</v>
      </c>
      <c r="P26" s="869"/>
      <c r="Q26" s="1130">
        <f t="shared" si="4"/>
        <v>0</v>
      </c>
      <c r="R26" s="1131">
        <f t="shared" si="5"/>
        <v>0</v>
      </c>
      <c r="S26" s="52"/>
      <c r="T26" s="8"/>
      <c r="U26" s="8"/>
      <c r="V26" s="8"/>
      <c r="W26" s="8"/>
      <c r="X26" s="8"/>
      <c r="Y26" s="8"/>
      <c r="Z26" s="8"/>
      <c r="AA26" s="8"/>
      <c r="AB26" s="8"/>
      <c r="AC26" s="8"/>
      <c r="AD26" s="8"/>
      <c r="AE26" s="8"/>
      <c r="AF26" s="8"/>
      <c r="AG26" s="8"/>
      <c r="AH26" s="8"/>
      <c r="AI26" s="8"/>
      <c r="AJ26" s="8"/>
      <c r="AK26" s="8"/>
      <c r="AL26" s="8"/>
      <c r="AM26" s="8"/>
      <c r="AN26" s="8"/>
      <c r="AO26" s="8"/>
      <c r="AP26" s="8"/>
    </row>
    <row r="27" spans="1:42" ht="13" thickTop="1" x14ac:dyDescent="0.25">
      <c r="A27" s="452"/>
      <c r="B27" s="453"/>
      <c r="C27" s="562"/>
      <c r="D27" s="562"/>
      <c r="E27" s="562"/>
      <c r="F27" s="562"/>
      <c r="G27" s="562"/>
      <c r="H27" s="408"/>
      <c r="I27" s="122"/>
      <c r="J27" s="8"/>
      <c r="K27" s="1121"/>
      <c r="L27" s="1122"/>
      <c r="M27" s="97"/>
      <c r="N27" s="1120"/>
      <c r="O27" s="1122"/>
      <c r="P27" s="97"/>
      <c r="Q27" s="1120"/>
      <c r="R27" s="1123"/>
      <c r="S27" s="52"/>
      <c r="T27" s="8"/>
      <c r="U27" s="8"/>
      <c r="V27" s="8"/>
      <c r="W27" s="8"/>
      <c r="X27" s="8"/>
      <c r="Y27" s="8"/>
      <c r="Z27" s="8"/>
      <c r="AA27" s="8"/>
      <c r="AB27" s="8"/>
      <c r="AC27" s="8"/>
      <c r="AD27" s="8"/>
      <c r="AE27" s="8"/>
      <c r="AF27" s="8"/>
      <c r="AG27" s="8"/>
      <c r="AH27" s="8"/>
      <c r="AI27" s="8"/>
      <c r="AJ27" s="8"/>
      <c r="AK27" s="8"/>
      <c r="AL27" s="8"/>
      <c r="AM27" s="8"/>
      <c r="AN27" s="8"/>
      <c r="AO27" s="8"/>
      <c r="AP27" s="8"/>
    </row>
    <row r="28" spans="1:42" ht="6" customHeight="1" thickBot="1" x14ac:dyDescent="0.3">
      <c r="A28" s="452"/>
      <c r="B28" s="453"/>
      <c r="C28" s="562"/>
      <c r="D28" s="562"/>
      <c r="E28" s="562"/>
      <c r="F28" s="562"/>
      <c r="G28" s="562"/>
      <c r="H28" s="408"/>
      <c r="I28" s="122"/>
      <c r="J28" s="8"/>
      <c r="K28" s="1121"/>
      <c r="L28" s="1122"/>
      <c r="M28" s="97"/>
      <c r="N28" s="1120"/>
      <c r="O28" s="1122"/>
      <c r="P28" s="97"/>
      <c r="Q28" s="1120"/>
      <c r="R28" s="1123"/>
      <c r="S28" s="52"/>
      <c r="T28" s="8"/>
      <c r="U28" s="8"/>
      <c r="V28" s="8"/>
      <c r="W28" s="8"/>
      <c r="X28" s="8"/>
      <c r="Y28" s="8"/>
      <c r="Z28" s="8"/>
      <c r="AA28" s="8"/>
      <c r="AB28" s="8"/>
      <c r="AC28" s="8"/>
      <c r="AD28" s="8"/>
      <c r="AE28" s="8"/>
      <c r="AF28" s="8"/>
      <c r="AG28" s="8"/>
      <c r="AH28" s="8"/>
      <c r="AI28" s="8"/>
      <c r="AJ28" s="8"/>
      <c r="AK28" s="8"/>
      <c r="AL28" s="8"/>
      <c r="AM28" s="8"/>
      <c r="AN28" s="8"/>
      <c r="AO28" s="8"/>
      <c r="AP28" s="8"/>
    </row>
    <row r="29" spans="1:42" s="415" customFormat="1" ht="30.75" customHeight="1" thickBot="1" x14ac:dyDescent="0.4">
      <c r="A29" s="585" t="s">
        <v>844</v>
      </c>
      <c r="B29" s="75"/>
      <c r="C29" s="563"/>
      <c r="D29" s="563"/>
      <c r="E29" s="563"/>
      <c r="F29" s="563"/>
      <c r="G29" s="563"/>
      <c r="H29" s="119"/>
      <c r="I29" s="122"/>
      <c r="J29" s="8"/>
      <c r="K29" s="1132"/>
      <c r="L29" s="77"/>
      <c r="M29" s="99"/>
      <c r="N29" s="1133"/>
      <c r="O29" s="77"/>
      <c r="P29" s="99"/>
      <c r="Q29" s="1133"/>
      <c r="R29" s="499"/>
      <c r="S29" s="52"/>
      <c r="T29" s="8"/>
      <c r="U29" s="8"/>
      <c r="V29" s="8"/>
      <c r="W29" s="8"/>
      <c r="X29" s="8"/>
      <c r="Y29" s="8"/>
      <c r="Z29" s="8"/>
      <c r="AA29" s="8"/>
      <c r="AB29" s="8"/>
      <c r="AC29" s="8"/>
      <c r="AD29" s="8"/>
      <c r="AE29" s="8"/>
      <c r="AF29" s="8"/>
      <c r="AG29" s="8"/>
      <c r="AH29" s="8"/>
      <c r="AI29" s="8"/>
      <c r="AJ29" s="8"/>
      <c r="AK29" s="8"/>
      <c r="AL29" s="8"/>
      <c r="AM29" s="8"/>
      <c r="AN29" s="8"/>
      <c r="AO29" s="8"/>
      <c r="AP29" s="8"/>
    </row>
    <row r="30" spans="1:42" s="35" customFormat="1" ht="12.75" customHeight="1" x14ac:dyDescent="0.25">
      <c r="A30" s="38" t="s">
        <v>972</v>
      </c>
      <c r="B30" s="12"/>
      <c r="C30" s="1238">
        <f>Expense!D16</f>
        <v>0</v>
      </c>
      <c r="D30" s="564"/>
      <c r="E30" s="1238">
        <f>Expense!F16</f>
        <v>0</v>
      </c>
      <c r="F30" s="564"/>
      <c r="G30" s="1238">
        <f>Expense!H16</f>
        <v>0</v>
      </c>
      <c r="H30" s="38"/>
      <c r="I30" s="122"/>
      <c r="K30" s="1121">
        <f t="shared" ref="K30:K41" si="6">+E30-C30</f>
        <v>0</v>
      </c>
      <c r="L30" s="1122">
        <f t="shared" ref="L30:L41" si="7">IF(C30&gt;0,+(E30-C30)/C30,0)</f>
        <v>0</v>
      </c>
      <c r="M30" s="97"/>
      <c r="N30" s="1120">
        <f t="shared" ref="N30:N41" si="8">+G30-C30</f>
        <v>0</v>
      </c>
      <c r="O30" s="1122">
        <f t="shared" ref="O30:O41" si="9">IF(C30&gt;0,+(G30-C30)/C30,0)</f>
        <v>0</v>
      </c>
      <c r="P30" s="97"/>
      <c r="Q30" s="1120">
        <f t="shared" ref="Q30:Q41" si="10">+G30-E30</f>
        <v>0</v>
      </c>
      <c r="R30" s="1123">
        <f t="shared" ref="R30:R41" si="11">IF(E30&gt;0,+(G30-E30)/E30,0)</f>
        <v>0</v>
      </c>
    </row>
    <row r="31" spans="1:42" ht="14.25" customHeight="1" x14ac:dyDescent="0.25">
      <c r="A31" s="2" t="s">
        <v>973</v>
      </c>
      <c r="B31" s="1"/>
      <c r="C31" s="1238">
        <f>Expense!D20</f>
        <v>0</v>
      </c>
      <c r="D31" s="561"/>
      <c r="E31" s="1238">
        <f>Expense!F20</f>
        <v>0</v>
      </c>
      <c r="F31" s="561"/>
      <c r="G31" s="1238">
        <f>Expense!H20</f>
        <v>0</v>
      </c>
      <c r="H31" s="2"/>
      <c r="I31" s="122"/>
      <c r="K31" s="1121">
        <f t="shared" si="6"/>
        <v>0</v>
      </c>
      <c r="L31" s="1122">
        <f t="shared" si="7"/>
        <v>0</v>
      </c>
      <c r="M31" s="97"/>
      <c r="N31" s="1120">
        <f t="shared" si="8"/>
        <v>0</v>
      </c>
      <c r="O31" s="1122">
        <f t="shared" si="9"/>
        <v>0</v>
      </c>
      <c r="P31" s="97"/>
      <c r="Q31" s="1120">
        <f t="shared" si="10"/>
        <v>0</v>
      </c>
      <c r="R31" s="1123">
        <f t="shared" si="11"/>
        <v>0</v>
      </c>
    </row>
    <row r="32" spans="1:42" x14ac:dyDescent="0.25">
      <c r="A32" s="2" t="s">
        <v>974</v>
      </c>
      <c r="B32" s="11"/>
      <c r="C32" s="1238">
        <f>Expense!D30</f>
        <v>0</v>
      </c>
      <c r="D32" s="559"/>
      <c r="E32" s="1238">
        <f>Expense!F30</f>
        <v>0</v>
      </c>
      <c r="F32" s="559"/>
      <c r="G32" s="1238">
        <f>Expense!H30</f>
        <v>0</v>
      </c>
      <c r="H32" s="2"/>
      <c r="I32" s="122"/>
      <c r="K32" s="1121">
        <f t="shared" si="6"/>
        <v>0</v>
      </c>
      <c r="L32" s="1122">
        <f t="shared" si="7"/>
        <v>0</v>
      </c>
      <c r="M32" s="97"/>
      <c r="N32" s="1120">
        <f t="shared" si="8"/>
        <v>0</v>
      </c>
      <c r="O32" s="1122">
        <f t="shared" si="9"/>
        <v>0</v>
      </c>
      <c r="P32" s="97"/>
      <c r="Q32" s="1120">
        <f t="shared" si="10"/>
        <v>0</v>
      </c>
      <c r="R32" s="1123">
        <f t="shared" si="11"/>
        <v>0</v>
      </c>
    </row>
    <row r="33" spans="1:18" x14ac:dyDescent="0.25">
      <c r="A33" s="2" t="s">
        <v>975</v>
      </c>
      <c r="B33" s="1"/>
      <c r="C33" s="1232">
        <f>Expense!D35</f>
        <v>0</v>
      </c>
      <c r="D33" s="559"/>
      <c r="E33" s="1232">
        <f>Expense!F35</f>
        <v>0</v>
      </c>
      <c r="F33" s="559"/>
      <c r="G33" s="1232">
        <f>Expense!H35</f>
        <v>0</v>
      </c>
      <c r="H33" s="2"/>
      <c r="I33" s="122"/>
      <c r="K33" s="1121">
        <f t="shared" si="6"/>
        <v>0</v>
      </c>
      <c r="L33" s="1122">
        <f t="shared" si="7"/>
        <v>0</v>
      </c>
      <c r="M33" s="97"/>
      <c r="N33" s="1120">
        <f t="shared" si="8"/>
        <v>0</v>
      </c>
      <c r="O33" s="1122">
        <f t="shared" si="9"/>
        <v>0</v>
      </c>
      <c r="P33" s="97"/>
      <c r="Q33" s="1120">
        <f t="shared" si="10"/>
        <v>0</v>
      </c>
      <c r="R33" s="1123">
        <f t="shared" si="11"/>
        <v>0</v>
      </c>
    </row>
    <row r="34" spans="1:18" x14ac:dyDescent="0.25">
      <c r="A34" s="2" t="s">
        <v>976</v>
      </c>
      <c r="B34" s="1"/>
      <c r="C34" s="1232">
        <f>Expense!D41</f>
        <v>0</v>
      </c>
      <c r="D34" s="559"/>
      <c r="E34" s="1232">
        <f>Expense!F41</f>
        <v>0</v>
      </c>
      <c r="F34" s="559"/>
      <c r="G34" s="1232">
        <f>Expense!H41</f>
        <v>0</v>
      </c>
      <c r="H34" s="2"/>
      <c r="I34" s="122"/>
      <c r="K34" s="1121">
        <f t="shared" si="6"/>
        <v>0</v>
      </c>
      <c r="L34" s="1122">
        <f t="shared" si="7"/>
        <v>0</v>
      </c>
      <c r="M34" s="97"/>
      <c r="N34" s="1120">
        <f t="shared" si="8"/>
        <v>0</v>
      </c>
      <c r="O34" s="1122">
        <f t="shared" si="9"/>
        <v>0</v>
      </c>
      <c r="P34" s="97"/>
      <c r="Q34" s="1120">
        <f t="shared" si="10"/>
        <v>0</v>
      </c>
      <c r="R34" s="1123">
        <f t="shared" si="11"/>
        <v>0</v>
      </c>
    </row>
    <row r="35" spans="1:18" x14ac:dyDescent="0.25">
      <c r="A35" s="2" t="s">
        <v>977</v>
      </c>
      <c r="B35" s="1"/>
      <c r="C35" s="1232">
        <f>Expense!D57</f>
        <v>0</v>
      </c>
      <c r="D35" s="559"/>
      <c r="E35" s="1232">
        <f>Expense!F57</f>
        <v>0</v>
      </c>
      <c r="F35" s="559"/>
      <c r="G35" s="1232">
        <f>Expense!H57</f>
        <v>0</v>
      </c>
      <c r="H35" s="2"/>
      <c r="I35" s="122"/>
      <c r="K35" s="1121">
        <f t="shared" si="6"/>
        <v>0</v>
      </c>
      <c r="L35" s="1122">
        <f t="shared" si="7"/>
        <v>0</v>
      </c>
      <c r="M35" s="97"/>
      <c r="N35" s="1120">
        <f t="shared" si="8"/>
        <v>0</v>
      </c>
      <c r="O35" s="1122">
        <f t="shared" si="9"/>
        <v>0</v>
      </c>
      <c r="P35" s="97"/>
      <c r="Q35" s="1120">
        <f t="shared" si="10"/>
        <v>0</v>
      </c>
      <c r="R35" s="1123">
        <f t="shared" si="11"/>
        <v>0</v>
      </c>
    </row>
    <row r="36" spans="1:18" x14ac:dyDescent="0.25">
      <c r="A36" s="2" t="s">
        <v>978</v>
      </c>
      <c r="B36" s="1"/>
      <c r="C36" s="1232">
        <f>'Expense Con''t'!D11</f>
        <v>0</v>
      </c>
      <c r="D36" s="559"/>
      <c r="E36" s="1232">
        <f>'Expense Con''t'!F11</f>
        <v>0</v>
      </c>
      <c r="F36" s="559"/>
      <c r="G36" s="1232">
        <f>'Expense Con''t'!H11</f>
        <v>0</v>
      </c>
      <c r="H36" s="2"/>
      <c r="I36" s="122"/>
      <c r="K36" s="1121">
        <f t="shared" si="6"/>
        <v>0</v>
      </c>
      <c r="L36" s="1122">
        <f t="shared" si="7"/>
        <v>0</v>
      </c>
      <c r="M36" s="97"/>
      <c r="N36" s="1120">
        <f t="shared" si="8"/>
        <v>0</v>
      </c>
      <c r="O36" s="1122">
        <f t="shared" si="9"/>
        <v>0</v>
      </c>
      <c r="P36" s="97"/>
      <c r="Q36" s="1120">
        <f t="shared" si="10"/>
        <v>0</v>
      </c>
      <c r="R36" s="1123">
        <f t="shared" si="11"/>
        <v>0</v>
      </c>
    </row>
    <row r="37" spans="1:18" x14ac:dyDescent="0.25">
      <c r="A37" s="2" t="s">
        <v>979</v>
      </c>
      <c r="B37" s="1"/>
      <c r="C37" s="1232">
        <f>'Expense Con''t'!D12</f>
        <v>0</v>
      </c>
      <c r="D37" s="559"/>
      <c r="E37" s="1232">
        <f>'Expense Con''t'!F12</f>
        <v>0</v>
      </c>
      <c r="F37" s="559"/>
      <c r="G37" s="1232">
        <f>'Expense Con''t'!H12</f>
        <v>0</v>
      </c>
      <c r="H37" s="2"/>
      <c r="I37" s="122"/>
      <c r="K37" s="1121">
        <f t="shared" si="6"/>
        <v>0</v>
      </c>
      <c r="L37" s="1122">
        <f t="shared" si="7"/>
        <v>0</v>
      </c>
      <c r="M37" s="97"/>
      <c r="N37" s="1120">
        <f t="shared" si="8"/>
        <v>0</v>
      </c>
      <c r="O37" s="1122">
        <f t="shared" si="9"/>
        <v>0</v>
      </c>
      <c r="P37" s="97"/>
      <c r="Q37" s="1120">
        <f t="shared" si="10"/>
        <v>0</v>
      </c>
      <c r="R37" s="1123">
        <f t="shared" si="11"/>
        <v>0</v>
      </c>
    </row>
    <row r="38" spans="1:18" x14ac:dyDescent="0.25">
      <c r="A38" s="2" t="s">
        <v>980</v>
      </c>
      <c r="B38" s="1"/>
      <c r="C38" s="1232">
        <f>'Expense Con''t'!D30</f>
        <v>0</v>
      </c>
      <c r="D38" s="559"/>
      <c r="E38" s="1232">
        <f>'Expense Con''t'!F30</f>
        <v>0</v>
      </c>
      <c r="F38" s="559"/>
      <c r="G38" s="1232">
        <f>'Expense Con''t'!H30</f>
        <v>0</v>
      </c>
      <c r="H38" s="2"/>
      <c r="I38" s="122"/>
      <c r="K38" s="1121">
        <f t="shared" si="6"/>
        <v>0</v>
      </c>
      <c r="L38" s="1122">
        <f t="shared" si="7"/>
        <v>0</v>
      </c>
      <c r="M38" s="97"/>
      <c r="N38" s="1120">
        <f t="shared" si="8"/>
        <v>0</v>
      </c>
      <c r="O38" s="1122">
        <f t="shared" si="9"/>
        <v>0</v>
      </c>
      <c r="P38" s="97"/>
      <c r="Q38" s="1120">
        <f t="shared" si="10"/>
        <v>0</v>
      </c>
      <c r="R38" s="1123">
        <f t="shared" si="11"/>
        <v>0</v>
      </c>
    </row>
    <row r="39" spans="1:18" x14ac:dyDescent="0.25">
      <c r="A39" s="1189" t="s">
        <v>981</v>
      </c>
      <c r="B39" s="1"/>
      <c r="C39" s="1232">
        <f>'Expense Con''t'!D34</f>
        <v>0</v>
      </c>
      <c r="D39" s="559"/>
      <c r="E39" s="1232">
        <f>'Expense Con''t'!F34</f>
        <v>0</v>
      </c>
      <c r="F39" s="559"/>
      <c r="G39" s="1232">
        <f>'Expense Con''t'!H34</f>
        <v>0</v>
      </c>
      <c r="H39" s="2"/>
      <c r="I39" s="122"/>
      <c r="K39" s="1121">
        <f>+E39-C39</f>
        <v>0</v>
      </c>
      <c r="L39" s="1122">
        <f>IF(C39&gt;0,+(E39-C39)/C39,0)</f>
        <v>0</v>
      </c>
      <c r="M39" s="97"/>
      <c r="N39" s="1120">
        <f>+G39-C39</f>
        <v>0</v>
      </c>
      <c r="O39" s="1122">
        <f>IF(C39&gt;0,+(G39-C39)/C39,0)</f>
        <v>0</v>
      </c>
      <c r="P39" s="97"/>
      <c r="Q39" s="1120">
        <f>+G39-E39</f>
        <v>0</v>
      </c>
      <c r="R39" s="1123">
        <f>IF(E39&gt;0,+(G39-E39)/E39,0)</f>
        <v>0</v>
      </c>
    </row>
    <row r="40" spans="1:18" x14ac:dyDescent="0.25">
      <c r="A40" s="2" t="s">
        <v>982</v>
      </c>
      <c r="B40" s="1"/>
      <c r="C40" s="1232">
        <f>'Expense Con''t'!D38</f>
        <v>0</v>
      </c>
      <c r="D40" s="559"/>
      <c r="E40" s="1232">
        <f>'Expense Con''t'!F38</f>
        <v>0</v>
      </c>
      <c r="F40" s="559"/>
      <c r="G40" s="1232">
        <f>'Expense Con''t'!H38</f>
        <v>0</v>
      </c>
      <c r="H40" s="2"/>
      <c r="I40" s="122"/>
      <c r="K40" s="1121">
        <f>+E40-C40</f>
        <v>0</v>
      </c>
      <c r="L40" s="1122">
        <f>IF(C40&gt;0,+(E40-C40)/C40,0)</f>
        <v>0</v>
      </c>
      <c r="M40" s="97"/>
      <c r="N40" s="1120">
        <f>+G40-C40</f>
        <v>0</v>
      </c>
      <c r="O40" s="1122">
        <f>IF(C40&gt;0,+(G40-C40)/C40,0)</f>
        <v>0</v>
      </c>
      <c r="P40" s="97"/>
      <c r="Q40" s="1120">
        <f>+G40-E40</f>
        <v>0</v>
      </c>
      <c r="R40" s="1123">
        <f>IF(E40&gt;0,+(G40-E40)/E40,0)</f>
        <v>0</v>
      </c>
    </row>
    <row r="41" spans="1:18" x14ac:dyDescent="0.25">
      <c r="A41" s="2" t="s">
        <v>983</v>
      </c>
      <c r="B41" s="1"/>
      <c r="C41" s="1233">
        <f>'Expense Con''t'!D46</f>
        <v>0</v>
      </c>
      <c r="D41" s="564"/>
      <c r="E41" s="1233">
        <f>'Expense Con''t'!F46</f>
        <v>0</v>
      </c>
      <c r="F41" s="564"/>
      <c r="G41" s="1233">
        <f>'Expense Con''t'!H46</f>
        <v>0</v>
      </c>
      <c r="H41" s="2"/>
      <c r="I41" s="122"/>
      <c r="K41" s="1121">
        <f t="shared" si="6"/>
        <v>0</v>
      </c>
      <c r="L41" s="1122">
        <f t="shared" si="7"/>
        <v>0</v>
      </c>
      <c r="M41" s="97"/>
      <c r="N41" s="1120">
        <f t="shared" si="8"/>
        <v>0</v>
      </c>
      <c r="O41" s="1122">
        <f t="shared" si="9"/>
        <v>0</v>
      </c>
      <c r="P41" s="97"/>
      <c r="Q41" s="1120">
        <f t="shared" si="10"/>
        <v>0</v>
      </c>
      <c r="R41" s="1123">
        <f t="shared" si="11"/>
        <v>0</v>
      </c>
    </row>
    <row r="42" spans="1:18" x14ac:dyDescent="0.25">
      <c r="A42" s="38" t="s">
        <v>984</v>
      </c>
      <c r="B42" s="12"/>
      <c r="C42" s="1238">
        <f>'Expense Con''t'!D49</f>
        <v>0</v>
      </c>
      <c r="D42" s="564"/>
      <c r="E42" s="1238">
        <f>'Expense Con''t'!F49</f>
        <v>0</v>
      </c>
      <c r="F42" s="564"/>
      <c r="G42" s="1238">
        <f>'Expense Con''t'!H49</f>
        <v>0</v>
      </c>
      <c r="H42" s="38"/>
      <c r="I42" s="122"/>
      <c r="J42" s="35"/>
      <c r="K42" s="1121">
        <f>+E42-C42</f>
        <v>0</v>
      </c>
      <c r="L42" s="1122">
        <f>IF(C42&gt;0,+(E42-C42)/C42,0)</f>
        <v>0</v>
      </c>
      <c r="M42" s="97"/>
      <c r="N42" s="1120">
        <f>+G42-C42</f>
        <v>0</v>
      </c>
      <c r="O42" s="1122">
        <f>IF(C42&gt;0,+(G42-C42)/C42,0)</f>
        <v>0</v>
      </c>
      <c r="P42" s="97"/>
      <c r="Q42" s="1120">
        <f>+G42-E42</f>
        <v>0</v>
      </c>
      <c r="R42" s="1123">
        <f>IF(E42&gt;0,+(G42-E42)/E42,0)</f>
        <v>0</v>
      </c>
    </row>
    <row r="43" spans="1:18" x14ac:dyDescent="0.25">
      <c r="A43" s="2" t="s">
        <v>985</v>
      </c>
      <c r="B43" s="1"/>
      <c r="C43" s="1239">
        <f>'Expense Con''t'!D50</f>
        <v>0</v>
      </c>
      <c r="D43" s="564"/>
      <c r="E43" s="1239">
        <f>'Expense Con''t'!F50</f>
        <v>0</v>
      </c>
      <c r="F43" s="564"/>
      <c r="G43" s="1239">
        <f>'Expense Con''t'!H50</f>
        <v>0</v>
      </c>
      <c r="H43" s="2"/>
      <c r="I43" s="122"/>
      <c r="K43" s="1121">
        <f>+E43-C43</f>
        <v>0</v>
      </c>
      <c r="L43" s="1122">
        <f>IF(C43&gt;0,+(E43-C43)/C43,0)</f>
        <v>0</v>
      </c>
      <c r="M43" s="97"/>
      <c r="N43" s="1120">
        <f>+G43-C43</f>
        <v>0</v>
      </c>
      <c r="O43" s="1122">
        <f>IF(C43&gt;0,+(G43-C43)/C43,0)</f>
        <v>0</v>
      </c>
      <c r="P43" s="97"/>
      <c r="Q43" s="1120">
        <f>+G43-E43</f>
        <v>0</v>
      </c>
      <c r="R43" s="1123">
        <f>IF(E43&gt;0,+(G43-E43)/E43,0)</f>
        <v>0</v>
      </c>
    </row>
    <row r="44" spans="1:18" ht="13" thickBot="1" x14ac:dyDescent="0.3">
      <c r="A44" s="823" t="s">
        <v>986</v>
      </c>
      <c r="B44" s="863"/>
      <c r="C44" s="1240">
        <f>SUM(C30:C43)</f>
        <v>0</v>
      </c>
      <c r="D44" s="564"/>
      <c r="E44" s="1240">
        <f>SUM(E30:E43)</f>
        <v>0</v>
      </c>
      <c r="F44" s="564"/>
      <c r="G44" s="1240">
        <f>SUM(G30:G43)</f>
        <v>0</v>
      </c>
      <c r="H44" s="38" t="s">
        <v>337</v>
      </c>
      <c r="I44" s="122"/>
      <c r="K44" s="1134">
        <f>+E44-C44</f>
        <v>0</v>
      </c>
      <c r="L44" s="1135">
        <f>IF(C44&gt;0,+(E44-C44)/C44,0)</f>
        <v>0</v>
      </c>
      <c r="M44" s="866"/>
      <c r="N44" s="1136">
        <f>+G44-C44</f>
        <v>0</v>
      </c>
      <c r="O44" s="1135">
        <f>IF(C44&gt;0,+(G44-C44)/C44,0)</f>
        <v>0</v>
      </c>
      <c r="P44" s="866"/>
      <c r="Q44" s="1136">
        <f>+G44-E44</f>
        <v>0</v>
      </c>
      <c r="R44" s="1137">
        <f>IF(E44&gt;0,+(G44-E44)/E44,0)</f>
        <v>0</v>
      </c>
    </row>
    <row r="45" spans="1:18" ht="13" thickTop="1" x14ac:dyDescent="0.25">
      <c r="A45" s="1" t="s">
        <v>989</v>
      </c>
      <c r="B45" s="14"/>
      <c r="C45" s="1241">
        <f>BudgetWorksheet!H413+BudgetWorksheet!H414</f>
        <v>0</v>
      </c>
      <c r="D45" s="609"/>
      <c r="E45" s="1241">
        <f>BudgetWorksheet!Q413+BudgetWorksheet!Q414</f>
        <v>0</v>
      </c>
      <c r="F45" s="609"/>
      <c r="G45" s="1241">
        <f>BudgetWorksheet!Z413+BudgetWorksheet!Z414</f>
        <v>0</v>
      </c>
      <c r="H45" s="38"/>
      <c r="I45" s="122"/>
      <c r="K45" s="1121">
        <f>+E45-C45</f>
        <v>0</v>
      </c>
      <c r="L45" s="1122">
        <f>IF(C45&gt;0,+(E45-C45)/C45,0)</f>
        <v>0</v>
      </c>
      <c r="M45" s="97"/>
      <c r="N45" s="1120">
        <f>+G45-C45</f>
        <v>0</v>
      </c>
      <c r="O45" s="1122">
        <f>IF(C45&gt;0,+(G45-C45)/C45,0)</f>
        <v>0</v>
      </c>
      <c r="P45" s="97"/>
      <c r="Q45" s="1120">
        <f>+G45-E45</f>
        <v>0</v>
      </c>
      <c r="R45" s="1123">
        <f>IF(E45&gt;0,+(G45-E45)/E45,0)</f>
        <v>0</v>
      </c>
    </row>
    <row r="46" spans="1:18" ht="13.5" thickBot="1" x14ac:dyDescent="0.35">
      <c r="A46" s="824" t="s">
        <v>987</v>
      </c>
      <c r="B46" s="864"/>
      <c r="C46" s="1242">
        <f>(C44+C45)</f>
        <v>0</v>
      </c>
      <c r="D46" s="610"/>
      <c r="E46" s="1242">
        <f>(E44+E45)</f>
        <v>0</v>
      </c>
      <c r="F46" s="610" t="s">
        <v>843</v>
      </c>
      <c r="G46" s="1242">
        <f>(G44+G45)</f>
        <v>0</v>
      </c>
      <c r="I46" s="122"/>
      <c r="K46" s="1138">
        <f>+E46-C46</f>
        <v>0</v>
      </c>
      <c r="L46" s="1139">
        <f>IF(C46&gt;0,+(E46-C46)/C46,0)</f>
        <v>0</v>
      </c>
      <c r="M46" s="867"/>
      <c r="N46" s="1140">
        <f>+G46-C46</f>
        <v>0</v>
      </c>
      <c r="O46" s="1139">
        <f>IF(C46&gt;0,+(G46-C46)/C46,0)</f>
        <v>0</v>
      </c>
      <c r="P46" s="867"/>
      <c r="Q46" s="1140">
        <f>+G46-E46</f>
        <v>0</v>
      </c>
      <c r="R46" s="1141">
        <f>IF(E46&gt;0,+(G46-E46)/E46,0)</f>
        <v>0</v>
      </c>
    </row>
    <row r="47" spans="1:18" ht="23.25" customHeight="1" thickTop="1" thickBot="1" x14ac:dyDescent="0.35">
      <c r="A47" s="589" t="s">
        <v>845</v>
      </c>
      <c r="B47" s="1"/>
      <c r="C47" s="559"/>
      <c r="D47" s="559"/>
      <c r="E47" s="559"/>
      <c r="F47" s="559"/>
      <c r="G47" s="559"/>
      <c r="H47" s="2"/>
      <c r="K47" s="1120"/>
      <c r="L47" s="52"/>
      <c r="M47" s="97"/>
      <c r="N47" s="1120"/>
      <c r="O47" s="52"/>
      <c r="P47" s="97"/>
      <c r="Q47" s="1120"/>
      <c r="R47" s="416"/>
    </row>
    <row r="48" spans="1:18" ht="19.5" customHeight="1" thickBot="1" x14ac:dyDescent="0.35">
      <c r="A48" s="74" t="s">
        <v>988</v>
      </c>
      <c r="B48" s="16"/>
      <c r="C48" s="1243">
        <f>C24-C44</f>
        <v>0</v>
      </c>
      <c r="D48" s="565"/>
      <c r="E48" s="1243">
        <f>E24-E44</f>
        <v>0</v>
      </c>
      <c r="F48" s="565"/>
      <c r="G48" s="1243">
        <f>G24-G44</f>
        <v>0</v>
      </c>
      <c r="H48" s="2" t="s">
        <v>338</v>
      </c>
      <c r="K48" s="1142">
        <f>+E48-C48</f>
        <v>0</v>
      </c>
      <c r="L48" s="1143">
        <f>IF(C48&gt;0,+(E48-C48)/C48,0)</f>
        <v>0</v>
      </c>
      <c r="M48" s="870"/>
      <c r="N48" s="1142">
        <f>+G48-C48</f>
        <v>0</v>
      </c>
      <c r="O48" s="1143">
        <f>IF(C48&gt;0,+(G48-C48)/C48,0)</f>
        <v>0</v>
      </c>
      <c r="P48" s="870"/>
      <c r="Q48" s="1142">
        <f>+G48-E48</f>
        <v>0</v>
      </c>
      <c r="R48" s="1144">
        <f>IF(E48&gt;0,+(G48-E48)/E48,0)</f>
        <v>0</v>
      </c>
    </row>
    <row r="49" spans="1:19" ht="43.9" customHeight="1" x14ac:dyDescent="0.3">
      <c r="A49" s="1201" t="s">
        <v>405</v>
      </c>
      <c r="B49" s="7"/>
      <c r="C49" s="1244">
        <f>C48*$F13</f>
        <v>0</v>
      </c>
      <c r="D49" s="1197"/>
      <c r="E49" s="1244">
        <f>E48*$F13</f>
        <v>0</v>
      </c>
      <c r="F49" s="1197"/>
      <c r="G49" s="1244">
        <f>G48*$F13</f>
        <v>0</v>
      </c>
      <c r="H49" s="2"/>
      <c r="K49" s="1198"/>
      <c r="L49" s="1199"/>
      <c r="M49" s="1200"/>
      <c r="N49" s="1198"/>
      <c r="O49" s="1199"/>
      <c r="P49" s="1200"/>
      <c r="Q49" s="1198"/>
      <c r="R49" s="1199"/>
    </row>
    <row r="50" spans="1:19" ht="5.25" customHeight="1" thickBot="1" x14ac:dyDescent="0.3">
      <c r="A50" s="37"/>
      <c r="B50" s="37"/>
      <c r="C50" s="73"/>
      <c r="D50" s="37"/>
      <c r="E50" s="73"/>
      <c r="F50" s="37"/>
      <c r="G50" s="73"/>
      <c r="H50" s="12"/>
      <c r="I50" s="122"/>
      <c r="J50" s="35"/>
      <c r="K50" s="1120"/>
      <c r="L50" s="1122"/>
      <c r="M50" s="52"/>
      <c r="N50" s="1120"/>
      <c r="O50" s="1122"/>
      <c r="P50" s="52"/>
      <c r="Q50" s="1120"/>
      <c r="R50" s="1122"/>
    </row>
    <row r="51" spans="1:19" s="483" customFormat="1" ht="12.75" customHeight="1" thickBot="1" x14ac:dyDescent="0.3">
      <c r="A51" s="480"/>
      <c r="B51" s="481"/>
      <c r="C51" s="481"/>
      <c r="D51" s="481"/>
      <c r="E51" s="481"/>
      <c r="F51" s="481"/>
      <c r="G51" s="481"/>
      <c r="H51" s="481"/>
      <c r="I51" s="482"/>
      <c r="K51" s="1145"/>
      <c r="N51" s="1145"/>
      <c r="Q51" s="1145"/>
    </row>
    <row r="52" spans="1:19" ht="13.5" thickBot="1" x14ac:dyDescent="0.35">
      <c r="A52" s="144"/>
      <c r="B52" s="1"/>
      <c r="C52" s="1"/>
      <c r="D52" s="1" t="s">
        <v>128</v>
      </c>
      <c r="F52" s="1"/>
      <c r="G52" s="1"/>
      <c r="H52" s="1"/>
      <c r="I52" s="122"/>
      <c r="K52" s="1120"/>
      <c r="L52" s="52"/>
      <c r="M52" s="52"/>
      <c r="N52" s="1120"/>
      <c r="O52" s="52"/>
      <c r="P52" s="52"/>
      <c r="Q52" s="1120"/>
      <c r="R52" s="52"/>
    </row>
    <row r="53" spans="1:19" ht="13.5" thickBot="1" x14ac:dyDescent="0.35">
      <c r="A53" s="144" t="s">
        <v>423</v>
      </c>
      <c r="B53" s="1"/>
      <c r="C53" s="590" t="s">
        <v>613</v>
      </c>
      <c r="D53" s="1"/>
      <c r="E53" s="590" t="s">
        <v>617</v>
      </c>
      <c r="F53" s="1"/>
      <c r="G53" s="590" t="s">
        <v>428</v>
      </c>
      <c r="H53" s="1"/>
      <c r="I53" s="122"/>
      <c r="K53" s="1120"/>
      <c r="L53" s="52"/>
      <c r="M53" s="52"/>
      <c r="N53" s="1120"/>
      <c r="O53" s="52"/>
      <c r="P53" s="52"/>
      <c r="Q53" s="1120"/>
      <c r="R53" s="52"/>
    </row>
    <row r="54" spans="1:19" ht="13" x14ac:dyDescent="0.3">
      <c r="A54" s="144"/>
      <c r="B54" s="1"/>
      <c r="C54" s="1"/>
      <c r="D54" s="1"/>
      <c r="E54" s="1"/>
      <c r="F54" s="1"/>
      <c r="G54" s="1"/>
      <c r="H54" s="1"/>
      <c r="I54" s="122"/>
      <c r="K54" s="1120"/>
      <c r="L54" s="52"/>
      <c r="M54" s="52"/>
      <c r="N54" s="1120"/>
      <c r="O54" s="52"/>
      <c r="P54" s="52"/>
      <c r="Q54" s="1120"/>
      <c r="R54" s="52"/>
    </row>
    <row r="55" spans="1:19" x14ac:dyDescent="0.25">
      <c r="A55" s="1603" t="s">
        <v>403</v>
      </c>
      <c r="B55" s="1604"/>
      <c r="C55" s="256" t="s">
        <v>958</v>
      </c>
      <c r="D55" s="1"/>
      <c r="E55" s="256" t="s">
        <v>958</v>
      </c>
      <c r="F55" s="1"/>
      <c r="G55" s="256" t="s">
        <v>958</v>
      </c>
      <c r="H55" s="1"/>
      <c r="I55" s="122"/>
      <c r="K55" s="1120"/>
      <c r="L55" s="52"/>
      <c r="M55" s="52"/>
      <c r="N55" s="1120"/>
      <c r="O55" s="52"/>
      <c r="P55" s="52"/>
      <c r="Q55" s="1120"/>
      <c r="R55" s="52"/>
    </row>
    <row r="56" spans="1:19" ht="16.5" customHeight="1" x14ac:dyDescent="0.3">
      <c r="A56" s="1604"/>
      <c r="B56" s="1604"/>
      <c r="C56" s="485" t="e">
        <f>+$C$48/C46</f>
        <v>#DIV/0!</v>
      </c>
      <c r="D56" s="1"/>
      <c r="E56" s="485" t="e">
        <f>+$E$48/E46</f>
        <v>#DIV/0!</v>
      </c>
      <c r="F56" s="1"/>
      <c r="G56" s="485" t="e">
        <f>+$G$48/$G$46</f>
        <v>#DIV/0!</v>
      </c>
      <c r="H56" s="1"/>
      <c r="I56" s="122"/>
      <c r="J56" s="256"/>
      <c r="K56" s="1120"/>
      <c r="L56" s="52"/>
      <c r="M56" s="52"/>
      <c r="N56" s="1120"/>
      <c r="O56" s="52"/>
      <c r="P56" s="52"/>
      <c r="Q56" s="1120"/>
      <c r="R56" s="52"/>
    </row>
    <row r="57" spans="1:19" x14ac:dyDescent="0.25">
      <c r="A57" s="1604"/>
      <c r="B57" s="1604"/>
      <c r="C57" s="448" t="s">
        <v>208</v>
      </c>
      <c r="D57" s="1"/>
      <c r="E57" s="448" t="s">
        <v>208</v>
      </c>
      <c r="F57" s="1"/>
      <c r="G57" s="448" t="s">
        <v>208</v>
      </c>
      <c r="H57" s="1"/>
      <c r="I57" s="122"/>
      <c r="K57" s="1120"/>
      <c r="L57" s="52"/>
      <c r="M57" s="52"/>
      <c r="N57" s="1120"/>
      <c r="O57" s="52"/>
      <c r="P57" s="52"/>
      <c r="Q57" s="1120"/>
      <c r="R57" s="52"/>
    </row>
    <row r="58" spans="1:19" ht="17.25" customHeight="1" x14ac:dyDescent="0.3">
      <c r="A58" s="1604"/>
      <c r="B58" s="1604"/>
      <c r="C58" s="486" t="e">
        <f>+$C$48/C26</f>
        <v>#DIV/0!</v>
      </c>
      <c r="D58" s="1"/>
      <c r="E58" s="486" t="e">
        <f>+$E$48/E26</f>
        <v>#DIV/0!</v>
      </c>
      <c r="F58" s="1"/>
      <c r="G58" s="486" t="e">
        <f>+$G$48/G26</f>
        <v>#DIV/0!</v>
      </c>
      <c r="H58" s="1"/>
      <c r="I58" s="122"/>
      <c r="K58" s="1120"/>
      <c r="L58" s="52"/>
      <c r="M58" s="52"/>
      <c r="N58" s="1120"/>
      <c r="O58" s="52"/>
      <c r="P58" s="52"/>
      <c r="Q58" s="1120"/>
      <c r="R58" s="52"/>
    </row>
    <row r="59" spans="1:19" ht="15" customHeight="1" x14ac:dyDescent="0.3">
      <c r="A59" s="2"/>
      <c r="B59" s="1"/>
      <c r="D59" s="1"/>
      <c r="F59" s="1"/>
      <c r="G59" s="566"/>
      <c r="H59" s="1"/>
      <c r="I59" s="122"/>
      <c r="K59" s="1120"/>
      <c r="L59" s="52"/>
      <c r="M59" s="52"/>
      <c r="N59" s="1120"/>
      <c r="O59" s="52"/>
      <c r="P59" s="52"/>
      <c r="Q59" s="1120"/>
      <c r="R59" s="52"/>
    </row>
    <row r="60" spans="1:19" ht="16" thickBot="1" x14ac:dyDescent="0.4">
      <c r="A60" s="1596" t="s">
        <v>846</v>
      </c>
      <c r="B60" s="1597"/>
      <c r="C60" s="1597"/>
      <c r="D60" s="1597"/>
      <c r="E60" s="1597"/>
      <c r="F60" s="1597"/>
      <c r="G60" s="1597"/>
      <c r="H60" s="1597"/>
      <c r="I60" s="1597"/>
      <c r="K60" s="1120"/>
      <c r="L60" s="52"/>
      <c r="M60" s="52"/>
      <c r="N60" s="1120"/>
      <c r="O60" s="52"/>
      <c r="P60" s="52"/>
      <c r="Q60" s="1120"/>
      <c r="R60" s="52"/>
    </row>
    <row r="61" spans="1:19" ht="13" thickBot="1" x14ac:dyDescent="0.3">
      <c r="A61" s="2"/>
      <c r="B61" s="1"/>
      <c r="C61" s="1"/>
      <c r="D61" s="1"/>
      <c r="F61" s="1"/>
      <c r="G61" s="1"/>
      <c r="H61" s="1"/>
      <c r="I61" s="122"/>
      <c r="K61" s="1120"/>
      <c r="L61" s="52"/>
      <c r="M61" s="52"/>
      <c r="N61" s="1120"/>
      <c r="O61" s="52"/>
      <c r="P61" s="52"/>
      <c r="Q61" s="1120"/>
      <c r="R61" s="52"/>
    </row>
    <row r="62" spans="1:19" ht="13.5" thickBot="1" x14ac:dyDescent="0.35">
      <c r="C62" s="1569" t="s">
        <v>847</v>
      </c>
      <c r="D62" s="1570"/>
      <c r="F62" s="1569" t="s">
        <v>428</v>
      </c>
      <c r="G62" s="1570"/>
      <c r="K62" s="1120"/>
      <c r="L62" s="52"/>
      <c r="M62" s="52"/>
      <c r="N62" s="1120"/>
      <c r="O62" s="52"/>
      <c r="P62" s="52"/>
      <c r="Q62" s="1120"/>
      <c r="R62" s="52"/>
    </row>
    <row r="63" spans="1:19" s="570" customFormat="1" ht="13.5" thickBot="1" x14ac:dyDescent="0.35">
      <c r="A63" s="569" t="s">
        <v>848</v>
      </c>
      <c r="C63" s="569" t="s">
        <v>849</v>
      </c>
      <c r="D63" s="569" t="s">
        <v>850</v>
      </c>
      <c r="F63" s="569" t="s">
        <v>849</v>
      </c>
      <c r="G63" s="569" t="s">
        <v>850</v>
      </c>
      <c r="H63" s="569"/>
      <c r="I63" s="571"/>
      <c r="K63" s="572"/>
      <c r="L63" s="573"/>
      <c r="M63" s="573"/>
      <c r="N63" s="572"/>
      <c r="O63" s="573"/>
      <c r="P63" s="573"/>
      <c r="Q63" s="572"/>
      <c r="R63" s="573"/>
      <c r="S63" s="573"/>
    </row>
    <row r="64" spans="1:19" ht="13" x14ac:dyDescent="0.3">
      <c r="A64" s="1107" t="str">
        <f>'Budget Checklist'!D19</f>
        <v xml:space="preserve"> IEEE</v>
      </c>
      <c r="C64" s="1109"/>
      <c r="D64" s="616"/>
      <c r="E64" s="35"/>
      <c r="F64" s="1109"/>
      <c r="G64" s="616"/>
      <c r="H64" s="1"/>
      <c r="I64" s="122"/>
      <c r="K64" s="1120"/>
      <c r="L64" s="52"/>
      <c r="M64" s="52"/>
      <c r="N64" s="1120"/>
      <c r="O64" s="52"/>
      <c r="P64" s="52"/>
      <c r="Q64" s="1120"/>
      <c r="R64" s="52"/>
    </row>
    <row r="65" spans="1:19" ht="13" x14ac:dyDescent="0.3">
      <c r="A65" s="567" t="str">
        <f>'Budget Checklist'!D20</f>
        <v>Regions</v>
      </c>
      <c r="C65" s="615">
        <f>'Budget Checklist'!G20</f>
        <v>0</v>
      </c>
      <c r="D65" s="1246">
        <f>($C$48*C65)</f>
        <v>0</v>
      </c>
      <c r="F65" s="615">
        <f>+C65</f>
        <v>0</v>
      </c>
      <c r="G65" s="1246">
        <f>($G$48*F65)</f>
        <v>0</v>
      </c>
      <c r="H65" s="1"/>
      <c r="I65" s="122"/>
      <c r="K65" s="1120"/>
      <c r="L65" s="52"/>
      <c r="M65" s="52"/>
      <c r="N65" s="1120"/>
      <c r="O65" s="52"/>
      <c r="P65" s="52"/>
      <c r="Q65" s="1120"/>
      <c r="R65" s="52"/>
    </row>
    <row r="66" spans="1:19" ht="13" x14ac:dyDescent="0.3">
      <c r="A66" s="567" t="str">
        <f>'Budget Checklist'!D21</f>
        <v xml:space="preserve">Councils </v>
      </c>
      <c r="C66" s="615">
        <f>'Budget Checklist'!G21</f>
        <v>0</v>
      </c>
      <c r="D66" s="1246">
        <f>($C$48*C66)</f>
        <v>0</v>
      </c>
      <c r="F66" s="615">
        <f>+C66</f>
        <v>0</v>
      </c>
      <c r="G66" s="1246">
        <f>($G$48*F66)</f>
        <v>0</v>
      </c>
      <c r="H66" s="1"/>
      <c r="I66" s="122"/>
      <c r="K66" s="1120"/>
      <c r="L66" s="52"/>
      <c r="M66" s="52"/>
      <c r="N66" s="1120"/>
      <c r="O66" s="52"/>
      <c r="P66" s="52"/>
      <c r="Q66" s="1120"/>
      <c r="R66" s="52"/>
    </row>
    <row r="67" spans="1:19" ht="13" x14ac:dyDescent="0.3">
      <c r="A67" s="1092" t="str">
        <f>'Budget Checklist'!D22</f>
        <v xml:space="preserve">Societies </v>
      </c>
      <c r="C67" s="615">
        <f>'Budget Checklist'!G22</f>
        <v>0</v>
      </c>
      <c r="D67" s="1246"/>
      <c r="F67" s="615">
        <f>+C67</f>
        <v>0</v>
      </c>
      <c r="G67" s="1246"/>
      <c r="H67" s="1"/>
      <c r="I67" s="122"/>
      <c r="K67" s="1120"/>
      <c r="L67" s="52"/>
      <c r="M67" s="52"/>
      <c r="N67" s="1120"/>
      <c r="O67" s="52"/>
      <c r="P67" s="52"/>
      <c r="Q67" s="1120"/>
      <c r="R67" s="52"/>
    </row>
    <row r="68" spans="1:19" ht="13" x14ac:dyDescent="0.3">
      <c r="A68" s="1092"/>
      <c r="C68" s="615"/>
      <c r="D68" s="616"/>
      <c r="F68" s="615"/>
      <c r="G68" s="616"/>
      <c r="H68" s="1"/>
      <c r="I68" s="122"/>
      <c r="K68" s="1120"/>
      <c r="L68" s="52"/>
      <c r="M68" s="52"/>
      <c r="N68" s="1120"/>
      <c r="O68" s="52"/>
      <c r="P68" s="52"/>
      <c r="Q68" s="1120"/>
      <c r="R68" s="52"/>
    </row>
    <row r="69" spans="1:19" ht="13" x14ac:dyDescent="0.3">
      <c r="A69" s="1092" t="str">
        <f>'Budget Checklist'!D24</f>
        <v xml:space="preserve"> </v>
      </c>
      <c r="C69" s="615">
        <f>'Budget Checklist'!G24</f>
        <v>0</v>
      </c>
      <c r="D69" s="1246"/>
      <c r="F69" s="615">
        <f>+C69</f>
        <v>0</v>
      </c>
      <c r="G69" s="1246"/>
      <c r="H69" s="1"/>
      <c r="I69" s="122"/>
      <c r="K69" s="1120"/>
      <c r="L69" s="52"/>
      <c r="M69" s="52"/>
      <c r="N69" s="1120"/>
      <c r="O69" s="52"/>
      <c r="P69" s="52"/>
      <c r="Q69" s="1120"/>
      <c r="R69" s="52"/>
    </row>
    <row r="70" spans="1:19" ht="22.5" customHeight="1" x14ac:dyDescent="0.3">
      <c r="A70" s="1092" t="str">
        <f>'Budget Checklist'!D25</f>
        <v xml:space="preserve"> </v>
      </c>
      <c r="C70" s="615">
        <f>'Budget Checklist'!G25</f>
        <v>0</v>
      </c>
      <c r="D70" s="1246">
        <f>($C$48*C70)</f>
        <v>0</v>
      </c>
      <c r="F70" s="615">
        <f>+C70</f>
        <v>0</v>
      </c>
      <c r="G70" s="1246">
        <f>($G$48*F70)</f>
        <v>0</v>
      </c>
      <c r="H70" s="1"/>
      <c r="I70" s="122"/>
      <c r="K70" s="1120"/>
      <c r="L70" s="52"/>
      <c r="M70" s="52"/>
      <c r="N70" s="1120"/>
      <c r="O70" s="52"/>
      <c r="P70" s="52"/>
      <c r="Q70" s="1120"/>
      <c r="R70" s="52"/>
    </row>
    <row r="71" spans="1:19" ht="18" customHeight="1" x14ac:dyDescent="0.3">
      <c r="A71" s="1092" t="str">
        <f>'Budget Checklist'!D26</f>
        <v xml:space="preserve"> </v>
      </c>
      <c r="C71" s="615">
        <f>'Budget Checklist'!G26</f>
        <v>0</v>
      </c>
      <c r="D71" s="1246">
        <f>($C$48*C71)</f>
        <v>0</v>
      </c>
      <c r="F71" s="615">
        <f>+C71</f>
        <v>0</v>
      </c>
      <c r="G71" s="1246">
        <f>($G$48*F71)</f>
        <v>0</v>
      </c>
      <c r="H71" s="1"/>
      <c r="I71" s="122"/>
      <c r="K71" s="1120"/>
      <c r="L71" s="52"/>
      <c r="M71" s="52"/>
      <c r="N71" s="1120"/>
      <c r="O71" s="52"/>
      <c r="P71" s="52"/>
      <c r="Q71" s="1120"/>
      <c r="R71" s="52"/>
    </row>
    <row r="72" spans="1:19" ht="18" customHeight="1" x14ac:dyDescent="0.3">
      <c r="A72" s="1108" t="str">
        <f>'Budget Checklist'!D27</f>
        <v>Non IEEE:</v>
      </c>
      <c r="C72" s="1109"/>
      <c r="D72" s="616"/>
      <c r="E72" s="35"/>
      <c r="F72" s="1109"/>
      <c r="G72" s="616"/>
      <c r="H72" s="1"/>
      <c r="I72" s="122"/>
      <c r="K72" s="1120"/>
      <c r="L72" s="52"/>
      <c r="M72" s="52"/>
      <c r="N72" s="1120"/>
      <c r="O72" s="52"/>
      <c r="P72" s="52"/>
      <c r="Q72" s="1120"/>
      <c r="R72" s="52"/>
    </row>
    <row r="73" spans="1:19" ht="18" customHeight="1" x14ac:dyDescent="0.35">
      <c r="A73" s="995" t="str">
        <f>'Budget Checklist'!D28</f>
        <v xml:space="preserve"> </v>
      </c>
      <c r="C73" s="615">
        <f>'Budget Checklist'!G28</f>
        <v>0</v>
      </c>
      <c r="D73" s="1246">
        <f>($C$48*C73)</f>
        <v>0</v>
      </c>
      <c r="F73" s="615">
        <f>+C73</f>
        <v>0</v>
      </c>
      <c r="G73" s="1246">
        <f>($G$48*F73)</f>
        <v>0</v>
      </c>
      <c r="H73" s="1"/>
      <c r="I73" s="122"/>
      <c r="K73" s="1120"/>
      <c r="L73" s="52"/>
      <c r="M73" s="52"/>
      <c r="N73" s="1120"/>
      <c r="O73" s="52"/>
      <c r="P73" s="52"/>
      <c r="Q73" s="1120"/>
      <c r="R73" s="52"/>
    </row>
    <row r="74" spans="1:19" ht="18" customHeight="1" x14ac:dyDescent="0.3">
      <c r="A74" s="997" t="str">
        <f>'Budget Checklist'!D29</f>
        <v xml:space="preserve"> </v>
      </c>
      <c r="C74" s="615">
        <f>'Budget Checklist'!G29</f>
        <v>0</v>
      </c>
      <c r="D74" s="1246">
        <f>($C$48*C74)</f>
        <v>0</v>
      </c>
      <c r="F74" s="615">
        <f>+C74</f>
        <v>0</v>
      </c>
      <c r="G74" s="1246">
        <f>($G$48*F74)</f>
        <v>0</v>
      </c>
      <c r="H74" s="1"/>
      <c r="I74" s="122"/>
      <c r="K74" s="1120"/>
      <c r="L74" s="52"/>
      <c r="M74" s="52"/>
      <c r="N74" s="1120"/>
      <c r="O74" s="52"/>
      <c r="P74" s="52"/>
      <c r="Q74" s="1120"/>
      <c r="R74" s="52"/>
    </row>
    <row r="75" spans="1:19" ht="18" customHeight="1" x14ac:dyDescent="0.3">
      <c r="A75" s="1092" t="str">
        <f>'Budget Checklist'!D30</f>
        <v xml:space="preserve"> </v>
      </c>
      <c r="C75" s="615">
        <f>'Budget Checklist'!G30</f>
        <v>0</v>
      </c>
      <c r="D75" s="1246">
        <f>($C$48*C75)</f>
        <v>0</v>
      </c>
      <c r="F75" s="615">
        <f>+C75</f>
        <v>0</v>
      </c>
      <c r="G75" s="1246">
        <f>($G$48*F75)</f>
        <v>0</v>
      </c>
      <c r="H75" s="1"/>
      <c r="I75" s="122"/>
      <c r="K75" s="1120"/>
      <c r="L75" s="52"/>
      <c r="M75" s="52"/>
      <c r="N75" s="1120"/>
      <c r="O75" s="52"/>
      <c r="P75" s="52"/>
      <c r="Q75" s="1120"/>
      <c r="R75" s="52"/>
    </row>
    <row r="76" spans="1:19" ht="24" customHeight="1" thickBot="1" x14ac:dyDescent="0.35">
      <c r="A76" s="1094" t="s">
        <v>837</v>
      </c>
      <c r="C76" s="1093">
        <f>SUM(C64:C75)</f>
        <v>0</v>
      </c>
      <c r="D76" s="1246">
        <f>($C$48*C76)</f>
        <v>0</v>
      </c>
      <c r="F76" s="1093">
        <f>SUM(F64:F75)</f>
        <v>0</v>
      </c>
      <c r="G76" s="1246">
        <f>($G$48*F76)</f>
        <v>0</v>
      </c>
      <c r="H76" s="1"/>
      <c r="I76" s="122"/>
      <c r="K76" s="1120"/>
      <c r="L76" s="52"/>
      <c r="M76" s="52"/>
      <c r="N76" s="1120"/>
      <c r="O76" s="52"/>
      <c r="P76" s="52"/>
      <c r="Q76" s="1120"/>
      <c r="R76" s="52"/>
    </row>
    <row r="77" spans="1:19" ht="14.5" thickTop="1" thickBot="1" x14ac:dyDescent="0.4">
      <c r="A77" s="1"/>
      <c r="B77" s="568" t="s">
        <v>689</v>
      </c>
      <c r="C77" s="568"/>
      <c r="D77" s="1245">
        <f>SUM(D64:D75)</f>
        <v>0</v>
      </c>
      <c r="E77" s="574" t="s">
        <v>688</v>
      </c>
      <c r="F77" s="559"/>
      <c r="G77" s="1245">
        <f>SUM(G64:G75)</f>
        <v>0</v>
      </c>
      <c r="H77" s="1"/>
      <c r="I77" s="122"/>
      <c r="K77" s="1120"/>
      <c r="L77" s="52"/>
      <c r="M77" s="52"/>
      <c r="N77" s="1120"/>
      <c r="O77" s="52"/>
      <c r="P77" s="52"/>
      <c r="Q77" s="1120"/>
      <c r="R77" s="52"/>
    </row>
    <row r="78" spans="1:19" s="372" customFormat="1" ht="13" thickTop="1" x14ac:dyDescent="0.25">
      <c r="A78" s="15"/>
      <c r="B78" s="15"/>
      <c r="C78" s="15"/>
      <c r="D78" s="65"/>
      <c r="E78" s="380"/>
      <c r="F78" s="380"/>
      <c r="G78" s="65"/>
      <c r="H78" s="15"/>
      <c r="I78" s="371"/>
      <c r="K78" s="1146"/>
      <c r="L78" s="472"/>
      <c r="M78" s="472"/>
      <c r="N78" s="1146"/>
      <c r="O78" s="472"/>
      <c r="P78" s="472"/>
      <c r="Q78" s="1146"/>
      <c r="R78" s="472"/>
      <c r="S78" s="472"/>
    </row>
    <row r="79" spans="1:19" x14ac:dyDescent="0.25">
      <c r="A79" s="1"/>
      <c r="B79" s="1"/>
      <c r="C79" s="1"/>
      <c r="D79" s="73"/>
      <c r="E79" s="12"/>
      <c r="F79" s="12"/>
      <c r="G79" s="73"/>
      <c r="H79" s="1"/>
      <c r="I79" s="122"/>
      <c r="K79" s="1120"/>
      <c r="L79" s="52"/>
      <c r="M79" s="52"/>
      <c r="N79" s="1120"/>
      <c r="O79" s="52"/>
      <c r="P79" s="52"/>
      <c r="Q79" s="1120"/>
      <c r="R79" s="52"/>
    </row>
    <row r="80" spans="1:19" x14ac:dyDescent="0.25">
      <c r="A80" s="1" t="s">
        <v>179</v>
      </c>
      <c r="B80" s="1"/>
      <c r="C80" s="1"/>
      <c r="D80" s="73"/>
      <c r="E80" s="12"/>
      <c r="F80" s="12"/>
      <c r="G80" s="73"/>
      <c r="H80" s="1"/>
      <c r="I80" s="122"/>
      <c r="K80" s="1120"/>
      <c r="L80" s="52"/>
      <c r="M80" s="52"/>
      <c r="N80" s="1120"/>
      <c r="O80" s="52"/>
      <c r="P80" s="52"/>
      <c r="Q80" s="1120"/>
      <c r="R80" s="52"/>
    </row>
    <row r="81" spans="1:18" x14ac:dyDescent="0.25">
      <c r="A81" s="1"/>
      <c r="B81" s="1"/>
      <c r="C81" s="1"/>
      <c r="D81" s="73"/>
      <c r="E81" s="12"/>
      <c r="F81" s="12"/>
      <c r="G81" s="73"/>
      <c r="H81" s="1"/>
      <c r="I81" s="122"/>
      <c r="K81" s="1120"/>
      <c r="L81" s="52"/>
      <c r="M81" s="52"/>
      <c r="N81" s="1120"/>
      <c r="O81" s="52"/>
      <c r="P81" s="52"/>
      <c r="Q81" s="1120"/>
      <c r="R81" s="52"/>
    </row>
    <row r="82" spans="1:18" x14ac:dyDescent="0.25">
      <c r="A82" s="1"/>
      <c r="B82" s="1"/>
      <c r="C82" s="1"/>
      <c r="D82" s="73"/>
      <c r="E82" s="12"/>
      <c r="F82" s="12"/>
      <c r="G82" s="73"/>
      <c r="H82" s="1"/>
      <c r="I82" s="122"/>
      <c r="K82" s="1120"/>
      <c r="L82" s="52"/>
      <c r="M82" s="52"/>
      <c r="N82" s="1120"/>
      <c r="O82" s="52"/>
      <c r="P82" s="52"/>
      <c r="Q82" s="1120"/>
      <c r="R82" s="52"/>
    </row>
    <row r="83" spans="1:18" x14ac:dyDescent="0.25">
      <c r="A83" s="1"/>
      <c r="B83" s="1"/>
      <c r="C83" s="1"/>
      <c r="D83" s="73"/>
      <c r="E83" s="12"/>
      <c r="F83" s="12"/>
      <c r="G83" s="73"/>
      <c r="H83" s="1"/>
      <c r="I83" s="122"/>
      <c r="K83" s="1120"/>
      <c r="L83" s="52"/>
      <c r="M83" s="52"/>
      <c r="N83" s="1120"/>
      <c r="O83" s="52"/>
      <c r="P83" s="52"/>
      <c r="Q83" s="1120"/>
      <c r="R83" s="52"/>
    </row>
    <row r="84" spans="1:18" ht="13" thickBot="1" x14ac:dyDescent="0.3">
      <c r="A84" s="1"/>
      <c r="B84" s="1"/>
      <c r="C84" s="1"/>
      <c r="D84" s="73"/>
      <c r="E84" s="12"/>
      <c r="F84" s="12"/>
      <c r="G84" s="73"/>
      <c r="H84" s="1"/>
      <c r="I84" s="122"/>
      <c r="K84" s="1120"/>
      <c r="L84" s="52"/>
      <c r="M84" s="52"/>
      <c r="N84" s="1120"/>
      <c r="O84" s="52"/>
      <c r="P84" s="52"/>
      <c r="Q84" s="1120"/>
      <c r="R84" s="52"/>
    </row>
    <row r="85" spans="1:18" ht="16" thickBot="1" x14ac:dyDescent="0.4">
      <c r="A85" s="1573" t="s">
        <v>416</v>
      </c>
      <c r="B85" s="1574"/>
      <c r="C85" s="1574"/>
      <c r="D85" s="1574"/>
      <c r="E85" s="1574"/>
      <c r="F85" s="1574"/>
      <c r="G85" s="1574"/>
      <c r="H85" s="1575"/>
      <c r="I85" s="122"/>
      <c r="K85" s="1120"/>
      <c r="L85" s="52"/>
      <c r="M85" s="52"/>
      <c r="N85" s="1120"/>
      <c r="O85" s="52"/>
      <c r="P85" s="52"/>
      <c r="Q85" s="1120"/>
      <c r="R85" s="52"/>
    </row>
    <row r="86" spans="1:18" ht="15.5" x14ac:dyDescent="0.35">
      <c r="A86" s="575"/>
      <c r="B86" s="576"/>
      <c r="C86" s="576"/>
      <c r="D86" s="576"/>
      <c r="E86" s="576"/>
      <c r="F86" s="576"/>
      <c r="G86" s="576"/>
      <c r="H86" s="576"/>
      <c r="I86" s="122"/>
      <c r="K86" s="1120"/>
      <c r="L86" s="52"/>
      <c r="M86" s="52"/>
      <c r="N86" s="1120"/>
      <c r="O86" s="52"/>
      <c r="P86" s="52"/>
      <c r="Q86" s="1120"/>
      <c r="R86" s="52"/>
    </row>
    <row r="87" spans="1:18" ht="15.5" x14ac:dyDescent="0.35">
      <c r="A87" s="575"/>
      <c r="B87" s="576"/>
      <c r="C87" s="576"/>
      <c r="D87" s="576"/>
      <c r="E87" s="576"/>
      <c r="F87" s="576"/>
      <c r="G87" s="576"/>
      <c r="H87" s="576"/>
      <c r="I87" s="122"/>
      <c r="K87" s="1120"/>
      <c r="L87" s="52"/>
      <c r="M87" s="52"/>
      <c r="N87" s="1120"/>
      <c r="O87" s="52"/>
      <c r="P87" s="52"/>
      <c r="Q87" s="1120"/>
      <c r="R87" s="52"/>
    </row>
    <row r="88" spans="1:18" x14ac:dyDescent="0.25">
      <c r="A88" s="1"/>
      <c r="B88" s="1"/>
      <c r="C88" s="1"/>
      <c r="D88" s="73"/>
      <c r="E88" s="1042" t="s">
        <v>341</v>
      </c>
      <c r="F88" s="12"/>
      <c r="G88" s="73"/>
      <c r="H88" s="1"/>
      <c r="I88" s="122"/>
      <c r="K88" s="1120"/>
      <c r="L88" s="52"/>
      <c r="M88" s="52"/>
      <c r="N88" s="1120"/>
      <c r="O88" s="52"/>
      <c r="P88" s="52"/>
      <c r="Q88" s="1120"/>
      <c r="R88" s="52"/>
    </row>
    <row r="89" spans="1:18" ht="13" x14ac:dyDescent="0.3">
      <c r="A89" s="144" t="s">
        <v>851</v>
      </c>
      <c r="B89" s="1"/>
      <c r="C89" s="1"/>
      <c r="D89" s="1"/>
      <c r="E89" s="1"/>
      <c r="F89" s="1"/>
      <c r="G89" s="1"/>
      <c r="H89" s="1"/>
      <c r="I89" s="122"/>
      <c r="K89" s="1120"/>
      <c r="L89" s="52"/>
      <c r="M89" s="52"/>
      <c r="N89" s="1120"/>
      <c r="O89" s="52"/>
      <c r="P89" s="52"/>
      <c r="Q89" s="1120"/>
      <c r="R89" s="52"/>
    </row>
    <row r="90" spans="1:18" x14ac:dyDescent="0.25">
      <c r="A90" s="1" t="s">
        <v>852</v>
      </c>
      <c r="B90" s="965" t="str">
        <f>'Budget Checklist'!E78</f>
        <v>EXAMPLE: ABC BANK</v>
      </c>
      <c r="C90" s="1004"/>
      <c r="D90" s="1004"/>
      <c r="E90" s="1004"/>
      <c r="F90" s="1004"/>
      <c r="G90" s="1004"/>
      <c r="H90" s="1004"/>
      <c r="I90" s="385"/>
      <c r="K90" s="1120"/>
      <c r="L90" s="52"/>
      <c r="M90" s="52"/>
      <c r="N90" s="1120"/>
      <c r="O90" s="52"/>
      <c r="P90" s="52"/>
      <c r="Q90" s="1120"/>
      <c r="R90" s="52"/>
    </row>
    <row r="91" spans="1:18" x14ac:dyDescent="0.25">
      <c r="A91" s="1" t="s">
        <v>853</v>
      </c>
      <c r="B91" s="1552" t="str">
        <f>'Budget Checklist'!E79</f>
        <v>EXAMPLE: 12 MAIN ST., ATLANTA, GA</v>
      </c>
      <c r="C91" s="1553"/>
      <c r="D91" s="1553"/>
      <c r="E91" s="1553"/>
      <c r="F91" s="1553"/>
      <c r="G91" s="1553"/>
      <c r="H91" s="1553"/>
      <c r="I91" s="385"/>
      <c r="K91" s="1120"/>
      <c r="L91" s="52"/>
      <c r="M91" s="52"/>
      <c r="N91" s="1120"/>
      <c r="O91" s="52"/>
      <c r="P91" s="52"/>
      <c r="Q91" s="1120"/>
      <c r="R91" s="52"/>
    </row>
    <row r="92" spans="1:18" x14ac:dyDescent="0.25">
      <c r="A92" s="1" t="s">
        <v>854</v>
      </c>
      <c r="B92" s="1552" t="str">
        <f>'Budget Checklist'!E80</f>
        <v>EXAMPLE: TEST TITLE</v>
      </c>
      <c r="C92" s="1571"/>
      <c r="D92" s="1571"/>
      <c r="E92" s="1572"/>
      <c r="F92" s="1" t="s">
        <v>855</v>
      </c>
      <c r="G92" s="1552" t="str">
        <f>'Budget Checklist'!J80</f>
        <v>Example: 0-000-0000</v>
      </c>
      <c r="H92" s="1553"/>
      <c r="I92" s="385"/>
    </row>
    <row r="93" spans="1:18" x14ac:dyDescent="0.25">
      <c r="A93" s="1" t="s">
        <v>856</v>
      </c>
      <c r="B93" s="1"/>
      <c r="C93" s="1"/>
      <c r="D93" s="1041" t="s">
        <v>390</v>
      </c>
      <c r="E93" s="484"/>
      <c r="F93" s="1"/>
      <c r="G93" s="7"/>
      <c r="H93" s="1"/>
      <c r="I93" s="122"/>
    </row>
    <row r="94" spans="1:18" x14ac:dyDescent="0.25">
      <c r="A94" s="12"/>
      <c r="B94" s="12"/>
      <c r="C94" s="12"/>
      <c r="D94" s="484"/>
      <c r="E94" s="484"/>
      <c r="F94" s="12"/>
      <c r="G94" s="37"/>
      <c r="H94" s="12"/>
      <c r="I94" s="122"/>
      <c r="J94" s="35"/>
      <c r="K94" s="1147"/>
      <c r="L94" s="35"/>
      <c r="M94" s="35"/>
      <c r="N94" s="1147"/>
      <c r="O94" s="35"/>
      <c r="P94" s="35"/>
      <c r="Q94" s="1147"/>
      <c r="R94" s="52"/>
    </row>
    <row r="95" spans="1:18" x14ac:dyDescent="0.25">
      <c r="A95" s="12"/>
      <c r="B95" s="12"/>
      <c r="C95" s="12"/>
      <c r="D95" s="484"/>
      <c r="E95" s="484"/>
      <c r="F95" s="12"/>
      <c r="G95" s="37"/>
      <c r="H95" s="12"/>
      <c r="I95" s="122"/>
      <c r="J95" s="35"/>
      <c r="K95" s="1147"/>
      <c r="L95" s="35"/>
      <c r="M95" s="35"/>
      <c r="N95" s="1147"/>
      <c r="O95" s="35"/>
      <c r="P95" s="35"/>
      <c r="Q95" s="1147"/>
      <c r="R95" s="52"/>
    </row>
    <row r="96" spans="1:18" x14ac:dyDescent="0.25">
      <c r="A96" s="12"/>
      <c r="B96" s="12"/>
      <c r="C96" s="12"/>
      <c r="D96" s="484"/>
      <c r="E96" s="484"/>
      <c r="F96" s="12"/>
      <c r="G96" s="37"/>
      <c r="H96" s="12"/>
      <c r="I96" s="122"/>
      <c r="J96" s="35"/>
      <c r="K96" s="1147"/>
      <c r="L96" s="35"/>
      <c r="M96" s="35"/>
      <c r="N96" s="1147"/>
      <c r="O96" s="35"/>
      <c r="P96" s="35"/>
      <c r="Q96" s="1147"/>
      <c r="R96" s="52"/>
    </row>
    <row r="97" spans="1:18" x14ac:dyDescent="0.25">
      <c r="A97" s="12"/>
      <c r="B97" s="12"/>
      <c r="C97" s="12"/>
      <c r="D97" s="484"/>
      <c r="E97" s="484"/>
      <c r="F97" s="12"/>
      <c r="G97" s="37"/>
      <c r="H97" s="12"/>
      <c r="I97" s="122"/>
      <c r="J97" s="35"/>
      <c r="K97" s="1147"/>
      <c r="L97" s="35"/>
      <c r="M97" s="35"/>
      <c r="N97" s="1147"/>
      <c r="O97" s="35"/>
      <c r="P97" s="35"/>
      <c r="Q97" s="1147"/>
      <c r="R97" s="52"/>
    </row>
    <row r="98" spans="1:18" x14ac:dyDescent="0.25">
      <c r="A98" s="12"/>
      <c r="B98" s="12"/>
      <c r="C98" s="12"/>
      <c r="D98" s="484"/>
      <c r="E98" s="1042" t="s">
        <v>342</v>
      </c>
      <c r="F98" s="12"/>
      <c r="G98" s="37"/>
      <c r="H98" s="12"/>
      <c r="I98" s="122"/>
      <c r="J98" s="35"/>
      <c r="K98" s="1147"/>
      <c r="L98" s="35"/>
      <c r="M98" s="35"/>
      <c r="N98" s="1147"/>
      <c r="O98" s="35"/>
      <c r="P98" s="35"/>
      <c r="Q98" s="1147"/>
      <c r="R98" s="52"/>
    </row>
    <row r="99" spans="1:18" ht="13" x14ac:dyDescent="0.3">
      <c r="A99" s="144" t="s">
        <v>857</v>
      </c>
      <c r="B99" s="1"/>
      <c r="C99" s="1"/>
      <c r="D99" s="1"/>
      <c r="E99" s="7"/>
      <c r="F99" s="1"/>
      <c r="G99" s="7"/>
      <c r="H99" s="1"/>
      <c r="I99" s="122"/>
    </row>
    <row r="100" spans="1:18" x14ac:dyDescent="0.25">
      <c r="A100" s="1" t="s">
        <v>597</v>
      </c>
      <c r="B100" s="1185" t="s">
        <v>821</v>
      </c>
      <c r="C100" s="1186"/>
      <c r="D100" s="1186"/>
      <c r="E100" s="1187"/>
      <c r="F100" s="1" t="s">
        <v>598</v>
      </c>
      <c r="G100" s="1552"/>
      <c r="H100" s="1553"/>
      <c r="I100" s="385"/>
    </row>
    <row r="101" spans="1:18" x14ac:dyDescent="0.25">
      <c r="A101" s="1" t="s">
        <v>599</v>
      </c>
      <c r="B101" s="1185" t="s">
        <v>822</v>
      </c>
      <c r="C101" s="1188"/>
      <c r="D101" s="1188"/>
      <c r="E101" s="1188"/>
      <c r="F101" s="1188"/>
      <c r="G101" s="1188"/>
      <c r="H101" s="1188"/>
      <c r="I101" s="385"/>
    </row>
    <row r="102" spans="1:18" x14ac:dyDescent="0.25">
      <c r="A102" s="12"/>
      <c r="B102" s="385"/>
      <c r="C102" s="385"/>
      <c r="D102" s="385"/>
      <c r="E102" s="385"/>
      <c r="F102" s="385"/>
      <c r="G102" s="385"/>
      <c r="H102" s="385"/>
      <c r="I102" s="385"/>
      <c r="J102" s="35"/>
      <c r="K102" s="1147"/>
      <c r="L102" s="35"/>
      <c r="M102" s="35"/>
      <c r="N102" s="1147"/>
      <c r="O102" s="35"/>
      <c r="P102" s="35"/>
      <c r="Q102" s="1147"/>
      <c r="R102" s="52"/>
    </row>
    <row r="103" spans="1:18" x14ac:dyDescent="0.25">
      <c r="A103" s="12"/>
      <c r="B103" s="385"/>
      <c r="C103" s="385"/>
      <c r="D103" s="385"/>
      <c r="E103" s="385"/>
      <c r="F103" s="385"/>
      <c r="G103" s="385"/>
      <c r="H103" s="385"/>
      <c r="I103" s="385"/>
      <c r="J103" s="35"/>
      <c r="K103" s="1147"/>
      <c r="L103" s="35"/>
      <c r="M103" s="35"/>
      <c r="N103" s="1147"/>
      <c r="O103" s="35"/>
      <c r="P103" s="35"/>
      <c r="Q103" s="1147"/>
      <c r="R103" s="52"/>
    </row>
    <row r="104" spans="1:18" x14ac:dyDescent="0.25">
      <c r="A104" s="12"/>
      <c r="B104" s="385"/>
      <c r="C104" s="385"/>
      <c r="D104" s="385"/>
      <c r="E104" s="385"/>
      <c r="F104" s="385"/>
      <c r="G104" s="385"/>
      <c r="H104" s="385"/>
      <c r="I104" s="385"/>
      <c r="J104" s="35"/>
      <c r="K104" s="1147"/>
      <c r="L104" s="35"/>
      <c r="M104" s="35"/>
      <c r="N104" s="1147"/>
      <c r="O104" s="35"/>
      <c r="P104" s="35"/>
      <c r="Q104" s="1147"/>
      <c r="R104" s="52"/>
    </row>
    <row r="105" spans="1:18" x14ac:dyDescent="0.25">
      <c r="A105" s="12"/>
      <c r="B105" s="385"/>
      <c r="C105" s="385"/>
      <c r="D105" s="385"/>
      <c r="E105" s="385"/>
      <c r="F105" s="385"/>
      <c r="G105" s="385"/>
      <c r="H105" s="385"/>
      <c r="I105" s="385"/>
      <c r="J105" s="35"/>
      <c r="K105" s="1147"/>
      <c r="L105" s="35"/>
      <c r="M105" s="35"/>
      <c r="N105" s="1147"/>
      <c r="O105" s="35"/>
      <c r="P105" s="35"/>
      <c r="Q105" s="1147"/>
      <c r="R105" s="52"/>
    </row>
    <row r="106" spans="1:18" x14ac:dyDescent="0.25">
      <c r="A106" s="12"/>
      <c r="B106" s="385"/>
      <c r="C106" s="385"/>
      <c r="D106" s="385"/>
      <c r="E106" s="385"/>
      <c r="F106" s="385"/>
      <c r="G106" s="385"/>
      <c r="H106" s="385"/>
      <c r="I106" s="385"/>
      <c r="J106" s="35"/>
      <c r="K106" s="1147"/>
      <c r="L106" s="35"/>
      <c r="M106" s="35"/>
      <c r="N106" s="1147"/>
      <c r="O106" s="35"/>
      <c r="P106" s="35"/>
      <c r="Q106" s="1147"/>
      <c r="R106" s="52"/>
    </row>
    <row r="107" spans="1:18" x14ac:dyDescent="0.25">
      <c r="A107" s="12"/>
      <c r="B107" s="385"/>
      <c r="C107" s="385"/>
      <c r="D107" s="385"/>
      <c r="E107" s="385"/>
      <c r="F107" s="385"/>
      <c r="G107" s="385"/>
      <c r="H107" s="385"/>
      <c r="I107" s="385"/>
      <c r="J107" s="35"/>
      <c r="K107" s="1147"/>
      <c r="L107" s="35"/>
      <c r="M107" s="35"/>
      <c r="N107" s="1147"/>
      <c r="O107" s="35"/>
      <c r="P107" s="35"/>
      <c r="Q107" s="1147"/>
      <c r="R107" s="52"/>
    </row>
    <row r="108" spans="1:18" ht="13" x14ac:dyDescent="0.3">
      <c r="A108" s="144" t="s">
        <v>600</v>
      </c>
      <c r="B108" s="1"/>
      <c r="C108" s="1"/>
      <c r="D108" s="1"/>
      <c r="E108" s="1"/>
      <c r="F108" s="1"/>
      <c r="G108" s="1"/>
      <c r="H108" s="1"/>
      <c r="I108" s="122"/>
    </row>
    <row r="109" spans="1:18" ht="15.5" x14ac:dyDescent="0.35">
      <c r="A109" s="1" t="s">
        <v>597</v>
      </c>
      <c r="B109" s="1559" t="str">
        <f>'Budget Checklist'!F133</f>
        <v>X</v>
      </c>
      <c r="C109" s="1567"/>
      <c r="D109" s="1567"/>
      <c r="E109" s="1568"/>
      <c r="F109" s="12" t="s">
        <v>598</v>
      </c>
      <c r="G109" s="1557">
        <f>'Budget Checklist'!F137</f>
        <v>0</v>
      </c>
      <c r="H109" s="1558"/>
      <c r="I109" s="385"/>
    </row>
    <row r="110" spans="1:18" ht="15.5" x14ac:dyDescent="0.35">
      <c r="A110" s="1" t="s">
        <v>4</v>
      </c>
      <c r="B110" s="1559" t="str">
        <f>'Budget Checklist'!F135</f>
        <v>X</v>
      </c>
      <c r="C110" s="1553"/>
      <c r="D110" s="1553"/>
      <c r="E110" s="1563"/>
      <c r="F110" s="12" t="s">
        <v>5</v>
      </c>
      <c r="G110" s="1557">
        <f>'Budget Checklist'!F139</f>
        <v>0</v>
      </c>
      <c r="H110" s="1562"/>
      <c r="I110" s="385"/>
    </row>
    <row r="111" spans="1:18" ht="15.5" x14ac:dyDescent="0.35">
      <c r="A111" s="1" t="s">
        <v>6</v>
      </c>
      <c r="B111" s="1559" t="str">
        <f>'Budget Checklist'!F143</f>
        <v>X</v>
      </c>
      <c r="C111" s="1556"/>
      <c r="D111" s="1556"/>
      <c r="E111" s="1560"/>
      <c r="F111" s="600" t="s">
        <v>7</v>
      </c>
      <c r="G111" s="1561">
        <f>'Budget Checklist'!F141</f>
        <v>0</v>
      </c>
      <c r="H111" s="1562"/>
      <c r="I111" s="385"/>
    </row>
    <row r="112" spans="1:18" ht="15.5" x14ac:dyDescent="0.35">
      <c r="A112" s="1" t="s">
        <v>599</v>
      </c>
      <c r="B112" s="1554" t="str">
        <f>'Budget Checklist'!F145</f>
        <v>X</v>
      </c>
      <c r="C112" s="1555"/>
      <c r="D112" s="1556"/>
      <c r="E112" s="1556"/>
      <c r="F112" s="1556"/>
      <c r="G112" s="1556"/>
      <c r="H112" s="1556"/>
      <c r="I112" s="385"/>
    </row>
    <row r="113" spans="1:42" x14ac:dyDescent="0.25">
      <c r="A113" s="1" t="s">
        <v>601</v>
      </c>
      <c r="B113" s="1552" t="str">
        <f>'Budget Checklist'!F147</f>
        <v>X</v>
      </c>
      <c r="C113" s="1553"/>
      <c r="D113" s="1553"/>
      <c r="E113" s="1553"/>
      <c r="F113" s="1553"/>
      <c r="G113" s="1553"/>
      <c r="H113" s="1553"/>
      <c r="I113" s="385"/>
    </row>
    <row r="114" spans="1:42" x14ac:dyDescent="0.25">
      <c r="A114" s="2" t="s">
        <v>602</v>
      </c>
      <c r="B114" s="1552"/>
      <c r="C114" s="1571"/>
      <c r="D114" s="1572"/>
      <c r="E114" s="2" t="s">
        <v>603</v>
      </c>
      <c r="F114" s="1"/>
      <c r="G114" s="1552"/>
      <c r="H114" s="1553"/>
      <c r="I114" s="385"/>
    </row>
    <row r="115" spans="1:42" ht="15.5" x14ac:dyDescent="0.35">
      <c r="A115" s="1"/>
      <c r="B115" s="1"/>
      <c r="C115" s="1"/>
      <c r="D115" s="1" t="s">
        <v>604</v>
      </c>
      <c r="E115" s="1589">
        <f ca="1">'Budget Checklist'!F149</f>
        <v>44700</v>
      </c>
      <c r="F115" s="1590"/>
      <c r="G115" s="1"/>
      <c r="H115" s="1"/>
      <c r="I115" s="122"/>
    </row>
    <row r="116" spans="1:42" s="35" customFormat="1" x14ac:dyDescent="0.25">
      <c r="A116" s="12"/>
      <c r="B116" s="12"/>
      <c r="C116" s="12"/>
      <c r="D116" s="12"/>
      <c r="E116" s="577"/>
      <c r="F116" s="577"/>
      <c r="G116" s="12"/>
      <c r="H116" s="12"/>
      <c r="I116" s="122"/>
      <c r="K116" s="1147"/>
      <c r="N116" s="1147"/>
      <c r="Q116" s="1147"/>
      <c r="R116" s="52"/>
      <c r="T116"/>
      <c r="U116"/>
      <c r="V116"/>
      <c r="W116"/>
      <c r="X116"/>
      <c r="Y116"/>
      <c r="Z116"/>
      <c r="AA116"/>
      <c r="AB116"/>
      <c r="AC116"/>
      <c r="AD116"/>
      <c r="AE116"/>
      <c r="AF116"/>
      <c r="AG116"/>
      <c r="AH116"/>
      <c r="AI116"/>
      <c r="AJ116"/>
      <c r="AK116"/>
      <c r="AL116"/>
      <c r="AM116"/>
      <c r="AN116"/>
      <c r="AO116"/>
      <c r="AP116"/>
    </row>
    <row r="117" spans="1:42" ht="13" x14ac:dyDescent="0.3">
      <c r="A117" s="1451" t="s">
        <v>605</v>
      </c>
      <c r="B117" s="1451"/>
      <c r="C117" s="1451"/>
      <c r="D117" s="1451"/>
      <c r="E117" s="1451"/>
      <c r="F117" s="1451"/>
      <c r="G117" s="1451"/>
      <c r="H117" s="1451"/>
      <c r="I117" s="1451"/>
    </row>
    <row r="118" spans="1:42" ht="13" x14ac:dyDescent="0.3">
      <c r="A118" s="1451" t="s">
        <v>606</v>
      </c>
      <c r="B118" s="1451"/>
      <c r="C118" s="1451"/>
      <c r="D118" s="1451"/>
      <c r="E118" s="1451"/>
      <c r="F118" s="1451"/>
      <c r="G118" s="1451"/>
      <c r="H118" s="1451"/>
      <c r="I118" s="1451"/>
    </row>
    <row r="119" spans="1:42" ht="13" x14ac:dyDescent="0.3">
      <c r="A119" s="1451" t="s">
        <v>960</v>
      </c>
      <c r="B119" s="1451"/>
      <c r="C119" s="1451"/>
      <c r="D119" s="1451"/>
      <c r="E119" s="1451"/>
      <c r="F119" s="1451"/>
      <c r="G119" s="1451"/>
      <c r="H119" s="1451"/>
      <c r="I119" s="1451"/>
    </row>
    <row r="120" spans="1:42" ht="13" x14ac:dyDescent="0.3">
      <c r="A120" s="19"/>
      <c r="B120" s="19"/>
      <c r="C120" s="19"/>
      <c r="D120" s="19"/>
      <c r="E120" s="19"/>
      <c r="F120" s="19"/>
      <c r="G120" s="19"/>
      <c r="H120" s="19"/>
      <c r="I120" s="19"/>
    </row>
    <row r="121" spans="1:42" s="372" customFormat="1" ht="13" x14ac:dyDescent="0.3">
      <c r="A121" s="1450" t="s">
        <v>607</v>
      </c>
      <c r="B121" s="1450"/>
      <c r="C121" s="1450"/>
      <c r="D121" s="1450"/>
      <c r="E121" s="1450"/>
      <c r="F121" s="1450"/>
      <c r="G121" s="1450"/>
      <c r="H121" s="1450"/>
      <c r="I121" s="1450"/>
      <c r="K121" s="1148"/>
      <c r="N121" s="1148"/>
      <c r="Q121" s="1148"/>
      <c r="S121" s="472"/>
    </row>
    <row r="138" spans="1:19" s="8" customFormat="1" x14ac:dyDescent="0.25">
      <c r="K138" s="1119"/>
      <c r="N138" s="1119"/>
      <c r="Q138" s="1119"/>
      <c r="S138" s="52"/>
    </row>
    <row r="139" spans="1:19" s="8" customFormat="1" x14ac:dyDescent="0.25">
      <c r="K139" s="1119"/>
      <c r="N139" s="1119"/>
      <c r="Q139" s="1119"/>
      <c r="S139" s="52"/>
    </row>
    <row r="140" spans="1:19" s="8" customFormat="1" ht="15.5" x14ac:dyDescent="0.35">
      <c r="A140" s="251" t="s">
        <v>478</v>
      </c>
      <c r="K140" s="1119"/>
      <c r="N140" s="1119"/>
      <c r="Q140" s="1119"/>
      <c r="S140" s="52"/>
    </row>
    <row r="141" spans="1:19" s="8" customFormat="1" x14ac:dyDescent="0.25">
      <c r="A141" s="983" t="s">
        <v>48</v>
      </c>
      <c r="K141" s="1119"/>
      <c r="N141" s="1119"/>
      <c r="Q141" s="1119"/>
      <c r="S141" s="52"/>
    </row>
    <row r="142" spans="1:19" s="8" customFormat="1" x14ac:dyDescent="0.25">
      <c r="A142" s="983" t="s">
        <v>49</v>
      </c>
      <c r="K142" s="1119"/>
      <c r="N142" s="1119"/>
      <c r="Q142" s="1119"/>
      <c r="S142" s="52"/>
    </row>
    <row r="143" spans="1:19" s="8" customFormat="1" x14ac:dyDescent="0.25">
      <c r="A143" s="983" t="s">
        <v>50</v>
      </c>
      <c r="K143" s="1119"/>
      <c r="N143" s="1119"/>
      <c r="Q143" s="1119"/>
      <c r="S143" s="52"/>
    </row>
    <row r="144" spans="1:19" s="8" customFormat="1" x14ac:dyDescent="0.25">
      <c r="A144" s="983" t="s">
        <v>51</v>
      </c>
      <c r="K144" s="1119"/>
      <c r="N144" s="1119"/>
      <c r="Q144" s="1119"/>
      <c r="S144" s="52"/>
    </row>
    <row r="145" spans="1:46" s="8" customFormat="1" x14ac:dyDescent="0.25">
      <c r="A145" s="983" t="s">
        <v>52</v>
      </c>
      <c r="K145" s="1119"/>
      <c r="N145" s="1119"/>
      <c r="Q145" s="1119"/>
      <c r="S145" s="52"/>
    </row>
    <row r="146" spans="1:46" s="8" customFormat="1" x14ac:dyDescent="0.25">
      <c r="A146" s="983" t="s">
        <v>53</v>
      </c>
      <c r="K146" s="1119"/>
      <c r="N146" s="1119"/>
      <c r="Q146" s="1119"/>
      <c r="S146" s="52"/>
    </row>
    <row r="147" spans="1:46" s="8" customFormat="1" x14ac:dyDescent="0.25">
      <c r="A147" s="983" t="s">
        <v>54</v>
      </c>
      <c r="K147" s="1119"/>
      <c r="N147" s="1119"/>
      <c r="Q147" s="1119"/>
      <c r="S147" s="52"/>
    </row>
    <row r="148" spans="1:46" s="8" customFormat="1" x14ac:dyDescent="0.25">
      <c r="A148" s="983" t="s">
        <v>55</v>
      </c>
      <c r="K148" s="1119"/>
      <c r="N148" s="1119"/>
      <c r="Q148" s="1119"/>
      <c r="S148" s="52"/>
    </row>
    <row r="149" spans="1:46" s="8" customFormat="1" x14ac:dyDescent="0.25">
      <c r="A149" s="983" t="s">
        <v>56</v>
      </c>
      <c r="K149" s="1119"/>
      <c r="N149" s="1119"/>
      <c r="Q149" s="1119"/>
      <c r="S149" s="52"/>
    </row>
    <row r="150" spans="1:46" s="8" customFormat="1" x14ac:dyDescent="0.25">
      <c r="A150" s="983" t="s">
        <v>57</v>
      </c>
      <c r="K150" s="1119"/>
      <c r="N150" s="1119"/>
      <c r="Q150" s="1119"/>
      <c r="S150" s="52"/>
    </row>
    <row r="151" spans="1:46" s="8" customFormat="1" ht="15.5" x14ac:dyDescent="0.35">
      <c r="A151" s="251" t="s">
        <v>133</v>
      </c>
      <c r="K151" s="1119"/>
      <c r="N151" s="1119"/>
      <c r="Q151" s="1119"/>
      <c r="S151" s="52"/>
    </row>
    <row r="152" spans="1:46" s="8" customFormat="1" x14ac:dyDescent="0.25">
      <c r="A152" s="8" t="s">
        <v>134</v>
      </c>
      <c r="K152" s="1119"/>
      <c r="N152" s="1119"/>
      <c r="Q152" s="1119"/>
      <c r="S152" s="52"/>
    </row>
    <row r="153" spans="1:46" s="8" customFormat="1" x14ac:dyDescent="0.25">
      <c r="A153" s="8" t="s">
        <v>135</v>
      </c>
      <c r="K153" s="1119"/>
      <c r="N153" s="1119"/>
      <c r="Q153" s="1119"/>
      <c r="S153" s="52"/>
    </row>
    <row r="154" spans="1:46" s="8" customFormat="1" x14ac:dyDescent="0.25">
      <c r="A154" s="8" t="s">
        <v>136</v>
      </c>
      <c r="K154" s="1119"/>
      <c r="N154" s="1119"/>
      <c r="Q154" s="1119"/>
      <c r="S154" s="52"/>
    </row>
    <row r="155" spans="1:46" s="8" customFormat="1" x14ac:dyDescent="0.25">
      <c r="A155" s="8" t="s">
        <v>137</v>
      </c>
      <c r="K155" s="1119"/>
      <c r="N155" s="1119"/>
      <c r="Q155" s="1119"/>
      <c r="S155" s="52"/>
    </row>
    <row r="156" spans="1:46" s="8" customFormat="1" x14ac:dyDescent="0.25">
      <c r="A156" s="8" t="s">
        <v>138</v>
      </c>
      <c r="K156" s="1119"/>
      <c r="N156" s="1119"/>
      <c r="Q156" s="1119"/>
      <c r="S156" s="52"/>
    </row>
    <row r="157" spans="1:46" s="8" customFormat="1" ht="15.5" x14ac:dyDescent="0.35">
      <c r="A157" s="251" t="s">
        <v>114</v>
      </c>
      <c r="K157" s="1119"/>
      <c r="N157" s="1119"/>
      <c r="Q157" s="1119"/>
      <c r="S157" s="52"/>
    </row>
    <row r="158" spans="1:46" s="8" customFormat="1" x14ac:dyDescent="0.25">
      <c r="A158" s="8" t="s">
        <v>115</v>
      </c>
      <c r="K158" s="1119"/>
      <c r="N158" s="1119"/>
      <c r="Q158" s="1119"/>
      <c r="S158" s="52"/>
    </row>
    <row r="159" spans="1:46" s="8" customFormat="1" ht="31.5" customHeight="1" x14ac:dyDescent="0.3">
      <c r="A159" s="8" t="s">
        <v>116</v>
      </c>
      <c r="K159" s="1119"/>
      <c r="N159" s="1119"/>
      <c r="Q159" s="1119"/>
      <c r="S159" s="52"/>
      <c r="AT159" s="1053" t="s">
        <v>388</v>
      </c>
    </row>
    <row r="160" spans="1:46" s="8" customFormat="1" ht="15.5" x14ac:dyDescent="0.35">
      <c r="A160" s="8" t="s">
        <v>117</v>
      </c>
      <c r="K160" s="1119"/>
      <c r="N160" s="1119"/>
      <c r="Q160" s="1119"/>
      <c r="S160" s="52"/>
      <c r="AT160" s="658" t="s">
        <v>272</v>
      </c>
    </row>
    <row r="161" spans="1:46" s="8" customFormat="1" x14ac:dyDescent="0.25">
      <c r="A161" s="8" t="s">
        <v>118</v>
      </c>
      <c r="K161" s="1119"/>
      <c r="N161" s="1119"/>
      <c r="Q161" s="1119"/>
      <c r="S161" s="52"/>
      <c r="AT161"/>
    </row>
    <row r="162" spans="1:46" s="8" customFormat="1" x14ac:dyDescent="0.25">
      <c r="A162" s="8" t="s">
        <v>119</v>
      </c>
      <c r="K162" s="1119"/>
      <c r="N162" s="1119"/>
      <c r="Q162" s="1119"/>
      <c r="S162" s="52"/>
      <c r="AT162" s="234" t="s">
        <v>487</v>
      </c>
    </row>
    <row r="163" spans="1:46" s="8" customFormat="1" x14ac:dyDescent="0.25">
      <c r="A163" s="8" t="s">
        <v>120</v>
      </c>
      <c r="K163" s="1119"/>
      <c r="N163" s="1119"/>
      <c r="Q163" s="1119"/>
      <c r="S163" s="52"/>
      <c r="AT163" s="8" t="s">
        <v>484</v>
      </c>
    </row>
    <row r="164" spans="1:46" s="52" customFormat="1" ht="23.25" customHeight="1" x14ac:dyDescent="0.25">
      <c r="A164" s="52" t="s">
        <v>121</v>
      </c>
      <c r="K164" s="1120"/>
      <c r="N164" s="1120"/>
      <c r="Q164" s="1120"/>
      <c r="AT164" s="234" t="s">
        <v>485</v>
      </c>
    </row>
    <row r="165" spans="1:46" s="8" customFormat="1" x14ac:dyDescent="0.25">
      <c r="A165" s="8" t="s">
        <v>122</v>
      </c>
      <c r="K165" s="1119"/>
      <c r="N165" s="1119"/>
      <c r="Q165" s="1119"/>
      <c r="S165" s="52"/>
      <c r="AT165" s="8" t="s">
        <v>486</v>
      </c>
    </row>
    <row r="166" spans="1:46" s="8" customFormat="1" x14ac:dyDescent="0.25">
      <c r="A166" s="8" t="s">
        <v>141</v>
      </c>
      <c r="K166" s="1119"/>
      <c r="N166" s="1119"/>
      <c r="Q166" s="1119"/>
      <c r="S166" s="52"/>
      <c r="AT166" s="234" t="s">
        <v>488</v>
      </c>
    </row>
    <row r="167" spans="1:46" s="8" customFormat="1" x14ac:dyDescent="0.25">
      <c r="A167" s="8" t="s">
        <v>142</v>
      </c>
      <c r="K167" s="1119"/>
      <c r="N167" s="1119"/>
      <c r="Q167" s="1119"/>
      <c r="S167" s="52"/>
      <c r="AT167" s="8" t="s">
        <v>373</v>
      </c>
    </row>
    <row r="168" spans="1:46" s="8" customFormat="1" x14ac:dyDescent="0.25">
      <c r="A168" s="8" t="s">
        <v>143</v>
      </c>
      <c r="K168" s="1119"/>
      <c r="N168" s="1119"/>
      <c r="Q168" s="1119"/>
      <c r="S168" s="52"/>
      <c r="AT168" t="s">
        <v>881</v>
      </c>
    </row>
    <row r="169" spans="1:46" s="8" customFormat="1" x14ac:dyDescent="0.25">
      <c r="A169" s="8" t="s">
        <v>144</v>
      </c>
      <c r="K169" s="1119"/>
      <c r="N169" s="1119"/>
      <c r="Q169" s="1119"/>
      <c r="S169" s="52"/>
      <c r="AT169" s="234" t="s">
        <v>371</v>
      </c>
    </row>
    <row r="170" spans="1:46" s="8" customFormat="1" x14ac:dyDescent="0.25">
      <c r="A170" s="8" t="s">
        <v>145</v>
      </c>
      <c r="K170" s="1119"/>
      <c r="N170" s="1119"/>
      <c r="Q170" s="1119"/>
      <c r="S170" s="52"/>
      <c r="AT170" s="8" t="s">
        <v>372</v>
      </c>
    </row>
    <row r="171" spans="1:46" s="8" customFormat="1" x14ac:dyDescent="0.25">
      <c r="A171" s="8" t="s">
        <v>146</v>
      </c>
      <c r="K171" s="1119"/>
      <c r="N171" s="1119"/>
      <c r="Q171" s="1119"/>
      <c r="S171" s="52"/>
      <c r="AT171" t="s">
        <v>883</v>
      </c>
    </row>
    <row r="172" spans="1:46" s="8" customFormat="1" x14ac:dyDescent="0.25">
      <c r="K172" s="1119"/>
      <c r="N172" s="1119"/>
      <c r="Q172" s="1119"/>
      <c r="S172" s="52"/>
      <c r="AT172"/>
    </row>
    <row r="173" spans="1:46" s="8" customFormat="1" x14ac:dyDescent="0.25">
      <c r="A173" s="8" t="s">
        <v>147</v>
      </c>
      <c r="K173" s="1119"/>
      <c r="N173" s="1119"/>
      <c r="Q173" s="1119"/>
      <c r="S173" s="52"/>
      <c r="AT173" s="234" t="s">
        <v>374</v>
      </c>
    </row>
    <row r="174" spans="1:46" s="8" customFormat="1" x14ac:dyDescent="0.25">
      <c r="A174" s="8" t="s">
        <v>148</v>
      </c>
      <c r="K174" s="1119"/>
      <c r="N174" s="1119"/>
      <c r="Q174" s="1119"/>
      <c r="S174" s="52"/>
      <c r="AT174" s="234" t="s">
        <v>375</v>
      </c>
    </row>
    <row r="175" spans="1:46" s="8" customFormat="1" ht="23.25" customHeight="1" x14ac:dyDescent="0.25">
      <c r="A175" s="8" t="s">
        <v>149</v>
      </c>
      <c r="K175" s="1119"/>
      <c r="N175" s="1119"/>
      <c r="Q175" s="1119"/>
      <c r="S175" s="52"/>
      <c r="AT175" s="8" t="s">
        <v>376</v>
      </c>
    </row>
    <row r="176" spans="1:46" s="8" customFormat="1" ht="15.75" customHeight="1" x14ac:dyDescent="0.25">
      <c r="A176" s="8" t="s">
        <v>150</v>
      </c>
      <c r="K176" s="1119"/>
      <c r="N176" s="1119"/>
      <c r="Q176" s="1119"/>
      <c r="S176" s="52"/>
      <c r="AT176" s="234" t="s">
        <v>377</v>
      </c>
    </row>
    <row r="177" spans="1:46" s="8" customFormat="1" x14ac:dyDescent="0.25">
      <c r="A177" s="8" t="s">
        <v>151</v>
      </c>
      <c r="K177" s="1119"/>
      <c r="N177" s="1119"/>
      <c r="Q177" s="1119"/>
      <c r="S177" s="52"/>
      <c r="AT177" s="8" t="s">
        <v>378</v>
      </c>
    </row>
    <row r="178" spans="1:46" s="8" customFormat="1" ht="19.5" customHeight="1" x14ac:dyDescent="0.25">
      <c r="A178" s="8" t="s">
        <v>152</v>
      </c>
      <c r="K178" s="1119"/>
      <c r="N178" s="1119"/>
      <c r="Q178" s="1119"/>
      <c r="S178" s="52"/>
      <c r="AT178" s="234" t="s">
        <v>379</v>
      </c>
    </row>
    <row r="179" spans="1:46" s="8" customFormat="1" ht="16.5" customHeight="1" x14ac:dyDescent="0.25">
      <c r="A179" s="8" t="s">
        <v>153</v>
      </c>
      <c r="K179" s="1119"/>
      <c r="N179" s="1119"/>
      <c r="Q179" s="1119"/>
      <c r="S179" s="52"/>
      <c r="AT179" s="234" t="s">
        <v>380</v>
      </c>
    </row>
    <row r="180" spans="1:46" s="8" customFormat="1" ht="36" customHeight="1" x14ac:dyDescent="0.25">
      <c r="A180" s="8" t="s">
        <v>154</v>
      </c>
      <c r="K180" s="1119"/>
      <c r="N180" s="1119"/>
      <c r="Q180" s="1119"/>
      <c r="S180" s="52"/>
      <c r="AT180" s="234" t="s">
        <v>381</v>
      </c>
    </row>
    <row r="181" spans="1:46" s="8" customFormat="1" x14ac:dyDescent="0.25">
      <c r="A181" s="8" t="s">
        <v>155</v>
      </c>
      <c r="K181" s="1119"/>
      <c r="N181" s="1119"/>
      <c r="Q181" s="1119"/>
      <c r="S181" s="52"/>
    </row>
    <row r="182" spans="1:46" s="8" customFormat="1" x14ac:dyDescent="0.25">
      <c r="A182" s="8" t="s">
        <v>156</v>
      </c>
      <c r="K182" s="1119"/>
      <c r="N182" s="1119"/>
      <c r="Q182" s="1119"/>
      <c r="S182" s="52"/>
      <c r="AT182" s="234" t="s">
        <v>382</v>
      </c>
    </row>
    <row r="183" spans="1:46" s="8" customFormat="1" ht="16.5" customHeight="1" x14ac:dyDescent="0.25">
      <c r="A183" s="8" t="s">
        <v>157</v>
      </c>
      <c r="K183" s="1119"/>
      <c r="N183" s="1119"/>
      <c r="Q183" s="1119"/>
      <c r="S183" s="52"/>
      <c r="AT183" s="8" t="s">
        <v>383</v>
      </c>
    </row>
    <row r="184" spans="1:46" s="8" customFormat="1" x14ac:dyDescent="0.25">
      <c r="A184" s="8" t="s">
        <v>158</v>
      </c>
      <c r="K184" s="1119"/>
      <c r="N184" s="1119"/>
      <c r="Q184" s="1119"/>
      <c r="S184" s="52"/>
      <c r="AT184" s="234" t="s">
        <v>254</v>
      </c>
    </row>
    <row r="185" spans="1:46" s="8" customFormat="1" ht="19.5" customHeight="1" x14ac:dyDescent="0.25">
      <c r="A185" s="8" t="s">
        <v>159</v>
      </c>
      <c r="K185" s="1119"/>
      <c r="N185" s="1119"/>
      <c r="Q185" s="1119"/>
      <c r="S185" s="52"/>
    </row>
    <row r="186" spans="1:46" s="8" customFormat="1" x14ac:dyDescent="0.25">
      <c r="A186" s="8" t="s">
        <v>160</v>
      </c>
      <c r="K186" s="1119"/>
      <c r="N186" s="1119"/>
      <c r="Q186" s="1119"/>
      <c r="S186" s="52"/>
      <c r="AT186" s="234" t="s">
        <v>387</v>
      </c>
    </row>
    <row r="187" spans="1:46" s="8" customFormat="1" x14ac:dyDescent="0.25">
      <c r="A187" s="8" t="s">
        <v>161</v>
      </c>
      <c r="K187" s="1119"/>
      <c r="N187" s="1119"/>
      <c r="Q187" s="1119"/>
      <c r="S187" s="52"/>
      <c r="AT187" s="8" t="s">
        <v>384</v>
      </c>
    </row>
    <row r="188" spans="1:46" s="8" customFormat="1" x14ac:dyDescent="0.25">
      <c r="A188" s="8" t="s">
        <v>659</v>
      </c>
      <c r="K188" s="1119"/>
      <c r="N188" s="1119"/>
      <c r="Q188" s="1119"/>
      <c r="S188" s="52"/>
      <c r="AT188" s="8" t="s">
        <v>385</v>
      </c>
    </row>
    <row r="189" spans="1:46" s="8" customFormat="1" x14ac:dyDescent="0.25">
      <c r="A189" s="8" t="s">
        <v>660</v>
      </c>
      <c r="K189" s="1119"/>
      <c r="N189" s="1119"/>
      <c r="Q189" s="1119"/>
      <c r="S189" s="52"/>
      <c r="AT189" s="8" t="s">
        <v>386</v>
      </c>
    </row>
    <row r="190" spans="1:46" s="8" customFormat="1" x14ac:dyDescent="0.25">
      <c r="A190" s="8" t="s">
        <v>661</v>
      </c>
      <c r="I190" s="52"/>
      <c r="K190" s="1119"/>
      <c r="N190" s="1119"/>
      <c r="Q190" s="1119"/>
      <c r="R190" s="52"/>
      <c r="S190" s="52"/>
    </row>
    <row r="191" spans="1:46" s="8" customFormat="1" x14ac:dyDescent="0.25">
      <c r="A191" s="8" t="s">
        <v>662</v>
      </c>
      <c r="K191" s="1119"/>
      <c r="N191" s="1119"/>
      <c r="Q191" s="1119"/>
      <c r="S191" s="52"/>
    </row>
    <row r="192" spans="1:46" s="8" customFormat="1" x14ac:dyDescent="0.25">
      <c r="A192" s="8" t="s">
        <v>663</v>
      </c>
      <c r="K192" s="1119"/>
      <c r="N192" s="1119"/>
      <c r="Q192" s="1119"/>
      <c r="S192" s="52"/>
    </row>
    <row r="193" spans="1:19" s="8" customFormat="1" x14ac:dyDescent="0.25">
      <c r="A193" s="8" t="s">
        <v>664</v>
      </c>
      <c r="K193" s="1119"/>
      <c r="N193" s="1119"/>
      <c r="Q193" s="1119"/>
      <c r="S193" s="52"/>
    </row>
    <row r="194" spans="1:19" s="8" customFormat="1" x14ac:dyDescent="0.25">
      <c r="A194" s="8" t="s">
        <v>665</v>
      </c>
      <c r="K194" s="1119"/>
      <c r="N194" s="1119"/>
      <c r="Q194" s="1119"/>
      <c r="S194" s="52"/>
    </row>
    <row r="195" spans="1:19" s="8" customFormat="1" x14ac:dyDescent="0.25">
      <c r="A195" s="8" t="s">
        <v>666</v>
      </c>
      <c r="K195" s="1119"/>
      <c r="N195" s="1119"/>
      <c r="Q195" s="1119"/>
      <c r="S195" s="52"/>
    </row>
    <row r="196" spans="1:19" s="8" customFormat="1" x14ac:dyDescent="0.25">
      <c r="A196" s="8" t="s">
        <v>667</v>
      </c>
      <c r="K196" s="1119"/>
      <c r="N196" s="1119"/>
      <c r="Q196" s="1119"/>
      <c r="S196" s="52"/>
    </row>
    <row r="197" spans="1:19" s="8" customFormat="1" x14ac:dyDescent="0.25">
      <c r="A197" s="8" t="s">
        <v>861</v>
      </c>
      <c r="K197" s="1119"/>
      <c r="N197" s="1119"/>
      <c r="Q197" s="1119"/>
      <c r="S197" s="52"/>
    </row>
    <row r="198" spans="1:19" s="8" customFormat="1" x14ac:dyDescent="0.25">
      <c r="A198" s="8" t="s">
        <v>939</v>
      </c>
      <c r="K198" s="1119"/>
      <c r="N198" s="1119"/>
      <c r="Q198" s="1119"/>
      <c r="S198" s="52"/>
    </row>
    <row r="199" spans="1:19" s="8" customFormat="1" x14ac:dyDescent="0.25">
      <c r="K199" s="1119"/>
      <c r="N199" s="1119"/>
      <c r="Q199" s="1119"/>
      <c r="S199" s="52"/>
    </row>
    <row r="200" spans="1:19" s="8" customFormat="1" x14ac:dyDescent="0.25">
      <c r="A200" s="52" t="s">
        <v>669</v>
      </c>
      <c r="K200" s="1119"/>
      <c r="N200" s="1119"/>
      <c r="Q200" s="1119"/>
      <c r="S200" s="52"/>
    </row>
    <row r="201" spans="1:19" s="8" customFormat="1" x14ac:dyDescent="0.25">
      <c r="A201" s="1038">
        <v>38353</v>
      </c>
      <c r="K201" s="1119"/>
      <c r="N201" s="1119"/>
      <c r="Q201" s="1119"/>
      <c r="S201" s="52"/>
    </row>
    <row r="202" spans="1:19" s="8" customFormat="1" x14ac:dyDescent="0.25">
      <c r="A202" s="1038">
        <v>38354</v>
      </c>
      <c r="K202" s="1119"/>
      <c r="N202" s="1119"/>
      <c r="Q202" s="1119"/>
      <c r="S202" s="52"/>
    </row>
    <row r="203" spans="1:19" s="8" customFormat="1" x14ac:dyDescent="0.25">
      <c r="A203" s="1038">
        <v>38355</v>
      </c>
      <c r="K203" s="1119"/>
      <c r="N203" s="1119"/>
      <c r="Q203" s="1119"/>
      <c r="S203" s="52"/>
    </row>
    <row r="204" spans="1:19" s="8" customFormat="1" x14ac:dyDescent="0.25">
      <c r="A204" s="1038">
        <v>38356</v>
      </c>
      <c r="K204" s="1119"/>
      <c r="N204" s="1119"/>
      <c r="Q204" s="1119"/>
      <c r="S204" s="52"/>
    </row>
    <row r="205" spans="1:19" s="8" customFormat="1" x14ac:dyDescent="0.25">
      <c r="A205" s="1038">
        <v>38357</v>
      </c>
      <c r="K205" s="1119"/>
      <c r="N205" s="1119"/>
      <c r="Q205" s="1119"/>
      <c r="S205" s="52"/>
    </row>
    <row r="206" spans="1:19" s="8" customFormat="1" x14ac:dyDescent="0.25">
      <c r="A206" s="1038">
        <v>38358</v>
      </c>
      <c r="K206" s="1119"/>
      <c r="N206" s="1119"/>
      <c r="Q206" s="1119"/>
      <c r="S206" s="52"/>
    </row>
    <row r="207" spans="1:19" s="8" customFormat="1" x14ac:dyDescent="0.25">
      <c r="A207" s="1038">
        <v>38359</v>
      </c>
      <c r="K207" s="1119"/>
      <c r="N207" s="1119"/>
      <c r="Q207" s="1119"/>
      <c r="S207" s="52"/>
    </row>
    <row r="208" spans="1:19" s="8" customFormat="1" x14ac:dyDescent="0.25">
      <c r="A208" s="1038">
        <v>38360</v>
      </c>
      <c r="K208" s="1119"/>
      <c r="N208" s="1119"/>
      <c r="Q208" s="1119"/>
      <c r="S208" s="52"/>
    </row>
    <row r="209" spans="1:19" s="8" customFormat="1" x14ac:dyDescent="0.25">
      <c r="A209" s="1038">
        <v>38361</v>
      </c>
      <c r="K209" s="1119"/>
      <c r="N209" s="1119"/>
      <c r="Q209" s="1119"/>
      <c r="S209" s="52"/>
    </row>
    <row r="210" spans="1:19" s="8" customFormat="1" x14ac:dyDescent="0.25">
      <c r="A210" s="1038">
        <v>38362</v>
      </c>
      <c r="K210" s="1119"/>
      <c r="N210" s="1119"/>
      <c r="Q210" s="1119"/>
      <c r="S210" s="52"/>
    </row>
    <row r="211" spans="1:19" s="8" customFormat="1" x14ac:dyDescent="0.25">
      <c r="A211" s="1038">
        <v>38363</v>
      </c>
      <c r="K211" s="1119"/>
      <c r="N211" s="1119"/>
      <c r="Q211" s="1119"/>
      <c r="S211" s="52"/>
    </row>
    <row r="212" spans="1:19" s="8" customFormat="1" x14ac:dyDescent="0.25">
      <c r="A212" s="1038">
        <v>38364</v>
      </c>
      <c r="K212" s="1119"/>
      <c r="N212" s="1119"/>
      <c r="Q212" s="1119"/>
      <c r="S212" s="52"/>
    </row>
    <row r="213" spans="1:19" s="8" customFormat="1" x14ac:dyDescent="0.25">
      <c r="A213" s="1038">
        <v>38365</v>
      </c>
      <c r="K213" s="1119"/>
      <c r="N213" s="1119"/>
      <c r="Q213" s="1119"/>
      <c r="S213" s="52"/>
    </row>
    <row r="214" spans="1:19" s="8" customFormat="1" x14ac:dyDescent="0.25">
      <c r="A214" s="1038">
        <v>38366</v>
      </c>
      <c r="K214" s="1119"/>
      <c r="N214" s="1119"/>
      <c r="Q214" s="1119"/>
      <c r="S214" s="52"/>
    </row>
    <row r="215" spans="1:19" s="8" customFormat="1" x14ac:dyDescent="0.25">
      <c r="A215" s="1038">
        <v>38367</v>
      </c>
      <c r="K215" s="1119"/>
      <c r="N215" s="1119"/>
      <c r="Q215" s="1119"/>
      <c r="S215" s="52"/>
    </row>
    <row r="216" spans="1:19" s="8" customFormat="1" x14ac:dyDescent="0.25">
      <c r="A216" s="1038">
        <v>38368</v>
      </c>
      <c r="K216" s="1119"/>
      <c r="N216" s="1119"/>
      <c r="Q216" s="1119"/>
      <c r="S216" s="52"/>
    </row>
    <row r="217" spans="1:19" s="8" customFormat="1" x14ac:dyDescent="0.25">
      <c r="A217" s="1038">
        <v>38369</v>
      </c>
      <c r="K217" s="1119"/>
      <c r="N217" s="1119"/>
      <c r="Q217" s="1119"/>
      <c r="S217" s="52"/>
    </row>
    <row r="218" spans="1:19" s="8" customFormat="1" x14ac:dyDescent="0.25">
      <c r="A218" s="1038">
        <v>38370</v>
      </c>
      <c r="K218" s="1119"/>
      <c r="N218" s="1119"/>
      <c r="Q218" s="1119"/>
      <c r="S218" s="52"/>
    </row>
    <row r="219" spans="1:19" s="8" customFormat="1" x14ac:dyDescent="0.25">
      <c r="A219" s="1038">
        <v>38371</v>
      </c>
      <c r="K219" s="1119"/>
      <c r="N219" s="1119"/>
      <c r="Q219" s="1119"/>
      <c r="S219" s="52"/>
    </row>
    <row r="220" spans="1:19" s="8" customFormat="1" x14ac:dyDescent="0.25">
      <c r="A220" s="1038">
        <v>38372</v>
      </c>
      <c r="K220" s="1119"/>
      <c r="N220" s="1119"/>
      <c r="Q220" s="1119"/>
      <c r="S220" s="52"/>
    </row>
    <row r="221" spans="1:19" s="8" customFormat="1" x14ac:dyDescent="0.25">
      <c r="A221" s="1038">
        <v>38373</v>
      </c>
      <c r="K221" s="1119"/>
      <c r="N221" s="1119"/>
      <c r="Q221" s="1119"/>
      <c r="S221" s="52"/>
    </row>
    <row r="222" spans="1:19" s="8" customFormat="1" x14ac:dyDescent="0.25">
      <c r="A222" s="1038">
        <v>38374</v>
      </c>
      <c r="K222" s="1119"/>
      <c r="N222" s="1119"/>
      <c r="Q222" s="1119"/>
      <c r="S222" s="52"/>
    </row>
    <row r="223" spans="1:19" s="8" customFormat="1" x14ac:dyDescent="0.25">
      <c r="A223" s="1038">
        <v>38375</v>
      </c>
      <c r="K223" s="1119"/>
      <c r="N223" s="1119"/>
      <c r="Q223" s="1119"/>
      <c r="S223" s="52"/>
    </row>
    <row r="224" spans="1:19" s="8" customFormat="1" x14ac:dyDescent="0.25">
      <c r="A224" s="1038">
        <v>38376</v>
      </c>
      <c r="K224" s="1119"/>
      <c r="N224" s="1119"/>
      <c r="Q224" s="1119"/>
      <c r="S224" s="52"/>
    </row>
    <row r="225" spans="1:19" s="8" customFormat="1" x14ac:dyDescent="0.25">
      <c r="A225" s="1038">
        <v>38377</v>
      </c>
      <c r="K225" s="1119"/>
      <c r="N225" s="1119"/>
      <c r="Q225" s="1119"/>
      <c r="S225" s="52"/>
    </row>
    <row r="226" spans="1:19" s="8" customFormat="1" x14ac:dyDescent="0.25">
      <c r="A226" s="1038">
        <v>38378</v>
      </c>
      <c r="K226" s="1119"/>
      <c r="N226" s="1119"/>
      <c r="Q226" s="1119"/>
      <c r="S226" s="52"/>
    </row>
    <row r="227" spans="1:19" s="8" customFormat="1" x14ac:dyDescent="0.25">
      <c r="A227" s="1038">
        <v>38379</v>
      </c>
      <c r="K227" s="1119"/>
      <c r="N227" s="1119"/>
      <c r="Q227" s="1119"/>
      <c r="S227" s="52"/>
    </row>
    <row r="228" spans="1:19" s="8" customFormat="1" x14ac:dyDescent="0.25">
      <c r="A228" s="1038">
        <v>38380</v>
      </c>
      <c r="K228" s="1119"/>
      <c r="N228" s="1119"/>
      <c r="Q228" s="1119"/>
      <c r="S228" s="52"/>
    </row>
    <row r="229" spans="1:19" s="8" customFormat="1" x14ac:dyDescent="0.25">
      <c r="A229" s="1038">
        <v>38381</v>
      </c>
      <c r="K229" s="1119"/>
      <c r="N229" s="1119"/>
      <c r="Q229" s="1119"/>
      <c r="S229" s="52"/>
    </row>
    <row r="230" spans="1:19" s="8" customFormat="1" x14ac:dyDescent="0.25">
      <c r="A230" s="1038">
        <v>38382</v>
      </c>
      <c r="K230" s="1119"/>
      <c r="N230" s="1119"/>
      <c r="Q230" s="1119"/>
      <c r="S230" s="52"/>
    </row>
    <row r="231" spans="1:19" s="8" customFormat="1" x14ac:dyDescent="0.25">
      <c r="A231" s="1038">
        <v>38383</v>
      </c>
      <c r="K231" s="1119"/>
      <c r="N231" s="1119"/>
      <c r="Q231" s="1119"/>
      <c r="S231" s="52"/>
    </row>
    <row r="232" spans="1:19" s="8" customFormat="1" x14ac:dyDescent="0.25">
      <c r="A232" s="1038">
        <v>38384</v>
      </c>
      <c r="K232" s="1119"/>
      <c r="N232" s="1119"/>
      <c r="Q232" s="1119"/>
      <c r="S232" s="52"/>
    </row>
    <row r="233" spans="1:19" s="8" customFormat="1" x14ac:dyDescent="0.25">
      <c r="A233" s="1038">
        <v>38385</v>
      </c>
      <c r="K233" s="1119"/>
      <c r="N233" s="1119"/>
      <c r="Q233" s="1119"/>
      <c r="S233" s="52"/>
    </row>
    <row r="234" spans="1:19" s="8" customFormat="1" x14ac:dyDescent="0.25">
      <c r="A234" s="1038">
        <v>38386</v>
      </c>
      <c r="K234" s="1119"/>
      <c r="N234" s="1119"/>
      <c r="Q234" s="1119"/>
      <c r="S234" s="52"/>
    </row>
    <row r="235" spans="1:19" s="8" customFormat="1" x14ac:dyDescent="0.25">
      <c r="A235" s="1038">
        <v>38387</v>
      </c>
      <c r="K235" s="1119"/>
      <c r="N235" s="1119"/>
      <c r="Q235" s="1119"/>
      <c r="S235" s="52"/>
    </row>
    <row r="236" spans="1:19" s="8" customFormat="1" x14ac:dyDescent="0.25">
      <c r="A236" s="1038">
        <v>38388</v>
      </c>
      <c r="K236" s="1119"/>
      <c r="N236" s="1119"/>
      <c r="Q236" s="1119"/>
      <c r="S236" s="52"/>
    </row>
    <row r="237" spans="1:19" s="8" customFormat="1" x14ac:dyDescent="0.25">
      <c r="A237" s="1038">
        <v>38389</v>
      </c>
      <c r="K237" s="1119"/>
      <c r="N237" s="1119"/>
      <c r="Q237" s="1119"/>
      <c r="S237" s="52"/>
    </row>
    <row r="238" spans="1:19" s="8" customFormat="1" x14ac:dyDescent="0.25">
      <c r="A238" s="1038">
        <v>38390</v>
      </c>
      <c r="K238" s="1119"/>
      <c r="N238" s="1119"/>
      <c r="Q238" s="1119"/>
      <c r="S238" s="52"/>
    </row>
    <row r="239" spans="1:19" s="8" customFormat="1" x14ac:dyDescent="0.25">
      <c r="A239" s="1038">
        <v>38391</v>
      </c>
      <c r="K239" s="1119"/>
      <c r="N239" s="1119"/>
      <c r="Q239" s="1119"/>
      <c r="S239" s="52"/>
    </row>
    <row r="240" spans="1:19" s="8" customFormat="1" x14ac:dyDescent="0.25">
      <c r="A240" s="1038">
        <v>38392</v>
      </c>
      <c r="K240" s="1119"/>
      <c r="N240" s="1119"/>
      <c r="Q240" s="1119"/>
      <c r="S240" s="52"/>
    </row>
    <row r="241" spans="1:19" s="8" customFormat="1" x14ac:dyDescent="0.25">
      <c r="A241" s="1038">
        <v>38393</v>
      </c>
      <c r="K241" s="1119"/>
      <c r="N241" s="1119"/>
      <c r="Q241" s="1119"/>
      <c r="S241" s="52"/>
    </row>
    <row r="242" spans="1:19" s="8" customFormat="1" x14ac:dyDescent="0.25">
      <c r="A242" s="1038">
        <v>38394</v>
      </c>
      <c r="K242" s="1119"/>
      <c r="N242" s="1119"/>
      <c r="Q242" s="1119"/>
      <c r="S242" s="52"/>
    </row>
    <row r="243" spans="1:19" s="8" customFormat="1" x14ac:dyDescent="0.25">
      <c r="A243" s="1038">
        <v>38395</v>
      </c>
      <c r="K243" s="1119"/>
      <c r="N243" s="1119"/>
      <c r="Q243" s="1119"/>
      <c r="S243" s="52"/>
    </row>
    <row r="244" spans="1:19" s="8" customFormat="1" x14ac:dyDescent="0.25">
      <c r="A244" s="1038">
        <v>38396</v>
      </c>
      <c r="K244" s="1119"/>
      <c r="N244" s="1119"/>
      <c r="Q244" s="1119"/>
      <c r="S244" s="52"/>
    </row>
    <row r="245" spans="1:19" s="8" customFormat="1" x14ac:dyDescent="0.25">
      <c r="A245" s="1038">
        <v>38397</v>
      </c>
      <c r="K245" s="1119"/>
      <c r="N245" s="1119"/>
      <c r="Q245" s="1119"/>
      <c r="S245" s="52"/>
    </row>
    <row r="246" spans="1:19" s="8" customFormat="1" x14ac:dyDescent="0.25">
      <c r="A246" s="1038">
        <v>38398</v>
      </c>
      <c r="K246" s="1119"/>
      <c r="N246" s="1119"/>
      <c r="Q246" s="1119"/>
      <c r="S246" s="52"/>
    </row>
    <row r="247" spans="1:19" s="8" customFormat="1" x14ac:dyDescent="0.25">
      <c r="A247" s="1038">
        <v>38399</v>
      </c>
      <c r="K247" s="1119"/>
      <c r="N247" s="1119"/>
      <c r="Q247" s="1119"/>
      <c r="S247" s="52"/>
    </row>
    <row r="248" spans="1:19" s="8" customFormat="1" x14ac:dyDescent="0.25">
      <c r="A248" s="1038">
        <v>38400</v>
      </c>
      <c r="K248" s="1119"/>
      <c r="N248" s="1119"/>
      <c r="Q248" s="1119"/>
      <c r="S248" s="52"/>
    </row>
    <row r="249" spans="1:19" s="8" customFormat="1" x14ac:dyDescent="0.25">
      <c r="A249" s="1038">
        <v>38401</v>
      </c>
      <c r="K249" s="1119"/>
      <c r="N249" s="1119"/>
      <c r="Q249" s="1119"/>
      <c r="S249" s="52"/>
    </row>
    <row r="250" spans="1:19" s="8" customFormat="1" x14ac:dyDescent="0.25">
      <c r="A250" s="1038">
        <v>38402</v>
      </c>
      <c r="K250" s="1119"/>
      <c r="N250" s="1119"/>
      <c r="Q250" s="1119"/>
      <c r="S250" s="52"/>
    </row>
    <row r="251" spans="1:19" s="8" customFormat="1" x14ac:dyDescent="0.25">
      <c r="A251" s="1038">
        <v>38403</v>
      </c>
      <c r="K251" s="1119"/>
      <c r="N251" s="1119"/>
      <c r="Q251" s="1119"/>
      <c r="S251" s="52"/>
    </row>
    <row r="252" spans="1:19" s="8" customFormat="1" x14ac:dyDescent="0.25">
      <c r="A252" s="1038">
        <v>38404</v>
      </c>
      <c r="K252" s="1119"/>
      <c r="N252" s="1119"/>
      <c r="Q252" s="1119"/>
      <c r="S252" s="52"/>
    </row>
    <row r="253" spans="1:19" s="8" customFormat="1" x14ac:dyDescent="0.25">
      <c r="A253" s="1038">
        <v>38405</v>
      </c>
      <c r="K253" s="1119"/>
      <c r="N253" s="1119"/>
      <c r="Q253" s="1119"/>
      <c r="S253" s="52"/>
    </row>
    <row r="254" spans="1:19" s="8" customFormat="1" x14ac:dyDescent="0.25">
      <c r="A254" s="1038">
        <v>38406</v>
      </c>
      <c r="K254" s="1119"/>
      <c r="N254" s="1119"/>
      <c r="Q254" s="1119"/>
      <c r="S254" s="52"/>
    </row>
    <row r="255" spans="1:19" s="8" customFormat="1" x14ac:dyDescent="0.25">
      <c r="A255" s="1038">
        <v>38407</v>
      </c>
      <c r="K255" s="1119"/>
      <c r="N255" s="1119"/>
      <c r="Q255" s="1119"/>
      <c r="S255" s="52"/>
    </row>
    <row r="256" spans="1:19" s="8" customFormat="1" x14ac:dyDescent="0.25">
      <c r="A256" s="1038">
        <v>38408</v>
      </c>
      <c r="K256" s="1119"/>
      <c r="N256" s="1119"/>
      <c r="Q256" s="1119"/>
      <c r="S256" s="52"/>
    </row>
    <row r="257" spans="1:19" s="8" customFormat="1" x14ac:dyDescent="0.25">
      <c r="A257" s="1038">
        <v>38409</v>
      </c>
      <c r="K257" s="1119"/>
      <c r="N257" s="1119"/>
      <c r="Q257" s="1119"/>
      <c r="S257" s="52"/>
    </row>
    <row r="258" spans="1:19" s="8" customFormat="1" x14ac:dyDescent="0.25">
      <c r="A258" s="1038">
        <v>38410</v>
      </c>
      <c r="K258" s="1119"/>
      <c r="N258" s="1119"/>
      <c r="Q258" s="1119"/>
      <c r="S258" s="52"/>
    </row>
    <row r="259" spans="1:19" s="8" customFormat="1" x14ac:dyDescent="0.25">
      <c r="A259" s="1038">
        <v>38411</v>
      </c>
      <c r="K259" s="1119"/>
      <c r="N259" s="1119"/>
      <c r="Q259" s="1119"/>
      <c r="S259" s="52"/>
    </row>
    <row r="260" spans="1:19" s="8" customFormat="1" x14ac:dyDescent="0.25">
      <c r="A260" s="1038">
        <v>38412</v>
      </c>
      <c r="K260" s="1119"/>
      <c r="N260" s="1119"/>
      <c r="Q260" s="1119"/>
      <c r="S260" s="52"/>
    </row>
    <row r="261" spans="1:19" s="8" customFormat="1" x14ac:dyDescent="0.25">
      <c r="A261" s="1038">
        <v>38413</v>
      </c>
      <c r="K261" s="1119"/>
      <c r="N261" s="1119"/>
      <c r="Q261" s="1119"/>
      <c r="S261" s="52"/>
    </row>
    <row r="262" spans="1:19" s="8" customFormat="1" x14ac:dyDescent="0.25">
      <c r="A262" s="1038">
        <v>38414</v>
      </c>
      <c r="K262" s="1119"/>
      <c r="N262" s="1119"/>
      <c r="Q262" s="1119"/>
      <c r="S262" s="52"/>
    </row>
    <row r="263" spans="1:19" s="8" customFormat="1" x14ac:dyDescent="0.25">
      <c r="A263" s="1038">
        <v>38415</v>
      </c>
      <c r="K263" s="1119"/>
      <c r="N263" s="1119"/>
      <c r="Q263" s="1119"/>
      <c r="S263" s="52"/>
    </row>
    <row r="264" spans="1:19" s="8" customFormat="1" x14ac:dyDescent="0.25">
      <c r="A264" s="1038">
        <v>38416</v>
      </c>
      <c r="K264" s="1119"/>
      <c r="N264" s="1119"/>
      <c r="Q264" s="1119"/>
      <c r="S264" s="52"/>
    </row>
    <row r="265" spans="1:19" s="8" customFormat="1" x14ac:dyDescent="0.25">
      <c r="A265" s="1038">
        <v>38417</v>
      </c>
      <c r="K265" s="1119"/>
      <c r="N265" s="1119"/>
      <c r="Q265" s="1119"/>
      <c r="S265" s="52"/>
    </row>
    <row r="266" spans="1:19" s="8" customFormat="1" x14ac:dyDescent="0.25">
      <c r="A266" s="1038">
        <v>38418</v>
      </c>
      <c r="K266" s="1119"/>
      <c r="N266" s="1119"/>
      <c r="Q266" s="1119"/>
      <c r="S266" s="52"/>
    </row>
    <row r="267" spans="1:19" s="8" customFormat="1" x14ac:dyDescent="0.25">
      <c r="A267" s="1038">
        <v>38419</v>
      </c>
      <c r="K267" s="1119"/>
      <c r="N267" s="1119"/>
      <c r="Q267" s="1119"/>
      <c r="S267" s="52"/>
    </row>
    <row r="268" spans="1:19" s="8" customFormat="1" x14ac:dyDescent="0.25">
      <c r="A268" s="1038">
        <v>38420</v>
      </c>
      <c r="K268" s="1119"/>
      <c r="N268" s="1119"/>
      <c r="Q268" s="1119"/>
      <c r="S268" s="52"/>
    </row>
    <row r="269" spans="1:19" s="8" customFormat="1" x14ac:dyDescent="0.25">
      <c r="A269" s="1038">
        <v>38421</v>
      </c>
      <c r="K269" s="1119"/>
      <c r="N269" s="1119"/>
      <c r="Q269" s="1119"/>
      <c r="S269" s="52"/>
    </row>
    <row r="270" spans="1:19" s="8" customFormat="1" x14ac:dyDescent="0.25">
      <c r="A270" s="1038">
        <v>38422</v>
      </c>
      <c r="K270" s="1119"/>
      <c r="N270" s="1119"/>
      <c r="Q270" s="1119"/>
      <c r="S270" s="52"/>
    </row>
    <row r="271" spans="1:19" s="8" customFormat="1" x14ac:dyDescent="0.25">
      <c r="A271" s="1038">
        <v>38423</v>
      </c>
      <c r="K271" s="1119"/>
      <c r="N271" s="1119"/>
      <c r="Q271" s="1119"/>
      <c r="S271" s="52"/>
    </row>
    <row r="272" spans="1:19" s="8" customFormat="1" x14ac:dyDescent="0.25">
      <c r="A272" s="1038">
        <v>38424</v>
      </c>
      <c r="K272" s="1119"/>
      <c r="N272" s="1119"/>
      <c r="Q272" s="1119"/>
      <c r="S272" s="52"/>
    </row>
    <row r="273" spans="1:1" x14ac:dyDescent="0.25">
      <c r="A273" s="1038">
        <v>38425</v>
      </c>
    </row>
    <row r="274" spans="1:1" x14ac:dyDescent="0.25">
      <c r="A274" s="1038">
        <v>38426</v>
      </c>
    </row>
    <row r="275" spans="1:1" x14ac:dyDescent="0.25">
      <c r="A275" s="1038">
        <v>38427</v>
      </c>
    </row>
    <row r="276" spans="1:1" x14ac:dyDescent="0.25">
      <c r="A276" s="1038">
        <v>38428</v>
      </c>
    </row>
    <row r="277" spans="1:1" x14ac:dyDescent="0.25">
      <c r="A277" s="1038">
        <v>38429</v>
      </c>
    </row>
    <row r="278" spans="1:1" x14ac:dyDescent="0.25">
      <c r="A278" s="1038">
        <v>38430</v>
      </c>
    </row>
    <row r="279" spans="1:1" x14ac:dyDescent="0.25">
      <c r="A279" s="1038">
        <v>38431</v>
      </c>
    </row>
    <row r="280" spans="1:1" x14ac:dyDescent="0.25">
      <c r="A280" s="1038">
        <v>38432</v>
      </c>
    </row>
    <row r="281" spans="1:1" x14ac:dyDescent="0.25">
      <c r="A281" s="1038">
        <v>38433</v>
      </c>
    </row>
    <row r="282" spans="1:1" x14ac:dyDescent="0.25">
      <c r="A282" s="1038">
        <v>38434</v>
      </c>
    </row>
    <row r="283" spans="1:1" x14ac:dyDescent="0.25">
      <c r="A283" s="1038">
        <v>38435</v>
      </c>
    </row>
    <row r="284" spans="1:1" x14ac:dyDescent="0.25">
      <c r="A284" s="1038">
        <v>38436</v>
      </c>
    </row>
    <row r="285" spans="1:1" x14ac:dyDescent="0.25">
      <c r="A285" s="1038">
        <v>38437</v>
      </c>
    </row>
    <row r="286" spans="1:1" x14ac:dyDescent="0.25">
      <c r="A286" s="1038">
        <v>38438</v>
      </c>
    </row>
    <row r="287" spans="1:1" x14ac:dyDescent="0.25">
      <c r="A287" s="1038">
        <v>38439</v>
      </c>
    </row>
    <row r="288" spans="1:1" x14ac:dyDescent="0.25">
      <c r="A288" s="1038">
        <v>38440</v>
      </c>
    </row>
    <row r="289" spans="1:1" x14ac:dyDescent="0.25">
      <c r="A289" s="1038">
        <v>38441</v>
      </c>
    </row>
    <row r="290" spans="1:1" x14ac:dyDescent="0.25">
      <c r="A290" s="1038">
        <v>38442</v>
      </c>
    </row>
    <row r="291" spans="1:1" x14ac:dyDescent="0.25">
      <c r="A291" s="1038">
        <v>38443</v>
      </c>
    </row>
    <row r="292" spans="1:1" x14ac:dyDescent="0.25">
      <c r="A292" s="1038">
        <v>38444</v>
      </c>
    </row>
    <row r="293" spans="1:1" x14ac:dyDescent="0.25">
      <c r="A293" s="1038">
        <v>38445</v>
      </c>
    </row>
    <row r="294" spans="1:1" x14ac:dyDescent="0.25">
      <c r="A294" s="1038">
        <v>38446</v>
      </c>
    </row>
    <row r="295" spans="1:1" x14ac:dyDescent="0.25">
      <c r="A295" s="1038">
        <v>38447</v>
      </c>
    </row>
    <row r="296" spans="1:1" x14ac:dyDescent="0.25">
      <c r="A296" s="1038">
        <v>38448</v>
      </c>
    </row>
    <row r="297" spans="1:1" x14ac:dyDescent="0.25">
      <c r="A297" s="1038">
        <v>38449</v>
      </c>
    </row>
    <row r="298" spans="1:1" x14ac:dyDescent="0.25">
      <c r="A298" s="1038">
        <v>38450</v>
      </c>
    </row>
    <row r="299" spans="1:1" x14ac:dyDescent="0.25">
      <c r="A299" s="1038">
        <v>38451</v>
      </c>
    </row>
    <row r="300" spans="1:1" x14ac:dyDescent="0.25">
      <c r="A300" s="1038">
        <v>38452</v>
      </c>
    </row>
    <row r="301" spans="1:1" x14ac:dyDescent="0.25">
      <c r="A301" s="1038">
        <v>38453</v>
      </c>
    </row>
    <row r="302" spans="1:1" x14ac:dyDescent="0.25">
      <c r="A302" s="1038">
        <v>38454</v>
      </c>
    </row>
    <row r="303" spans="1:1" x14ac:dyDescent="0.25">
      <c r="A303" s="1038">
        <v>38455</v>
      </c>
    </row>
    <row r="304" spans="1:1" x14ac:dyDescent="0.25">
      <c r="A304" s="1038">
        <v>38456</v>
      </c>
    </row>
    <row r="305" spans="1:1" x14ac:dyDescent="0.25">
      <c r="A305" s="1038">
        <v>38457</v>
      </c>
    </row>
    <row r="306" spans="1:1" x14ac:dyDescent="0.25">
      <c r="A306" s="1038">
        <v>38458</v>
      </c>
    </row>
    <row r="307" spans="1:1" x14ac:dyDescent="0.25">
      <c r="A307" s="1038">
        <v>38459</v>
      </c>
    </row>
    <row r="308" spans="1:1" x14ac:dyDescent="0.25">
      <c r="A308" s="1038">
        <v>38460</v>
      </c>
    </row>
    <row r="309" spans="1:1" x14ac:dyDescent="0.25">
      <c r="A309" s="1038">
        <v>38461</v>
      </c>
    </row>
    <row r="310" spans="1:1" x14ac:dyDescent="0.25">
      <c r="A310" s="1038">
        <v>38462</v>
      </c>
    </row>
    <row r="311" spans="1:1" x14ac:dyDescent="0.25">
      <c r="A311" s="1038">
        <v>38463</v>
      </c>
    </row>
    <row r="312" spans="1:1" x14ac:dyDescent="0.25">
      <c r="A312" s="1038">
        <v>38464</v>
      </c>
    </row>
    <row r="313" spans="1:1" x14ac:dyDescent="0.25">
      <c r="A313" s="1038">
        <v>38465</v>
      </c>
    </row>
    <row r="314" spans="1:1" x14ac:dyDescent="0.25">
      <c r="A314" s="1038">
        <v>38466</v>
      </c>
    </row>
    <row r="315" spans="1:1" x14ac:dyDescent="0.25">
      <c r="A315" s="1038">
        <v>38467</v>
      </c>
    </row>
    <row r="316" spans="1:1" x14ac:dyDescent="0.25">
      <c r="A316" s="1038">
        <v>38468</v>
      </c>
    </row>
    <row r="317" spans="1:1" x14ac:dyDescent="0.25">
      <c r="A317" s="1038">
        <v>38469</v>
      </c>
    </row>
    <row r="318" spans="1:1" x14ac:dyDescent="0.25">
      <c r="A318" s="1038">
        <v>38470</v>
      </c>
    </row>
    <row r="319" spans="1:1" x14ac:dyDescent="0.25">
      <c r="A319" s="1038">
        <v>38471</v>
      </c>
    </row>
    <row r="320" spans="1:1" x14ac:dyDescent="0.25">
      <c r="A320" s="1038">
        <v>38472</v>
      </c>
    </row>
    <row r="321" spans="1:1" x14ac:dyDescent="0.25">
      <c r="A321" s="1038">
        <v>38473</v>
      </c>
    </row>
    <row r="322" spans="1:1" x14ac:dyDescent="0.25">
      <c r="A322" s="1038">
        <v>38474</v>
      </c>
    </row>
    <row r="323" spans="1:1" x14ac:dyDescent="0.25">
      <c r="A323" s="1038">
        <v>38475</v>
      </c>
    </row>
    <row r="324" spans="1:1" x14ac:dyDescent="0.25">
      <c r="A324" s="1038">
        <v>38476</v>
      </c>
    </row>
    <row r="325" spans="1:1" x14ac:dyDescent="0.25">
      <c r="A325" s="1038">
        <v>38477</v>
      </c>
    </row>
    <row r="326" spans="1:1" x14ac:dyDescent="0.25">
      <c r="A326" s="1038">
        <v>38478</v>
      </c>
    </row>
    <row r="327" spans="1:1" x14ac:dyDescent="0.25">
      <c r="A327" s="1038">
        <v>38479</v>
      </c>
    </row>
    <row r="328" spans="1:1" x14ac:dyDescent="0.25">
      <c r="A328" s="1038">
        <v>38480</v>
      </c>
    </row>
    <row r="329" spans="1:1" x14ac:dyDescent="0.25">
      <c r="A329" s="1038">
        <v>38481</v>
      </c>
    </row>
    <row r="330" spans="1:1" x14ac:dyDescent="0.25">
      <c r="A330" s="1038">
        <v>38482</v>
      </c>
    </row>
    <row r="331" spans="1:1" x14ac:dyDescent="0.25">
      <c r="A331" s="1038">
        <v>38483</v>
      </c>
    </row>
    <row r="332" spans="1:1" x14ac:dyDescent="0.25">
      <c r="A332" s="1038">
        <v>38484</v>
      </c>
    </row>
    <row r="333" spans="1:1" x14ac:dyDescent="0.25">
      <c r="A333" s="1038">
        <v>38485</v>
      </c>
    </row>
    <row r="334" spans="1:1" x14ac:dyDescent="0.25">
      <c r="A334" s="1038">
        <v>38486</v>
      </c>
    </row>
    <row r="335" spans="1:1" x14ac:dyDescent="0.25">
      <c r="A335" s="1038">
        <v>38487</v>
      </c>
    </row>
    <row r="336" spans="1:1" x14ac:dyDescent="0.25">
      <c r="A336" s="1038">
        <v>38488</v>
      </c>
    </row>
    <row r="337" spans="1:1" x14ac:dyDescent="0.25">
      <c r="A337" s="1038">
        <v>38489</v>
      </c>
    </row>
    <row r="338" spans="1:1" x14ac:dyDescent="0.25">
      <c r="A338" s="1038">
        <v>38490</v>
      </c>
    </row>
    <row r="339" spans="1:1" x14ac:dyDescent="0.25">
      <c r="A339" s="1038">
        <v>38491</v>
      </c>
    </row>
    <row r="340" spans="1:1" x14ac:dyDescent="0.25">
      <c r="A340" s="1038">
        <v>38492</v>
      </c>
    </row>
    <row r="341" spans="1:1" x14ac:dyDescent="0.25">
      <c r="A341" s="1038">
        <v>38493</v>
      </c>
    </row>
    <row r="342" spans="1:1" x14ac:dyDescent="0.25">
      <c r="A342" s="1038">
        <v>38494</v>
      </c>
    </row>
    <row r="343" spans="1:1" x14ac:dyDescent="0.25">
      <c r="A343" s="1038">
        <v>38495</v>
      </c>
    </row>
    <row r="344" spans="1:1" x14ac:dyDescent="0.25">
      <c r="A344" s="1038">
        <v>38496</v>
      </c>
    </row>
    <row r="345" spans="1:1" x14ac:dyDescent="0.25">
      <c r="A345" s="1038">
        <v>38497</v>
      </c>
    </row>
    <row r="346" spans="1:1" x14ac:dyDescent="0.25">
      <c r="A346" s="1038">
        <v>38498</v>
      </c>
    </row>
    <row r="347" spans="1:1" x14ac:dyDescent="0.25">
      <c r="A347" s="1038">
        <v>38499</v>
      </c>
    </row>
    <row r="348" spans="1:1" x14ac:dyDescent="0.25">
      <c r="A348" s="1038">
        <v>38500</v>
      </c>
    </row>
    <row r="349" spans="1:1" x14ac:dyDescent="0.25">
      <c r="A349" s="1038">
        <v>38501</v>
      </c>
    </row>
    <row r="350" spans="1:1" x14ac:dyDescent="0.25">
      <c r="A350" s="1038">
        <v>38502</v>
      </c>
    </row>
    <row r="351" spans="1:1" x14ac:dyDescent="0.25">
      <c r="A351" s="1038">
        <v>38503</v>
      </c>
    </row>
    <row r="352" spans="1:1" x14ac:dyDescent="0.25">
      <c r="A352" s="1038">
        <v>38504</v>
      </c>
    </row>
    <row r="353" spans="1:1" x14ac:dyDescent="0.25">
      <c r="A353" s="1038">
        <v>38505</v>
      </c>
    </row>
    <row r="354" spans="1:1" x14ac:dyDescent="0.25">
      <c r="A354" s="1038">
        <v>38506</v>
      </c>
    </row>
    <row r="355" spans="1:1" x14ac:dyDescent="0.25">
      <c r="A355" s="1038">
        <v>38507</v>
      </c>
    </row>
    <row r="356" spans="1:1" x14ac:dyDescent="0.25">
      <c r="A356" s="1038">
        <v>38508</v>
      </c>
    </row>
    <row r="357" spans="1:1" x14ac:dyDescent="0.25">
      <c r="A357" s="1038">
        <v>38509</v>
      </c>
    </row>
    <row r="358" spans="1:1" x14ac:dyDescent="0.25">
      <c r="A358" s="1038">
        <v>38510</v>
      </c>
    </row>
    <row r="359" spans="1:1" x14ac:dyDescent="0.25">
      <c r="A359" s="1038">
        <v>38511</v>
      </c>
    </row>
    <row r="360" spans="1:1" x14ac:dyDescent="0.25">
      <c r="A360" s="1038">
        <v>38512</v>
      </c>
    </row>
    <row r="361" spans="1:1" x14ac:dyDescent="0.25">
      <c r="A361" s="1038">
        <v>38513</v>
      </c>
    </row>
    <row r="362" spans="1:1" x14ac:dyDescent="0.25">
      <c r="A362" s="1038">
        <v>38514</v>
      </c>
    </row>
    <row r="363" spans="1:1" x14ac:dyDescent="0.25">
      <c r="A363" s="1038">
        <v>38515</v>
      </c>
    </row>
    <row r="364" spans="1:1" x14ac:dyDescent="0.25">
      <c r="A364" s="1038">
        <v>38516</v>
      </c>
    </row>
    <row r="365" spans="1:1" x14ac:dyDescent="0.25">
      <c r="A365" s="1038">
        <v>38517</v>
      </c>
    </row>
    <row r="366" spans="1:1" x14ac:dyDescent="0.25">
      <c r="A366" s="1038">
        <v>38518</v>
      </c>
    </row>
    <row r="367" spans="1:1" x14ac:dyDescent="0.25">
      <c r="A367" s="1038">
        <v>38519</v>
      </c>
    </row>
    <row r="368" spans="1:1" x14ac:dyDescent="0.25">
      <c r="A368" s="1038">
        <v>38520</v>
      </c>
    </row>
    <row r="369" spans="1:1" x14ac:dyDescent="0.25">
      <c r="A369" s="1038">
        <v>38521</v>
      </c>
    </row>
    <row r="370" spans="1:1" x14ac:dyDescent="0.25">
      <c r="A370" s="1038">
        <v>38522</v>
      </c>
    </row>
    <row r="371" spans="1:1" x14ac:dyDescent="0.25">
      <c r="A371" s="1038">
        <v>38523</v>
      </c>
    </row>
    <row r="372" spans="1:1" x14ac:dyDescent="0.25">
      <c r="A372" s="1038">
        <v>38524</v>
      </c>
    </row>
    <row r="373" spans="1:1" x14ac:dyDescent="0.25">
      <c r="A373" s="1038">
        <v>38525</v>
      </c>
    </row>
    <row r="374" spans="1:1" x14ac:dyDescent="0.25">
      <c r="A374" s="1038">
        <v>38526</v>
      </c>
    </row>
    <row r="375" spans="1:1" x14ac:dyDescent="0.25">
      <c r="A375" s="1038">
        <v>38527</v>
      </c>
    </row>
    <row r="376" spans="1:1" x14ac:dyDescent="0.25">
      <c r="A376" s="1038">
        <v>38528</v>
      </c>
    </row>
    <row r="377" spans="1:1" x14ac:dyDescent="0.25">
      <c r="A377" s="1038">
        <v>38529</v>
      </c>
    </row>
    <row r="378" spans="1:1" x14ac:dyDescent="0.25">
      <c r="A378" s="1038">
        <v>38530</v>
      </c>
    </row>
    <row r="379" spans="1:1" x14ac:dyDescent="0.25">
      <c r="A379" s="1038">
        <v>38531</v>
      </c>
    </row>
    <row r="380" spans="1:1" x14ac:dyDescent="0.25">
      <c r="A380" s="1038">
        <v>38532</v>
      </c>
    </row>
    <row r="381" spans="1:1" x14ac:dyDescent="0.25">
      <c r="A381" s="1038">
        <v>38533</v>
      </c>
    </row>
    <row r="382" spans="1:1" x14ac:dyDescent="0.25">
      <c r="A382" s="1038">
        <v>38534</v>
      </c>
    </row>
    <row r="383" spans="1:1" x14ac:dyDescent="0.25">
      <c r="A383" s="1038">
        <v>38535</v>
      </c>
    </row>
    <row r="384" spans="1:1" x14ac:dyDescent="0.25">
      <c r="A384" s="1038">
        <v>38536</v>
      </c>
    </row>
    <row r="385" spans="1:1" x14ac:dyDescent="0.25">
      <c r="A385" s="1038">
        <v>38537</v>
      </c>
    </row>
    <row r="386" spans="1:1" x14ac:dyDescent="0.25">
      <c r="A386" s="1038">
        <v>38538</v>
      </c>
    </row>
    <row r="387" spans="1:1" x14ac:dyDescent="0.25">
      <c r="A387" s="1038">
        <v>38539</v>
      </c>
    </row>
    <row r="388" spans="1:1" x14ac:dyDescent="0.25">
      <c r="A388" s="1038">
        <v>38540</v>
      </c>
    </row>
    <row r="389" spans="1:1" x14ac:dyDescent="0.25">
      <c r="A389" s="1038">
        <v>38541</v>
      </c>
    </row>
    <row r="390" spans="1:1" x14ac:dyDescent="0.25">
      <c r="A390" s="1038">
        <v>38542</v>
      </c>
    </row>
    <row r="391" spans="1:1" x14ac:dyDescent="0.25">
      <c r="A391" s="1038">
        <v>38543</v>
      </c>
    </row>
    <row r="392" spans="1:1" x14ac:dyDescent="0.25">
      <c r="A392" s="1038">
        <v>38544</v>
      </c>
    </row>
    <row r="393" spans="1:1" x14ac:dyDescent="0.25">
      <c r="A393" s="1038">
        <v>38545</v>
      </c>
    </row>
    <row r="394" spans="1:1" x14ac:dyDescent="0.25">
      <c r="A394" s="1038">
        <v>38546</v>
      </c>
    </row>
    <row r="395" spans="1:1" x14ac:dyDescent="0.25">
      <c r="A395" s="1038">
        <v>38547</v>
      </c>
    </row>
    <row r="396" spans="1:1" x14ac:dyDescent="0.25">
      <c r="A396" s="1038">
        <v>38548</v>
      </c>
    </row>
    <row r="397" spans="1:1" x14ac:dyDescent="0.25">
      <c r="A397" s="1038">
        <v>38549</v>
      </c>
    </row>
    <row r="398" spans="1:1" x14ac:dyDescent="0.25">
      <c r="A398" s="1038">
        <v>38550</v>
      </c>
    </row>
    <row r="399" spans="1:1" x14ac:dyDescent="0.25">
      <c r="A399" s="1038">
        <v>38551</v>
      </c>
    </row>
    <row r="400" spans="1:1" x14ac:dyDescent="0.25">
      <c r="A400" s="1038">
        <v>38552</v>
      </c>
    </row>
    <row r="401" spans="1:1" x14ac:dyDescent="0.25">
      <c r="A401" s="1038">
        <v>38553</v>
      </c>
    </row>
    <row r="402" spans="1:1" x14ac:dyDescent="0.25">
      <c r="A402" s="1038">
        <v>38554</v>
      </c>
    </row>
    <row r="403" spans="1:1" x14ac:dyDescent="0.25">
      <c r="A403" s="1038">
        <v>38555</v>
      </c>
    </row>
    <row r="404" spans="1:1" x14ac:dyDescent="0.25">
      <c r="A404" s="1038">
        <v>38556</v>
      </c>
    </row>
    <row r="405" spans="1:1" x14ac:dyDescent="0.25">
      <c r="A405" s="1038">
        <v>38557</v>
      </c>
    </row>
    <row r="406" spans="1:1" x14ac:dyDescent="0.25">
      <c r="A406" s="1038">
        <v>38558</v>
      </c>
    </row>
    <row r="407" spans="1:1" x14ac:dyDescent="0.25">
      <c r="A407" s="1038">
        <v>38559</v>
      </c>
    </row>
    <row r="408" spans="1:1" x14ac:dyDescent="0.25">
      <c r="A408" s="1038">
        <v>38560</v>
      </c>
    </row>
    <row r="409" spans="1:1" x14ac:dyDescent="0.25">
      <c r="A409" s="1038">
        <v>38561</v>
      </c>
    </row>
    <row r="410" spans="1:1" x14ac:dyDescent="0.25">
      <c r="A410" s="1038">
        <v>38562</v>
      </c>
    </row>
    <row r="411" spans="1:1" x14ac:dyDescent="0.25">
      <c r="A411" s="1038">
        <v>38563</v>
      </c>
    </row>
    <row r="412" spans="1:1" x14ac:dyDescent="0.25">
      <c r="A412" s="1038">
        <v>38564</v>
      </c>
    </row>
    <row r="413" spans="1:1" x14ac:dyDescent="0.25">
      <c r="A413" s="1038">
        <v>38565</v>
      </c>
    </row>
    <row r="414" spans="1:1" x14ac:dyDescent="0.25">
      <c r="A414" s="1038">
        <v>38566</v>
      </c>
    </row>
    <row r="415" spans="1:1" x14ac:dyDescent="0.25">
      <c r="A415" s="1038">
        <v>38567</v>
      </c>
    </row>
    <row r="416" spans="1:1" x14ac:dyDescent="0.25">
      <c r="A416" s="1038">
        <v>38568</v>
      </c>
    </row>
    <row r="417" spans="1:1" x14ac:dyDescent="0.25">
      <c r="A417" s="1038">
        <v>38569</v>
      </c>
    </row>
    <row r="418" spans="1:1" x14ac:dyDescent="0.25">
      <c r="A418" s="1038">
        <v>38570</v>
      </c>
    </row>
    <row r="419" spans="1:1" x14ac:dyDescent="0.25">
      <c r="A419" s="1038">
        <v>38571</v>
      </c>
    </row>
    <row r="420" spans="1:1" x14ac:dyDescent="0.25">
      <c r="A420" s="1038">
        <v>38572</v>
      </c>
    </row>
    <row r="421" spans="1:1" x14ac:dyDescent="0.25">
      <c r="A421" s="1038">
        <v>38573</v>
      </c>
    </row>
    <row r="422" spans="1:1" x14ac:dyDescent="0.25">
      <c r="A422" s="1038">
        <v>38574</v>
      </c>
    </row>
    <row r="423" spans="1:1" x14ac:dyDescent="0.25">
      <c r="A423" s="1038">
        <v>38575</v>
      </c>
    </row>
    <row r="424" spans="1:1" x14ac:dyDescent="0.25">
      <c r="A424" s="1038">
        <v>38576</v>
      </c>
    </row>
    <row r="425" spans="1:1" x14ac:dyDescent="0.25">
      <c r="A425" s="1038">
        <v>38577</v>
      </c>
    </row>
    <row r="426" spans="1:1" x14ac:dyDescent="0.25">
      <c r="A426" s="1038">
        <v>38578</v>
      </c>
    </row>
    <row r="427" spans="1:1" x14ac:dyDescent="0.25">
      <c r="A427" s="1038">
        <v>38579</v>
      </c>
    </row>
    <row r="428" spans="1:1" x14ac:dyDescent="0.25">
      <c r="A428" s="1038">
        <v>38580</v>
      </c>
    </row>
    <row r="429" spans="1:1" x14ac:dyDescent="0.25">
      <c r="A429" s="1038">
        <v>38581</v>
      </c>
    </row>
    <row r="430" spans="1:1" x14ac:dyDescent="0.25">
      <c r="A430" s="1038">
        <v>38582</v>
      </c>
    </row>
    <row r="431" spans="1:1" x14ac:dyDescent="0.25">
      <c r="A431" s="1038">
        <v>38583</v>
      </c>
    </row>
    <row r="432" spans="1:1" x14ac:dyDescent="0.25">
      <c r="A432" s="1038">
        <v>38584</v>
      </c>
    </row>
    <row r="433" spans="1:1" x14ac:dyDescent="0.25">
      <c r="A433" s="1038">
        <v>38585</v>
      </c>
    </row>
    <row r="434" spans="1:1" x14ac:dyDescent="0.25">
      <c r="A434" s="1038">
        <v>38586</v>
      </c>
    </row>
    <row r="435" spans="1:1" x14ac:dyDescent="0.25">
      <c r="A435" s="1038">
        <v>38587</v>
      </c>
    </row>
    <row r="436" spans="1:1" x14ac:dyDescent="0.25">
      <c r="A436" s="1038">
        <v>38588</v>
      </c>
    </row>
    <row r="437" spans="1:1" x14ac:dyDescent="0.25">
      <c r="A437" s="1038">
        <v>38589</v>
      </c>
    </row>
    <row r="438" spans="1:1" x14ac:dyDescent="0.25">
      <c r="A438" s="1038">
        <v>38590</v>
      </c>
    </row>
    <row r="439" spans="1:1" x14ac:dyDescent="0.25">
      <c r="A439" s="1038">
        <v>38591</v>
      </c>
    </row>
    <row r="440" spans="1:1" x14ac:dyDescent="0.25">
      <c r="A440" s="1038">
        <v>38592</v>
      </c>
    </row>
    <row r="441" spans="1:1" x14ac:dyDescent="0.25">
      <c r="A441" s="1038">
        <v>38593</v>
      </c>
    </row>
    <row r="442" spans="1:1" x14ac:dyDescent="0.25">
      <c r="A442" s="1038">
        <v>38594</v>
      </c>
    </row>
    <row r="443" spans="1:1" x14ac:dyDescent="0.25">
      <c r="A443" s="1038">
        <v>38595</v>
      </c>
    </row>
    <row r="444" spans="1:1" x14ac:dyDescent="0.25">
      <c r="A444" s="1038">
        <v>38596</v>
      </c>
    </row>
    <row r="445" spans="1:1" x14ac:dyDescent="0.25">
      <c r="A445" s="1038">
        <v>38597</v>
      </c>
    </row>
    <row r="446" spans="1:1" x14ac:dyDescent="0.25">
      <c r="A446" s="1038">
        <v>38598</v>
      </c>
    </row>
    <row r="447" spans="1:1" x14ac:dyDescent="0.25">
      <c r="A447" s="1038">
        <v>38599</v>
      </c>
    </row>
    <row r="448" spans="1:1" x14ac:dyDescent="0.25">
      <c r="A448" s="1038">
        <v>38600</v>
      </c>
    </row>
    <row r="449" spans="1:1" x14ac:dyDescent="0.25">
      <c r="A449" s="1038">
        <v>38601</v>
      </c>
    </row>
    <row r="450" spans="1:1" x14ac:dyDescent="0.25">
      <c r="A450" s="1038">
        <v>38602</v>
      </c>
    </row>
    <row r="451" spans="1:1" x14ac:dyDescent="0.25">
      <c r="A451" s="1038">
        <v>38603</v>
      </c>
    </row>
    <row r="452" spans="1:1" x14ac:dyDescent="0.25">
      <c r="A452" s="1038">
        <v>38604</v>
      </c>
    </row>
    <row r="453" spans="1:1" x14ac:dyDescent="0.25">
      <c r="A453" s="1038">
        <v>38605</v>
      </c>
    </row>
    <row r="454" spans="1:1" x14ac:dyDescent="0.25">
      <c r="A454" s="1038">
        <v>38606</v>
      </c>
    </row>
    <row r="455" spans="1:1" x14ac:dyDescent="0.25">
      <c r="A455" s="1038">
        <v>38607</v>
      </c>
    </row>
    <row r="456" spans="1:1" x14ac:dyDescent="0.25">
      <c r="A456" s="1038">
        <v>38608</v>
      </c>
    </row>
    <row r="457" spans="1:1" x14ac:dyDescent="0.25">
      <c r="A457" s="1038">
        <v>38609</v>
      </c>
    </row>
    <row r="458" spans="1:1" x14ac:dyDescent="0.25">
      <c r="A458" s="1038">
        <v>38610</v>
      </c>
    </row>
    <row r="459" spans="1:1" x14ac:dyDescent="0.25">
      <c r="A459" s="1038">
        <v>38611</v>
      </c>
    </row>
    <row r="460" spans="1:1" x14ac:dyDescent="0.25">
      <c r="A460" s="1038">
        <v>38612</v>
      </c>
    </row>
    <row r="461" spans="1:1" x14ac:dyDescent="0.25">
      <c r="A461" s="1038">
        <v>38613</v>
      </c>
    </row>
    <row r="462" spans="1:1" x14ac:dyDescent="0.25">
      <c r="A462" s="1038">
        <v>38614</v>
      </c>
    </row>
    <row r="463" spans="1:1" x14ac:dyDescent="0.25">
      <c r="A463" s="1038">
        <v>38615</v>
      </c>
    </row>
    <row r="464" spans="1:1" x14ac:dyDescent="0.25">
      <c r="A464" s="1038">
        <v>38616</v>
      </c>
    </row>
    <row r="465" spans="1:1" x14ac:dyDescent="0.25">
      <c r="A465" s="1038">
        <v>38617</v>
      </c>
    </row>
    <row r="466" spans="1:1" x14ac:dyDescent="0.25">
      <c r="A466" s="1038">
        <v>38618</v>
      </c>
    </row>
    <row r="467" spans="1:1" x14ac:dyDescent="0.25">
      <c r="A467" s="1038">
        <v>38619</v>
      </c>
    </row>
    <row r="468" spans="1:1" x14ac:dyDescent="0.25">
      <c r="A468" s="1038">
        <v>38620</v>
      </c>
    </row>
    <row r="469" spans="1:1" x14ac:dyDescent="0.25">
      <c r="A469" s="1038">
        <v>38621</v>
      </c>
    </row>
    <row r="470" spans="1:1" x14ac:dyDescent="0.25">
      <c r="A470" s="1038">
        <v>38622</v>
      </c>
    </row>
    <row r="471" spans="1:1" x14ac:dyDescent="0.25">
      <c r="A471" s="1038">
        <v>38623</v>
      </c>
    </row>
    <row r="472" spans="1:1" x14ac:dyDescent="0.25">
      <c r="A472" s="1038">
        <v>38624</v>
      </c>
    </row>
    <row r="473" spans="1:1" x14ac:dyDescent="0.25">
      <c r="A473" s="1038">
        <v>38625</v>
      </c>
    </row>
    <row r="474" spans="1:1" x14ac:dyDescent="0.25">
      <c r="A474" s="1038">
        <v>38626</v>
      </c>
    </row>
    <row r="475" spans="1:1" x14ac:dyDescent="0.25">
      <c r="A475" s="1038">
        <v>38627</v>
      </c>
    </row>
    <row r="476" spans="1:1" x14ac:dyDescent="0.25">
      <c r="A476" s="1038">
        <v>38628</v>
      </c>
    </row>
    <row r="477" spans="1:1" x14ac:dyDescent="0.25">
      <c r="A477" s="1038">
        <v>38629</v>
      </c>
    </row>
    <row r="478" spans="1:1" x14ac:dyDescent="0.25">
      <c r="A478" s="1038">
        <v>38630</v>
      </c>
    </row>
    <row r="479" spans="1:1" x14ac:dyDescent="0.25">
      <c r="A479" s="1038">
        <v>38631</v>
      </c>
    </row>
    <row r="480" spans="1:1" x14ac:dyDescent="0.25">
      <c r="A480" s="1038">
        <v>38632</v>
      </c>
    </row>
    <row r="481" spans="1:1" x14ac:dyDescent="0.25">
      <c r="A481" s="1038">
        <v>38633</v>
      </c>
    </row>
    <row r="482" spans="1:1" x14ac:dyDescent="0.25">
      <c r="A482" s="1038">
        <v>38634</v>
      </c>
    </row>
    <row r="483" spans="1:1" x14ac:dyDescent="0.25">
      <c r="A483" s="1038">
        <v>38635</v>
      </c>
    </row>
    <row r="484" spans="1:1" x14ac:dyDescent="0.25">
      <c r="A484" s="1038">
        <v>38636</v>
      </c>
    </row>
    <row r="485" spans="1:1" x14ac:dyDescent="0.25">
      <c r="A485" s="1038">
        <v>38637</v>
      </c>
    </row>
    <row r="486" spans="1:1" x14ac:dyDescent="0.25">
      <c r="A486" s="1038">
        <v>38638</v>
      </c>
    </row>
    <row r="487" spans="1:1" x14ac:dyDescent="0.25">
      <c r="A487" s="1038">
        <v>38639</v>
      </c>
    </row>
    <row r="488" spans="1:1" x14ac:dyDescent="0.25">
      <c r="A488" s="1038">
        <v>38640</v>
      </c>
    </row>
    <row r="489" spans="1:1" x14ac:dyDescent="0.25">
      <c r="A489" s="1038">
        <v>38641</v>
      </c>
    </row>
    <row r="490" spans="1:1" x14ac:dyDescent="0.25">
      <c r="A490" s="1038">
        <v>38642</v>
      </c>
    </row>
    <row r="491" spans="1:1" x14ac:dyDescent="0.25">
      <c r="A491" s="1038">
        <v>38643</v>
      </c>
    </row>
    <row r="492" spans="1:1" x14ac:dyDescent="0.25">
      <c r="A492" s="1038">
        <v>38644</v>
      </c>
    </row>
    <row r="493" spans="1:1" x14ac:dyDescent="0.25">
      <c r="A493" s="1038">
        <v>38645</v>
      </c>
    </row>
    <row r="494" spans="1:1" x14ac:dyDescent="0.25">
      <c r="A494" s="1038">
        <v>38646</v>
      </c>
    </row>
    <row r="495" spans="1:1" x14ac:dyDescent="0.25">
      <c r="A495" s="1038">
        <v>38647</v>
      </c>
    </row>
    <row r="496" spans="1:1" x14ac:dyDescent="0.25">
      <c r="A496" s="1038">
        <v>38648</v>
      </c>
    </row>
    <row r="497" spans="1:1" x14ac:dyDescent="0.25">
      <c r="A497" s="1038">
        <v>38649</v>
      </c>
    </row>
    <row r="498" spans="1:1" x14ac:dyDescent="0.25">
      <c r="A498" s="1038">
        <v>38650</v>
      </c>
    </row>
    <row r="499" spans="1:1" x14ac:dyDescent="0.25">
      <c r="A499" s="1038">
        <v>38651</v>
      </c>
    </row>
    <row r="500" spans="1:1" x14ac:dyDescent="0.25">
      <c r="A500" s="1038">
        <v>38652</v>
      </c>
    </row>
    <row r="501" spans="1:1" x14ac:dyDescent="0.25">
      <c r="A501" s="1038">
        <v>38653</v>
      </c>
    </row>
    <row r="502" spans="1:1" x14ac:dyDescent="0.25">
      <c r="A502" s="1038">
        <v>38654</v>
      </c>
    </row>
    <row r="503" spans="1:1" x14ac:dyDescent="0.25">
      <c r="A503" s="1038">
        <v>38655</v>
      </c>
    </row>
    <row r="504" spans="1:1" x14ac:dyDescent="0.25">
      <c r="A504" s="1038">
        <v>38656</v>
      </c>
    </row>
    <row r="505" spans="1:1" x14ac:dyDescent="0.25">
      <c r="A505" s="1038">
        <v>38657</v>
      </c>
    </row>
    <row r="506" spans="1:1" x14ac:dyDescent="0.25">
      <c r="A506" s="1038">
        <v>38658</v>
      </c>
    </row>
    <row r="507" spans="1:1" x14ac:dyDescent="0.25">
      <c r="A507" s="1038">
        <v>38659</v>
      </c>
    </row>
    <row r="508" spans="1:1" x14ac:dyDescent="0.25">
      <c r="A508" s="1038">
        <v>38660</v>
      </c>
    </row>
    <row r="509" spans="1:1" x14ac:dyDescent="0.25">
      <c r="A509" s="1038">
        <v>38661</v>
      </c>
    </row>
    <row r="510" spans="1:1" x14ac:dyDescent="0.25">
      <c r="A510" s="1038">
        <v>38662</v>
      </c>
    </row>
    <row r="511" spans="1:1" x14ac:dyDescent="0.25">
      <c r="A511" s="1038">
        <v>38663</v>
      </c>
    </row>
    <row r="512" spans="1:1" x14ac:dyDescent="0.25">
      <c r="A512" s="1038">
        <v>38664</v>
      </c>
    </row>
    <row r="513" spans="1:1" x14ac:dyDescent="0.25">
      <c r="A513" s="1038">
        <v>38665</v>
      </c>
    </row>
    <row r="514" spans="1:1" x14ac:dyDescent="0.25">
      <c r="A514" s="1038">
        <v>38666</v>
      </c>
    </row>
    <row r="515" spans="1:1" x14ac:dyDescent="0.25">
      <c r="A515" s="1038">
        <v>38667</v>
      </c>
    </row>
    <row r="516" spans="1:1" x14ac:dyDescent="0.25">
      <c r="A516" s="1038">
        <v>38668</v>
      </c>
    </row>
    <row r="517" spans="1:1" x14ac:dyDescent="0.25">
      <c r="A517" s="1038">
        <v>38669</v>
      </c>
    </row>
    <row r="518" spans="1:1" x14ac:dyDescent="0.25">
      <c r="A518" s="1038">
        <v>38670</v>
      </c>
    </row>
    <row r="519" spans="1:1" x14ac:dyDescent="0.25">
      <c r="A519" s="1038">
        <v>38671</v>
      </c>
    </row>
    <row r="520" spans="1:1" x14ac:dyDescent="0.25">
      <c r="A520" s="1038">
        <v>38672</v>
      </c>
    </row>
    <row r="521" spans="1:1" x14ac:dyDescent="0.25">
      <c r="A521" s="1038">
        <v>38673</v>
      </c>
    </row>
    <row r="522" spans="1:1" x14ac:dyDescent="0.25">
      <c r="A522" s="1038">
        <v>38674</v>
      </c>
    </row>
    <row r="523" spans="1:1" x14ac:dyDescent="0.25">
      <c r="A523" s="1038">
        <v>38675</v>
      </c>
    </row>
    <row r="524" spans="1:1" x14ac:dyDescent="0.25">
      <c r="A524" s="1038">
        <v>38676</v>
      </c>
    </row>
    <row r="525" spans="1:1" x14ac:dyDescent="0.25">
      <c r="A525" s="1038">
        <v>38677</v>
      </c>
    </row>
    <row r="526" spans="1:1" x14ac:dyDescent="0.25">
      <c r="A526" s="1038">
        <v>38678</v>
      </c>
    </row>
    <row r="527" spans="1:1" x14ac:dyDescent="0.25">
      <c r="A527" s="1038">
        <v>38679</v>
      </c>
    </row>
    <row r="528" spans="1:1" x14ac:dyDescent="0.25">
      <c r="A528" s="1038">
        <v>38680</v>
      </c>
    </row>
    <row r="529" spans="1:1" x14ac:dyDescent="0.25">
      <c r="A529" s="1038">
        <v>38681</v>
      </c>
    </row>
    <row r="530" spans="1:1" x14ac:dyDescent="0.25">
      <c r="A530" s="1038">
        <v>38682</v>
      </c>
    </row>
    <row r="531" spans="1:1" x14ac:dyDescent="0.25">
      <c r="A531" s="1038">
        <v>38683</v>
      </c>
    </row>
    <row r="532" spans="1:1" x14ac:dyDescent="0.25">
      <c r="A532" s="1038">
        <v>38684</v>
      </c>
    </row>
    <row r="533" spans="1:1" x14ac:dyDescent="0.25">
      <c r="A533" s="1038">
        <v>38685</v>
      </c>
    </row>
    <row r="534" spans="1:1" x14ac:dyDescent="0.25">
      <c r="A534" s="1038">
        <v>38686</v>
      </c>
    </row>
    <row r="535" spans="1:1" x14ac:dyDescent="0.25">
      <c r="A535" s="1038">
        <v>38687</v>
      </c>
    </row>
    <row r="536" spans="1:1" x14ac:dyDescent="0.25">
      <c r="A536" s="1038">
        <v>38688</v>
      </c>
    </row>
    <row r="537" spans="1:1" x14ac:dyDescent="0.25">
      <c r="A537" s="1038">
        <v>38689</v>
      </c>
    </row>
    <row r="538" spans="1:1" x14ac:dyDescent="0.25">
      <c r="A538" s="1038">
        <v>38690</v>
      </c>
    </row>
    <row r="539" spans="1:1" x14ac:dyDescent="0.25">
      <c r="A539" s="1038">
        <v>38691</v>
      </c>
    </row>
    <row r="540" spans="1:1" x14ac:dyDescent="0.25">
      <c r="A540" s="1038">
        <v>38692</v>
      </c>
    </row>
    <row r="541" spans="1:1" x14ac:dyDescent="0.25">
      <c r="A541" s="1038">
        <v>38693</v>
      </c>
    </row>
    <row r="542" spans="1:1" x14ac:dyDescent="0.25">
      <c r="A542" s="1038">
        <v>38694</v>
      </c>
    </row>
    <row r="543" spans="1:1" x14ac:dyDescent="0.25">
      <c r="A543" s="1038">
        <v>38695</v>
      </c>
    </row>
    <row r="544" spans="1:1" x14ac:dyDescent="0.25">
      <c r="A544" s="1038">
        <v>38696</v>
      </c>
    </row>
    <row r="545" spans="1:1" x14ac:dyDescent="0.25">
      <c r="A545" s="1038">
        <v>38697</v>
      </c>
    </row>
    <row r="546" spans="1:1" x14ac:dyDescent="0.25">
      <c r="A546" s="1038">
        <v>38698</v>
      </c>
    </row>
    <row r="547" spans="1:1" x14ac:dyDescent="0.25">
      <c r="A547" s="1038">
        <v>38699</v>
      </c>
    </row>
    <row r="548" spans="1:1" x14ac:dyDescent="0.25">
      <c r="A548" s="1038">
        <v>38700</v>
      </c>
    </row>
    <row r="549" spans="1:1" x14ac:dyDescent="0.25">
      <c r="A549" s="1038">
        <v>38701</v>
      </c>
    </row>
    <row r="550" spans="1:1" x14ac:dyDescent="0.25">
      <c r="A550" s="1038">
        <v>38702</v>
      </c>
    </row>
    <row r="551" spans="1:1" x14ac:dyDescent="0.25">
      <c r="A551" s="1038">
        <v>38703</v>
      </c>
    </row>
    <row r="552" spans="1:1" x14ac:dyDescent="0.25">
      <c r="A552" s="1038">
        <v>38704</v>
      </c>
    </row>
    <row r="553" spans="1:1" x14ac:dyDescent="0.25">
      <c r="A553" s="1038">
        <v>38705</v>
      </c>
    </row>
    <row r="554" spans="1:1" x14ac:dyDescent="0.25">
      <c r="A554" s="1038">
        <v>38706</v>
      </c>
    </row>
    <row r="555" spans="1:1" x14ac:dyDescent="0.25">
      <c r="A555" s="1038">
        <v>38707</v>
      </c>
    </row>
    <row r="556" spans="1:1" x14ac:dyDescent="0.25">
      <c r="A556" s="1038">
        <v>38708</v>
      </c>
    </row>
    <row r="557" spans="1:1" x14ac:dyDescent="0.25">
      <c r="A557" s="1038">
        <v>38709</v>
      </c>
    </row>
    <row r="558" spans="1:1" x14ac:dyDescent="0.25">
      <c r="A558" s="1038">
        <v>38710</v>
      </c>
    </row>
    <row r="559" spans="1:1" x14ac:dyDescent="0.25">
      <c r="A559" s="1038">
        <v>38711</v>
      </c>
    </row>
    <row r="560" spans="1:1" x14ac:dyDescent="0.25">
      <c r="A560" s="1038">
        <v>38712</v>
      </c>
    </row>
    <row r="561" spans="1:1" x14ac:dyDescent="0.25">
      <c r="A561" s="1038">
        <v>38713</v>
      </c>
    </row>
    <row r="562" spans="1:1" x14ac:dyDescent="0.25">
      <c r="A562" s="1038">
        <v>38714</v>
      </c>
    </row>
    <row r="563" spans="1:1" x14ac:dyDescent="0.25">
      <c r="A563" s="1038">
        <v>38715</v>
      </c>
    </row>
    <row r="564" spans="1:1" x14ac:dyDescent="0.25">
      <c r="A564" s="1038">
        <v>38716</v>
      </c>
    </row>
    <row r="565" spans="1:1" x14ac:dyDescent="0.25">
      <c r="A565" s="1038">
        <v>38717</v>
      </c>
    </row>
    <row r="566" spans="1:1" x14ac:dyDescent="0.25">
      <c r="A566" s="1038">
        <v>38718</v>
      </c>
    </row>
    <row r="567" spans="1:1" x14ac:dyDescent="0.25">
      <c r="A567" s="1038">
        <v>38719</v>
      </c>
    </row>
    <row r="568" spans="1:1" x14ac:dyDescent="0.25">
      <c r="A568" s="1038">
        <v>38720</v>
      </c>
    </row>
    <row r="569" spans="1:1" x14ac:dyDescent="0.25">
      <c r="A569" s="1038">
        <v>38721</v>
      </c>
    </row>
    <row r="570" spans="1:1" x14ac:dyDescent="0.25">
      <c r="A570" s="1038">
        <v>38722</v>
      </c>
    </row>
    <row r="571" spans="1:1" x14ac:dyDescent="0.25">
      <c r="A571" s="1038">
        <v>38723</v>
      </c>
    </row>
    <row r="572" spans="1:1" x14ac:dyDescent="0.25">
      <c r="A572" s="1038">
        <v>38724</v>
      </c>
    </row>
    <row r="573" spans="1:1" x14ac:dyDescent="0.25">
      <c r="A573" s="1038">
        <v>38725</v>
      </c>
    </row>
    <row r="574" spans="1:1" x14ac:dyDescent="0.25">
      <c r="A574" s="1038">
        <v>38726</v>
      </c>
    </row>
    <row r="575" spans="1:1" x14ac:dyDescent="0.25">
      <c r="A575" s="1038">
        <v>38727</v>
      </c>
    </row>
    <row r="576" spans="1:1" x14ac:dyDescent="0.25">
      <c r="A576" s="1038">
        <v>38728</v>
      </c>
    </row>
    <row r="577" spans="1:1" x14ac:dyDescent="0.25">
      <c r="A577" s="1038">
        <v>38729</v>
      </c>
    </row>
    <row r="578" spans="1:1" x14ac:dyDescent="0.25">
      <c r="A578" s="1038">
        <v>38730</v>
      </c>
    </row>
    <row r="579" spans="1:1" x14ac:dyDescent="0.25">
      <c r="A579" s="1038">
        <v>38731</v>
      </c>
    </row>
    <row r="580" spans="1:1" x14ac:dyDescent="0.25">
      <c r="A580" s="1038">
        <v>38732</v>
      </c>
    </row>
    <row r="581" spans="1:1" x14ac:dyDescent="0.25">
      <c r="A581" s="1038">
        <v>38733</v>
      </c>
    </row>
    <row r="582" spans="1:1" x14ac:dyDescent="0.25">
      <c r="A582" s="1038">
        <v>38734</v>
      </c>
    </row>
    <row r="583" spans="1:1" x14ac:dyDescent="0.25">
      <c r="A583" s="1038">
        <v>38735</v>
      </c>
    </row>
    <row r="584" spans="1:1" x14ac:dyDescent="0.25">
      <c r="A584" s="1038">
        <v>38736</v>
      </c>
    </row>
    <row r="585" spans="1:1" x14ac:dyDescent="0.25">
      <c r="A585" s="1038">
        <v>38737</v>
      </c>
    </row>
    <row r="586" spans="1:1" x14ac:dyDescent="0.25">
      <c r="A586" s="1038">
        <v>38738</v>
      </c>
    </row>
    <row r="587" spans="1:1" x14ac:dyDescent="0.25">
      <c r="A587" s="1038">
        <v>38739</v>
      </c>
    </row>
    <row r="588" spans="1:1" x14ac:dyDescent="0.25">
      <c r="A588" s="1038">
        <v>38740</v>
      </c>
    </row>
    <row r="589" spans="1:1" x14ac:dyDescent="0.25">
      <c r="A589" s="1038">
        <v>38741</v>
      </c>
    </row>
    <row r="590" spans="1:1" x14ac:dyDescent="0.25">
      <c r="A590" s="1038">
        <v>38742</v>
      </c>
    </row>
    <row r="591" spans="1:1" x14ac:dyDescent="0.25">
      <c r="A591" s="1038">
        <v>38743</v>
      </c>
    </row>
    <row r="592" spans="1:1" x14ac:dyDescent="0.25">
      <c r="A592" s="1038">
        <v>38744</v>
      </c>
    </row>
    <row r="593" spans="1:1" x14ac:dyDescent="0.25">
      <c r="A593" s="1038">
        <v>38745</v>
      </c>
    </row>
    <row r="594" spans="1:1" x14ac:dyDescent="0.25">
      <c r="A594" s="1038">
        <v>38746</v>
      </c>
    </row>
    <row r="595" spans="1:1" x14ac:dyDescent="0.25">
      <c r="A595" s="1038">
        <v>38747</v>
      </c>
    </row>
    <row r="596" spans="1:1" x14ac:dyDescent="0.25">
      <c r="A596" s="1038">
        <v>38748</v>
      </c>
    </row>
    <row r="597" spans="1:1" x14ac:dyDescent="0.25">
      <c r="A597" s="1038">
        <v>38749</v>
      </c>
    </row>
    <row r="598" spans="1:1" x14ac:dyDescent="0.25">
      <c r="A598" s="1038">
        <v>38750</v>
      </c>
    </row>
    <row r="599" spans="1:1" x14ac:dyDescent="0.25">
      <c r="A599" s="1038">
        <v>38751</v>
      </c>
    </row>
    <row r="600" spans="1:1" x14ac:dyDescent="0.25">
      <c r="A600" s="1038">
        <v>38752</v>
      </c>
    </row>
    <row r="601" spans="1:1" x14ac:dyDescent="0.25">
      <c r="A601" s="1038">
        <v>38753</v>
      </c>
    </row>
    <row r="602" spans="1:1" x14ac:dyDescent="0.25">
      <c r="A602" s="1038">
        <v>38754</v>
      </c>
    </row>
    <row r="603" spans="1:1" x14ac:dyDescent="0.25">
      <c r="A603" s="1038">
        <v>38755</v>
      </c>
    </row>
    <row r="604" spans="1:1" x14ac:dyDescent="0.25">
      <c r="A604" s="1038">
        <v>38756</v>
      </c>
    </row>
    <row r="605" spans="1:1" x14ac:dyDescent="0.25">
      <c r="A605" s="1038">
        <v>38757</v>
      </c>
    </row>
    <row r="606" spans="1:1" x14ac:dyDescent="0.25">
      <c r="A606" s="1038">
        <v>38758</v>
      </c>
    </row>
    <row r="607" spans="1:1" x14ac:dyDescent="0.25">
      <c r="A607" s="1038">
        <v>38759</v>
      </c>
    </row>
    <row r="608" spans="1:1" x14ac:dyDescent="0.25">
      <c r="A608" s="1038">
        <v>38760</v>
      </c>
    </row>
    <row r="609" spans="1:1" x14ac:dyDescent="0.25">
      <c r="A609" s="1038">
        <v>38761</v>
      </c>
    </row>
    <row r="610" spans="1:1" x14ac:dyDescent="0.25">
      <c r="A610" s="1038">
        <v>38762</v>
      </c>
    </row>
    <row r="611" spans="1:1" x14ac:dyDescent="0.25">
      <c r="A611" s="1038">
        <v>38763</v>
      </c>
    </row>
    <row r="612" spans="1:1" x14ac:dyDescent="0.25">
      <c r="A612" s="1038">
        <v>38764</v>
      </c>
    </row>
    <row r="613" spans="1:1" x14ac:dyDescent="0.25">
      <c r="A613" s="1038">
        <v>38765</v>
      </c>
    </row>
    <row r="614" spans="1:1" x14ac:dyDescent="0.25">
      <c r="A614" s="1038">
        <v>38766</v>
      </c>
    </row>
    <row r="615" spans="1:1" x14ac:dyDescent="0.25">
      <c r="A615" s="1038">
        <v>38767</v>
      </c>
    </row>
    <row r="616" spans="1:1" x14ac:dyDescent="0.25">
      <c r="A616" s="1038">
        <v>38768</v>
      </c>
    </row>
    <row r="617" spans="1:1" x14ac:dyDescent="0.25">
      <c r="A617" s="1038">
        <v>38769</v>
      </c>
    </row>
    <row r="618" spans="1:1" x14ac:dyDescent="0.25">
      <c r="A618" s="1038">
        <v>38770</v>
      </c>
    </row>
    <row r="619" spans="1:1" x14ac:dyDescent="0.25">
      <c r="A619" s="1038">
        <v>38771</v>
      </c>
    </row>
    <row r="620" spans="1:1" x14ac:dyDescent="0.25">
      <c r="A620" s="1038">
        <v>38772</v>
      </c>
    </row>
    <row r="621" spans="1:1" x14ac:dyDescent="0.25">
      <c r="A621" s="1038">
        <v>38773</v>
      </c>
    </row>
    <row r="622" spans="1:1" x14ac:dyDescent="0.25">
      <c r="A622" s="1038">
        <v>38774</v>
      </c>
    </row>
    <row r="623" spans="1:1" x14ac:dyDescent="0.25">
      <c r="A623" s="1038">
        <v>38775</v>
      </c>
    </row>
    <row r="624" spans="1:1" x14ac:dyDescent="0.25">
      <c r="A624" s="1038">
        <v>38776</v>
      </c>
    </row>
    <row r="625" spans="1:1" x14ac:dyDescent="0.25">
      <c r="A625" s="1038">
        <v>38777</v>
      </c>
    </row>
    <row r="626" spans="1:1" x14ac:dyDescent="0.25">
      <c r="A626" s="1038">
        <v>38778</v>
      </c>
    </row>
    <row r="627" spans="1:1" x14ac:dyDescent="0.25">
      <c r="A627" s="1038">
        <v>38779</v>
      </c>
    </row>
    <row r="628" spans="1:1" x14ac:dyDescent="0.25">
      <c r="A628" s="1038">
        <v>38780</v>
      </c>
    </row>
    <row r="629" spans="1:1" x14ac:dyDescent="0.25">
      <c r="A629" s="1038">
        <v>38781</v>
      </c>
    </row>
    <row r="630" spans="1:1" x14ac:dyDescent="0.25">
      <c r="A630" s="1038">
        <v>38782</v>
      </c>
    </row>
    <row r="631" spans="1:1" x14ac:dyDescent="0.25">
      <c r="A631" s="1038">
        <v>38783</v>
      </c>
    </row>
    <row r="632" spans="1:1" x14ac:dyDescent="0.25">
      <c r="A632" s="1038">
        <v>38784</v>
      </c>
    </row>
    <row r="633" spans="1:1" x14ac:dyDescent="0.25">
      <c r="A633" s="1038">
        <v>38785</v>
      </c>
    </row>
    <row r="634" spans="1:1" x14ac:dyDescent="0.25">
      <c r="A634" s="1038">
        <v>38786</v>
      </c>
    </row>
    <row r="635" spans="1:1" x14ac:dyDescent="0.25">
      <c r="A635" s="1038">
        <v>38787</v>
      </c>
    </row>
    <row r="636" spans="1:1" x14ac:dyDescent="0.25">
      <c r="A636" s="1038">
        <v>38788</v>
      </c>
    </row>
    <row r="637" spans="1:1" x14ac:dyDescent="0.25">
      <c r="A637" s="1038">
        <v>38789</v>
      </c>
    </row>
    <row r="638" spans="1:1" x14ac:dyDescent="0.25">
      <c r="A638" s="1038">
        <v>38790</v>
      </c>
    </row>
    <row r="639" spans="1:1" x14ac:dyDescent="0.25">
      <c r="A639" s="1038">
        <v>38791</v>
      </c>
    </row>
    <row r="640" spans="1:1" x14ac:dyDescent="0.25">
      <c r="A640" s="1038">
        <v>38792</v>
      </c>
    </row>
    <row r="641" spans="1:1" x14ac:dyDescent="0.25">
      <c r="A641" s="1038">
        <v>38793</v>
      </c>
    </row>
    <row r="642" spans="1:1" x14ac:dyDescent="0.25">
      <c r="A642" s="1038">
        <v>38794</v>
      </c>
    </row>
    <row r="643" spans="1:1" x14ac:dyDescent="0.25">
      <c r="A643" s="1038">
        <v>38795</v>
      </c>
    </row>
    <row r="644" spans="1:1" x14ac:dyDescent="0.25">
      <c r="A644" s="1038">
        <v>38796</v>
      </c>
    </row>
    <row r="645" spans="1:1" x14ac:dyDescent="0.25">
      <c r="A645" s="1038">
        <v>38797</v>
      </c>
    </row>
    <row r="646" spans="1:1" x14ac:dyDescent="0.25">
      <c r="A646" s="1038">
        <v>38798</v>
      </c>
    </row>
    <row r="647" spans="1:1" x14ac:dyDescent="0.25">
      <c r="A647" s="1038">
        <v>38799</v>
      </c>
    </row>
    <row r="648" spans="1:1" x14ac:dyDescent="0.25">
      <c r="A648" s="1038">
        <v>38800</v>
      </c>
    </row>
    <row r="649" spans="1:1" x14ac:dyDescent="0.25">
      <c r="A649" s="1038">
        <v>38801</v>
      </c>
    </row>
    <row r="650" spans="1:1" x14ac:dyDescent="0.25">
      <c r="A650" s="1038">
        <v>38802</v>
      </c>
    </row>
    <row r="651" spans="1:1" x14ac:dyDescent="0.25">
      <c r="A651" s="1038">
        <v>38803</v>
      </c>
    </row>
    <row r="652" spans="1:1" x14ac:dyDescent="0.25">
      <c r="A652" s="1038">
        <v>38804</v>
      </c>
    </row>
    <row r="653" spans="1:1" x14ac:dyDescent="0.25">
      <c r="A653" s="1038">
        <v>38805</v>
      </c>
    </row>
    <row r="654" spans="1:1" x14ac:dyDescent="0.25">
      <c r="A654" s="1038">
        <v>38806</v>
      </c>
    </row>
    <row r="655" spans="1:1" x14ac:dyDescent="0.25">
      <c r="A655" s="1038">
        <v>38807</v>
      </c>
    </row>
    <row r="656" spans="1:1" x14ac:dyDescent="0.25">
      <c r="A656" s="1038">
        <v>38808</v>
      </c>
    </row>
    <row r="657" spans="1:1" x14ac:dyDescent="0.25">
      <c r="A657" s="1038">
        <v>38809</v>
      </c>
    </row>
    <row r="658" spans="1:1" x14ac:dyDescent="0.25">
      <c r="A658" s="1038">
        <v>38810</v>
      </c>
    </row>
    <row r="659" spans="1:1" x14ac:dyDescent="0.25">
      <c r="A659" s="1038">
        <v>38811</v>
      </c>
    </row>
    <row r="660" spans="1:1" x14ac:dyDescent="0.25">
      <c r="A660" s="1038">
        <v>38812</v>
      </c>
    </row>
    <row r="661" spans="1:1" x14ac:dyDescent="0.25">
      <c r="A661" s="1038">
        <v>38813</v>
      </c>
    </row>
    <row r="662" spans="1:1" x14ac:dyDescent="0.25">
      <c r="A662" s="1038">
        <v>38814</v>
      </c>
    </row>
    <row r="663" spans="1:1" x14ac:dyDescent="0.25">
      <c r="A663" s="1038">
        <v>38815</v>
      </c>
    </row>
    <row r="664" spans="1:1" x14ac:dyDescent="0.25">
      <c r="A664" s="1038">
        <v>38816</v>
      </c>
    </row>
    <row r="665" spans="1:1" x14ac:dyDescent="0.25">
      <c r="A665" s="1038">
        <v>38817</v>
      </c>
    </row>
    <row r="666" spans="1:1" x14ac:dyDescent="0.25">
      <c r="A666" s="1038">
        <v>38818</v>
      </c>
    </row>
    <row r="667" spans="1:1" x14ac:dyDescent="0.25">
      <c r="A667" s="1038">
        <v>38819</v>
      </c>
    </row>
    <row r="668" spans="1:1" x14ac:dyDescent="0.25">
      <c r="A668" s="1038">
        <v>38820</v>
      </c>
    </row>
    <row r="669" spans="1:1" x14ac:dyDescent="0.25">
      <c r="A669" s="1038">
        <v>38821</v>
      </c>
    </row>
    <row r="670" spans="1:1" x14ac:dyDescent="0.25">
      <c r="A670" s="1038">
        <v>38822</v>
      </c>
    </row>
    <row r="671" spans="1:1" x14ac:dyDescent="0.25">
      <c r="A671" s="1038">
        <v>38823</v>
      </c>
    </row>
    <row r="672" spans="1:1" x14ac:dyDescent="0.25">
      <c r="A672" s="1038">
        <v>38824</v>
      </c>
    </row>
    <row r="673" spans="1:1" x14ac:dyDescent="0.25">
      <c r="A673" s="1038">
        <v>38825</v>
      </c>
    </row>
    <row r="674" spans="1:1" x14ac:dyDescent="0.25">
      <c r="A674" s="1038">
        <v>38826</v>
      </c>
    </row>
    <row r="675" spans="1:1" x14ac:dyDescent="0.25">
      <c r="A675" s="1038">
        <v>38827</v>
      </c>
    </row>
    <row r="676" spans="1:1" x14ac:dyDescent="0.25">
      <c r="A676" s="1038">
        <v>38828</v>
      </c>
    </row>
    <row r="677" spans="1:1" x14ac:dyDescent="0.25">
      <c r="A677" s="1038">
        <v>38829</v>
      </c>
    </row>
    <row r="678" spans="1:1" x14ac:dyDescent="0.25">
      <c r="A678" s="1038">
        <v>38830</v>
      </c>
    </row>
    <row r="679" spans="1:1" x14ac:dyDescent="0.25">
      <c r="A679" s="1038">
        <v>38831</v>
      </c>
    </row>
    <row r="680" spans="1:1" x14ac:dyDescent="0.25">
      <c r="A680" s="1038">
        <v>38832</v>
      </c>
    </row>
    <row r="681" spans="1:1" x14ac:dyDescent="0.25">
      <c r="A681" s="1038">
        <v>38833</v>
      </c>
    </row>
    <row r="682" spans="1:1" x14ac:dyDescent="0.25">
      <c r="A682" s="1038">
        <v>38834</v>
      </c>
    </row>
    <row r="683" spans="1:1" x14ac:dyDescent="0.25">
      <c r="A683" s="1038">
        <v>38835</v>
      </c>
    </row>
    <row r="684" spans="1:1" x14ac:dyDescent="0.25">
      <c r="A684" s="1038">
        <v>38836</v>
      </c>
    </row>
    <row r="685" spans="1:1" x14ac:dyDescent="0.25">
      <c r="A685" s="1038">
        <v>38837</v>
      </c>
    </row>
    <row r="686" spans="1:1" x14ac:dyDescent="0.25">
      <c r="A686" s="1038">
        <v>38838</v>
      </c>
    </row>
    <row r="687" spans="1:1" x14ac:dyDescent="0.25">
      <c r="A687" s="1038">
        <v>38839</v>
      </c>
    </row>
    <row r="688" spans="1:1" x14ac:dyDescent="0.25">
      <c r="A688" s="1038">
        <v>38840</v>
      </c>
    </row>
    <row r="689" spans="1:1" x14ac:dyDescent="0.25">
      <c r="A689" s="1038">
        <v>38841</v>
      </c>
    </row>
    <row r="690" spans="1:1" x14ac:dyDescent="0.25">
      <c r="A690" s="1038">
        <v>38842</v>
      </c>
    </row>
    <row r="691" spans="1:1" x14ac:dyDescent="0.25">
      <c r="A691" s="1038">
        <v>38843</v>
      </c>
    </row>
    <row r="692" spans="1:1" x14ac:dyDescent="0.25">
      <c r="A692" s="1038">
        <v>38844</v>
      </c>
    </row>
    <row r="693" spans="1:1" x14ac:dyDescent="0.25">
      <c r="A693" s="1038">
        <v>38845</v>
      </c>
    </row>
    <row r="694" spans="1:1" x14ac:dyDescent="0.25">
      <c r="A694" s="1038">
        <v>38846</v>
      </c>
    </row>
    <row r="695" spans="1:1" x14ac:dyDescent="0.25">
      <c r="A695" s="1038">
        <v>38847</v>
      </c>
    </row>
    <row r="696" spans="1:1" x14ac:dyDescent="0.25">
      <c r="A696" s="1038">
        <v>38848</v>
      </c>
    </row>
    <row r="697" spans="1:1" x14ac:dyDescent="0.25">
      <c r="A697" s="1038">
        <v>38849</v>
      </c>
    </row>
    <row r="698" spans="1:1" x14ac:dyDescent="0.25">
      <c r="A698" s="1038">
        <v>38850</v>
      </c>
    </row>
    <row r="699" spans="1:1" x14ac:dyDescent="0.25">
      <c r="A699" s="1038">
        <v>38851</v>
      </c>
    </row>
    <row r="700" spans="1:1" x14ac:dyDescent="0.25">
      <c r="A700" s="1038">
        <v>38852</v>
      </c>
    </row>
    <row r="701" spans="1:1" x14ac:dyDescent="0.25">
      <c r="A701" s="1038">
        <v>38853</v>
      </c>
    </row>
    <row r="702" spans="1:1" x14ac:dyDescent="0.25">
      <c r="A702" s="1038">
        <v>38854</v>
      </c>
    </row>
    <row r="703" spans="1:1" x14ac:dyDescent="0.25">
      <c r="A703" s="1038">
        <v>38855</v>
      </c>
    </row>
    <row r="704" spans="1:1" x14ac:dyDescent="0.25">
      <c r="A704" s="1038">
        <v>38856</v>
      </c>
    </row>
    <row r="705" spans="1:1" x14ac:dyDescent="0.25">
      <c r="A705" s="1038">
        <v>38857</v>
      </c>
    </row>
    <row r="706" spans="1:1" x14ac:dyDescent="0.25">
      <c r="A706" s="1038">
        <v>38858</v>
      </c>
    </row>
    <row r="707" spans="1:1" x14ac:dyDescent="0.25">
      <c r="A707" s="1038">
        <v>38859</v>
      </c>
    </row>
    <row r="708" spans="1:1" x14ac:dyDescent="0.25">
      <c r="A708" s="1038">
        <v>38860</v>
      </c>
    </row>
    <row r="709" spans="1:1" x14ac:dyDescent="0.25">
      <c r="A709" s="1038">
        <v>38861</v>
      </c>
    </row>
    <row r="710" spans="1:1" x14ac:dyDescent="0.25">
      <c r="A710" s="1038">
        <v>38862</v>
      </c>
    </row>
    <row r="711" spans="1:1" x14ac:dyDescent="0.25">
      <c r="A711" s="1038">
        <v>38863</v>
      </c>
    </row>
    <row r="712" spans="1:1" x14ac:dyDescent="0.25">
      <c r="A712" s="1038">
        <v>38864</v>
      </c>
    </row>
    <row r="713" spans="1:1" x14ac:dyDescent="0.25">
      <c r="A713" s="1038">
        <v>38865</v>
      </c>
    </row>
    <row r="714" spans="1:1" x14ac:dyDescent="0.25">
      <c r="A714" s="1038">
        <v>38866</v>
      </c>
    </row>
    <row r="715" spans="1:1" x14ac:dyDescent="0.25">
      <c r="A715" s="1038">
        <v>38867</v>
      </c>
    </row>
    <row r="716" spans="1:1" x14ac:dyDescent="0.25">
      <c r="A716" s="1038">
        <v>38868</v>
      </c>
    </row>
    <row r="717" spans="1:1" x14ac:dyDescent="0.25">
      <c r="A717" s="1038">
        <v>38869</v>
      </c>
    </row>
    <row r="718" spans="1:1" x14ac:dyDescent="0.25">
      <c r="A718" s="1038">
        <v>38870</v>
      </c>
    </row>
    <row r="719" spans="1:1" x14ac:dyDescent="0.25">
      <c r="A719" s="1038">
        <v>38871</v>
      </c>
    </row>
    <row r="720" spans="1:1" x14ac:dyDescent="0.25">
      <c r="A720" s="1038">
        <v>38872</v>
      </c>
    </row>
    <row r="721" spans="1:1" x14ac:dyDescent="0.25">
      <c r="A721" s="1038">
        <v>38873</v>
      </c>
    </row>
    <row r="722" spans="1:1" x14ac:dyDescent="0.25">
      <c r="A722" s="1038">
        <v>38874</v>
      </c>
    </row>
    <row r="723" spans="1:1" x14ac:dyDescent="0.25">
      <c r="A723" s="1038">
        <v>38875</v>
      </c>
    </row>
    <row r="724" spans="1:1" x14ac:dyDescent="0.25">
      <c r="A724" s="1038">
        <v>38876</v>
      </c>
    </row>
    <row r="725" spans="1:1" x14ac:dyDescent="0.25">
      <c r="A725" s="1038">
        <v>38877</v>
      </c>
    </row>
    <row r="726" spans="1:1" x14ac:dyDescent="0.25">
      <c r="A726" s="1038">
        <v>38878</v>
      </c>
    </row>
    <row r="727" spans="1:1" x14ac:dyDescent="0.25">
      <c r="A727" s="1038">
        <v>38879</v>
      </c>
    </row>
    <row r="728" spans="1:1" x14ac:dyDescent="0.25">
      <c r="A728" s="1038">
        <v>38880</v>
      </c>
    </row>
    <row r="729" spans="1:1" x14ac:dyDescent="0.25">
      <c r="A729" s="1038">
        <v>38881</v>
      </c>
    </row>
    <row r="730" spans="1:1" x14ac:dyDescent="0.25">
      <c r="A730" s="1038">
        <v>38882</v>
      </c>
    </row>
    <row r="731" spans="1:1" x14ac:dyDescent="0.25">
      <c r="A731" s="1038">
        <v>38883</v>
      </c>
    </row>
    <row r="732" spans="1:1" x14ac:dyDescent="0.25">
      <c r="A732" s="1038">
        <v>38884</v>
      </c>
    </row>
    <row r="733" spans="1:1" x14ac:dyDescent="0.25">
      <c r="A733" s="1038">
        <v>38885</v>
      </c>
    </row>
    <row r="734" spans="1:1" x14ac:dyDescent="0.25">
      <c r="A734" s="1038">
        <v>38886</v>
      </c>
    </row>
    <row r="735" spans="1:1" x14ac:dyDescent="0.25">
      <c r="A735" s="1038">
        <v>38887</v>
      </c>
    </row>
    <row r="736" spans="1:1" x14ac:dyDescent="0.25">
      <c r="A736" s="1038">
        <v>38888</v>
      </c>
    </row>
    <row r="737" spans="1:1" x14ac:dyDescent="0.25">
      <c r="A737" s="1038">
        <v>38889</v>
      </c>
    </row>
    <row r="738" spans="1:1" x14ac:dyDescent="0.25">
      <c r="A738" s="1038">
        <v>38890</v>
      </c>
    </row>
    <row r="739" spans="1:1" x14ac:dyDescent="0.25">
      <c r="A739" s="1038">
        <v>38891</v>
      </c>
    </row>
    <row r="740" spans="1:1" x14ac:dyDescent="0.25">
      <c r="A740" s="1038">
        <v>38892</v>
      </c>
    </row>
    <row r="741" spans="1:1" x14ac:dyDescent="0.25">
      <c r="A741" s="1038">
        <v>38893</v>
      </c>
    </row>
    <row r="742" spans="1:1" x14ac:dyDescent="0.25">
      <c r="A742" s="1038">
        <v>38894</v>
      </c>
    </row>
    <row r="743" spans="1:1" x14ac:dyDescent="0.25">
      <c r="A743" s="1038">
        <v>38895</v>
      </c>
    </row>
    <row r="744" spans="1:1" x14ac:dyDescent="0.25">
      <c r="A744" s="1038">
        <v>38896</v>
      </c>
    </row>
    <row r="745" spans="1:1" x14ac:dyDescent="0.25">
      <c r="A745" s="1038">
        <v>38897</v>
      </c>
    </row>
    <row r="746" spans="1:1" x14ac:dyDescent="0.25">
      <c r="A746" s="1038">
        <v>38898</v>
      </c>
    </row>
    <row r="747" spans="1:1" x14ac:dyDescent="0.25">
      <c r="A747" s="1038">
        <v>38899</v>
      </c>
    </row>
    <row r="748" spans="1:1" x14ac:dyDescent="0.25">
      <c r="A748" s="1038">
        <v>38900</v>
      </c>
    </row>
    <row r="749" spans="1:1" x14ac:dyDescent="0.25">
      <c r="A749" s="1038">
        <v>38901</v>
      </c>
    </row>
    <row r="750" spans="1:1" x14ac:dyDescent="0.25">
      <c r="A750" s="1038">
        <v>38902</v>
      </c>
    </row>
    <row r="751" spans="1:1" x14ac:dyDescent="0.25">
      <c r="A751" s="1038">
        <v>38903</v>
      </c>
    </row>
    <row r="752" spans="1:1" x14ac:dyDescent="0.25">
      <c r="A752" s="1038">
        <v>38904</v>
      </c>
    </row>
    <row r="753" spans="1:1" x14ac:dyDescent="0.25">
      <c r="A753" s="1038">
        <v>38905</v>
      </c>
    </row>
    <row r="754" spans="1:1" x14ac:dyDescent="0.25">
      <c r="A754" s="1038">
        <v>38906</v>
      </c>
    </row>
    <row r="755" spans="1:1" x14ac:dyDescent="0.25">
      <c r="A755" s="1038">
        <v>38907</v>
      </c>
    </row>
    <row r="756" spans="1:1" x14ac:dyDescent="0.25">
      <c r="A756" s="1038">
        <v>38908</v>
      </c>
    </row>
    <row r="757" spans="1:1" x14ac:dyDescent="0.25">
      <c r="A757" s="1038">
        <v>38909</v>
      </c>
    </row>
    <row r="758" spans="1:1" x14ac:dyDescent="0.25">
      <c r="A758" s="1038">
        <v>38910</v>
      </c>
    </row>
    <row r="759" spans="1:1" x14ac:dyDescent="0.25">
      <c r="A759" s="1038">
        <v>38911</v>
      </c>
    </row>
    <row r="760" spans="1:1" x14ac:dyDescent="0.25">
      <c r="A760" s="1038">
        <v>38912</v>
      </c>
    </row>
    <row r="761" spans="1:1" x14ac:dyDescent="0.25">
      <c r="A761" s="1038">
        <v>38913</v>
      </c>
    </row>
    <row r="762" spans="1:1" x14ac:dyDescent="0.25">
      <c r="A762" s="1038">
        <v>38914</v>
      </c>
    </row>
    <row r="763" spans="1:1" x14ac:dyDescent="0.25">
      <c r="A763" s="1038">
        <v>38915</v>
      </c>
    </row>
    <row r="764" spans="1:1" x14ac:dyDescent="0.25">
      <c r="A764" s="1038">
        <v>38916</v>
      </c>
    </row>
    <row r="765" spans="1:1" x14ac:dyDescent="0.25">
      <c r="A765" s="1038">
        <v>38917</v>
      </c>
    </row>
    <row r="766" spans="1:1" x14ac:dyDescent="0.25">
      <c r="A766" s="1038">
        <v>38918</v>
      </c>
    </row>
    <row r="767" spans="1:1" x14ac:dyDescent="0.25">
      <c r="A767" s="1038">
        <v>38919</v>
      </c>
    </row>
    <row r="768" spans="1:1" x14ac:dyDescent="0.25">
      <c r="A768" s="1038">
        <v>38920</v>
      </c>
    </row>
    <row r="769" spans="1:1" x14ac:dyDescent="0.25">
      <c r="A769" s="1038">
        <v>38921</v>
      </c>
    </row>
    <row r="770" spans="1:1" x14ac:dyDescent="0.25">
      <c r="A770" s="1038">
        <v>38922</v>
      </c>
    </row>
    <row r="771" spans="1:1" x14ac:dyDescent="0.25">
      <c r="A771" s="1038">
        <v>38923</v>
      </c>
    </row>
    <row r="772" spans="1:1" x14ac:dyDescent="0.25">
      <c r="A772" s="1038">
        <v>38924</v>
      </c>
    </row>
    <row r="773" spans="1:1" x14ac:dyDescent="0.25">
      <c r="A773" s="1038">
        <v>38925</v>
      </c>
    </row>
    <row r="774" spans="1:1" x14ac:dyDescent="0.25">
      <c r="A774" s="1038">
        <v>38926</v>
      </c>
    </row>
    <row r="775" spans="1:1" x14ac:dyDescent="0.25">
      <c r="A775" s="1038">
        <v>38927</v>
      </c>
    </row>
    <row r="776" spans="1:1" x14ac:dyDescent="0.25">
      <c r="A776" s="1038">
        <v>38928</v>
      </c>
    </row>
    <row r="777" spans="1:1" x14ac:dyDescent="0.25">
      <c r="A777" s="1038">
        <v>38929</v>
      </c>
    </row>
    <row r="778" spans="1:1" x14ac:dyDescent="0.25">
      <c r="A778" s="1038">
        <v>38930</v>
      </c>
    </row>
    <row r="779" spans="1:1" x14ac:dyDescent="0.25">
      <c r="A779" s="1038">
        <v>38931</v>
      </c>
    </row>
    <row r="780" spans="1:1" x14ac:dyDescent="0.25">
      <c r="A780" s="1038">
        <v>38932</v>
      </c>
    </row>
    <row r="781" spans="1:1" x14ac:dyDescent="0.25">
      <c r="A781" s="1038">
        <v>38933</v>
      </c>
    </row>
    <row r="782" spans="1:1" x14ac:dyDescent="0.25">
      <c r="A782" s="1038">
        <v>38934</v>
      </c>
    </row>
    <row r="783" spans="1:1" x14ac:dyDescent="0.25">
      <c r="A783" s="1038">
        <v>38935</v>
      </c>
    </row>
    <row r="784" spans="1:1" x14ac:dyDescent="0.25">
      <c r="A784" s="1038">
        <v>38936</v>
      </c>
    </row>
    <row r="785" spans="1:1" x14ac:dyDescent="0.25">
      <c r="A785" s="1038">
        <v>38937</v>
      </c>
    </row>
    <row r="786" spans="1:1" x14ac:dyDescent="0.25">
      <c r="A786" s="1038">
        <v>38938</v>
      </c>
    </row>
    <row r="787" spans="1:1" x14ac:dyDescent="0.25">
      <c r="A787" s="1038">
        <v>38939</v>
      </c>
    </row>
    <row r="788" spans="1:1" x14ac:dyDescent="0.25">
      <c r="A788" s="1038">
        <v>38940</v>
      </c>
    </row>
    <row r="789" spans="1:1" x14ac:dyDescent="0.25">
      <c r="A789" s="1038">
        <v>38941</v>
      </c>
    </row>
    <row r="790" spans="1:1" x14ac:dyDescent="0.25">
      <c r="A790" s="1038">
        <v>38942</v>
      </c>
    </row>
    <row r="791" spans="1:1" x14ac:dyDescent="0.25">
      <c r="A791" s="1038">
        <v>38943</v>
      </c>
    </row>
    <row r="792" spans="1:1" x14ac:dyDescent="0.25">
      <c r="A792" s="1038">
        <v>38944</v>
      </c>
    </row>
    <row r="793" spans="1:1" x14ac:dyDescent="0.25">
      <c r="A793" s="1038">
        <v>38945</v>
      </c>
    </row>
    <row r="794" spans="1:1" x14ac:dyDescent="0.25">
      <c r="A794" s="1038">
        <v>38946</v>
      </c>
    </row>
    <row r="795" spans="1:1" x14ac:dyDescent="0.25">
      <c r="A795" s="1038">
        <v>38947</v>
      </c>
    </row>
    <row r="796" spans="1:1" x14ac:dyDescent="0.25">
      <c r="A796" s="1038">
        <v>38948</v>
      </c>
    </row>
    <row r="797" spans="1:1" x14ac:dyDescent="0.25">
      <c r="A797" s="1038">
        <v>38949</v>
      </c>
    </row>
    <row r="798" spans="1:1" x14ac:dyDescent="0.25">
      <c r="A798" s="1038">
        <v>38950</v>
      </c>
    </row>
    <row r="799" spans="1:1" x14ac:dyDescent="0.25">
      <c r="A799" s="1038">
        <v>38951</v>
      </c>
    </row>
    <row r="800" spans="1:1" x14ac:dyDescent="0.25">
      <c r="A800" s="1038">
        <v>38952</v>
      </c>
    </row>
    <row r="801" spans="1:1" x14ac:dyDescent="0.25">
      <c r="A801" s="1038">
        <v>38953</v>
      </c>
    </row>
    <row r="802" spans="1:1" x14ac:dyDescent="0.25">
      <c r="A802" s="1038">
        <v>38954</v>
      </c>
    </row>
    <row r="803" spans="1:1" x14ac:dyDescent="0.25">
      <c r="A803" s="1038">
        <v>38955</v>
      </c>
    </row>
    <row r="804" spans="1:1" x14ac:dyDescent="0.25">
      <c r="A804" s="1038">
        <v>38956</v>
      </c>
    </row>
    <row r="805" spans="1:1" x14ac:dyDescent="0.25">
      <c r="A805" s="1038">
        <v>38957</v>
      </c>
    </row>
    <row r="806" spans="1:1" x14ac:dyDescent="0.25">
      <c r="A806" s="1038">
        <v>38958</v>
      </c>
    </row>
    <row r="807" spans="1:1" x14ac:dyDescent="0.25">
      <c r="A807" s="1038">
        <v>38959</v>
      </c>
    </row>
    <row r="808" spans="1:1" x14ac:dyDescent="0.25">
      <c r="A808" s="1038">
        <v>38960</v>
      </c>
    </row>
    <row r="809" spans="1:1" x14ac:dyDescent="0.25">
      <c r="A809" s="1038">
        <v>38961</v>
      </c>
    </row>
    <row r="810" spans="1:1" x14ac:dyDescent="0.25">
      <c r="A810" s="1038">
        <v>38962</v>
      </c>
    </row>
    <row r="811" spans="1:1" x14ac:dyDescent="0.25">
      <c r="A811" s="1038">
        <v>38963</v>
      </c>
    </row>
    <row r="812" spans="1:1" x14ac:dyDescent="0.25">
      <c r="A812" s="1038">
        <v>38964</v>
      </c>
    </row>
    <row r="813" spans="1:1" x14ac:dyDescent="0.25">
      <c r="A813" s="1038">
        <v>38965</v>
      </c>
    </row>
    <row r="814" spans="1:1" x14ac:dyDescent="0.25">
      <c r="A814" s="1038">
        <v>38966</v>
      </c>
    </row>
    <row r="815" spans="1:1" x14ac:dyDescent="0.25">
      <c r="A815" s="1038">
        <v>38967</v>
      </c>
    </row>
    <row r="816" spans="1:1" x14ac:dyDescent="0.25">
      <c r="A816" s="1038">
        <v>38968</v>
      </c>
    </row>
    <row r="817" spans="1:1" x14ac:dyDescent="0.25">
      <c r="A817" s="1038">
        <v>38969</v>
      </c>
    </row>
    <row r="818" spans="1:1" x14ac:dyDescent="0.25">
      <c r="A818" s="1038">
        <v>38970</v>
      </c>
    </row>
    <row r="819" spans="1:1" x14ac:dyDescent="0.25">
      <c r="A819" s="1038">
        <v>38971</v>
      </c>
    </row>
    <row r="820" spans="1:1" x14ac:dyDescent="0.25">
      <c r="A820" s="1038">
        <v>38972</v>
      </c>
    </row>
    <row r="821" spans="1:1" x14ac:dyDescent="0.25">
      <c r="A821" s="1038">
        <v>38973</v>
      </c>
    </row>
    <row r="822" spans="1:1" x14ac:dyDescent="0.25">
      <c r="A822" s="1038">
        <v>38974</v>
      </c>
    </row>
    <row r="823" spans="1:1" x14ac:dyDescent="0.25">
      <c r="A823" s="1038">
        <v>38975</v>
      </c>
    </row>
    <row r="824" spans="1:1" x14ac:dyDescent="0.25">
      <c r="A824" s="1038">
        <v>38976</v>
      </c>
    </row>
    <row r="825" spans="1:1" x14ac:dyDescent="0.25">
      <c r="A825" s="1038">
        <v>38977</v>
      </c>
    </row>
    <row r="826" spans="1:1" x14ac:dyDescent="0.25">
      <c r="A826" s="1038">
        <v>38978</v>
      </c>
    </row>
    <row r="827" spans="1:1" x14ac:dyDescent="0.25">
      <c r="A827" s="1038">
        <v>38979</v>
      </c>
    </row>
    <row r="828" spans="1:1" x14ac:dyDescent="0.25">
      <c r="A828" s="1038">
        <v>38980</v>
      </c>
    </row>
    <row r="829" spans="1:1" x14ac:dyDescent="0.25">
      <c r="A829" s="1038">
        <v>38981</v>
      </c>
    </row>
    <row r="830" spans="1:1" x14ac:dyDescent="0.25">
      <c r="A830" s="1038">
        <v>38982</v>
      </c>
    </row>
    <row r="831" spans="1:1" x14ac:dyDescent="0.25">
      <c r="A831" s="1038">
        <v>38983</v>
      </c>
    </row>
    <row r="832" spans="1:1" x14ac:dyDescent="0.25">
      <c r="A832" s="1038">
        <v>38984</v>
      </c>
    </row>
    <row r="833" spans="1:1" x14ac:dyDescent="0.25">
      <c r="A833" s="1038">
        <v>38985</v>
      </c>
    </row>
    <row r="834" spans="1:1" x14ac:dyDescent="0.25">
      <c r="A834" s="1038">
        <v>38986</v>
      </c>
    </row>
    <row r="835" spans="1:1" x14ac:dyDescent="0.25">
      <c r="A835" s="1038">
        <v>38987</v>
      </c>
    </row>
    <row r="836" spans="1:1" x14ac:dyDescent="0.25">
      <c r="A836" s="1038">
        <v>38988</v>
      </c>
    </row>
    <row r="837" spans="1:1" x14ac:dyDescent="0.25">
      <c r="A837" s="1038">
        <v>38989</v>
      </c>
    </row>
    <row r="838" spans="1:1" x14ac:dyDescent="0.25">
      <c r="A838" s="1038">
        <v>38990</v>
      </c>
    </row>
    <row r="839" spans="1:1" x14ac:dyDescent="0.25">
      <c r="A839" s="1038">
        <v>38991</v>
      </c>
    </row>
    <row r="840" spans="1:1" x14ac:dyDescent="0.25">
      <c r="A840" s="1038">
        <v>38992</v>
      </c>
    </row>
    <row r="841" spans="1:1" x14ac:dyDescent="0.25">
      <c r="A841" s="1038">
        <v>38993</v>
      </c>
    </row>
    <row r="842" spans="1:1" x14ac:dyDescent="0.25">
      <c r="A842" s="1038">
        <v>38994</v>
      </c>
    </row>
    <row r="843" spans="1:1" x14ac:dyDescent="0.25">
      <c r="A843" s="1038">
        <v>38995</v>
      </c>
    </row>
    <row r="844" spans="1:1" x14ac:dyDescent="0.25">
      <c r="A844" s="1038">
        <v>38996</v>
      </c>
    </row>
    <row r="845" spans="1:1" x14ac:dyDescent="0.25">
      <c r="A845" s="1038">
        <v>38997</v>
      </c>
    </row>
    <row r="846" spans="1:1" x14ac:dyDescent="0.25">
      <c r="A846" s="1038">
        <v>38998</v>
      </c>
    </row>
    <row r="847" spans="1:1" x14ac:dyDescent="0.25">
      <c r="A847" s="1038">
        <v>38999</v>
      </c>
    </row>
    <row r="848" spans="1:1" x14ac:dyDescent="0.25">
      <c r="A848" s="1038">
        <v>39000</v>
      </c>
    </row>
    <row r="849" spans="1:1" x14ac:dyDescent="0.25">
      <c r="A849" s="1038">
        <v>39001</v>
      </c>
    </row>
    <row r="850" spans="1:1" x14ac:dyDescent="0.25">
      <c r="A850" s="1038">
        <v>39002</v>
      </c>
    </row>
    <row r="851" spans="1:1" x14ac:dyDescent="0.25">
      <c r="A851" s="1038">
        <v>39003</v>
      </c>
    </row>
    <row r="852" spans="1:1" x14ac:dyDescent="0.25">
      <c r="A852" s="1038">
        <v>39004</v>
      </c>
    </row>
    <row r="853" spans="1:1" x14ac:dyDescent="0.25">
      <c r="A853" s="1038">
        <v>39005</v>
      </c>
    </row>
    <row r="854" spans="1:1" x14ac:dyDescent="0.25">
      <c r="A854" s="1038">
        <v>39006</v>
      </c>
    </row>
    <row r="855" spans="1:1" x14ac:dyDescent="0.25">
      <c r="A855" s="1038">
        <v>39007</v>
      </c>
    </row>
    <row r="856" spans="1:1" x14ac:dyDescent="0.25">
      <c r="A856" s="1038">
        <v>39008</v>
      </c>
    </row>
    <row r="857" spans="1:1" x14ac:dyDescent="0.25">
      <c r="A857" s="1038">
        <v>39009</v>
      </c>
    </row>
    <row r="858" spans="1:1" x14ac:dyDescent="0.25">
      <c r="A858" s="1038">
        <v>39010</v>
      </c>
    </row>
    <row r="859" spans="1:1" x14ac:dyDescent="0.25">
      <c r="A859" s="1038">
        <v>39011</v>
      </c>
    </row>
    <row r="860" spans="1:1" x14ac:dyDescent="0.25">
      <c r="A860" s="1038">
        <v>39012</v>
      </c>
    </row>
    <row r="861" spans="1:1" x14ac:dyDescent="0.25">
      <c r="A861" s="1038">
        <v>39013</v>
      </c>
    </row>
    <row r="862" spans="1:1" x14ac:dyDescent="0.25">
      <c r="A862" s="1038">
        <v>39014</v>
      </c>
    </row>
    <row r="863" spans="1:1" x14ac:dyDescent="0.25">
      <c r="A863" s="1038">
        <v>39015</v>
      </c>
    </row>
    <row r="864" spans="1:1" x14ac:dyDescent="0.25">
      <c r="A864" s="1038">
        <v>39016</v>
      </c>
    </row>
    <row r="865" spans="1:1" x14ac:dyDescent="0.25">
      <c r="A865" s="1038">
        <v>39017</v>
      </c>
    </row>
    <row r="866" spans="1:1" x14ac:dyDescent="0.25">
      <c r="A866" s="1038">
        <v>39018</v>
      </c>
    </row>
    <row r="867" spans="1:1" x14ac:dyDescent="0.25">
      <c r="A867" s="1038">
        <v>39019</v>
      </c>
    </row>
    <row r="868" spans="1:1" x14ac:dyDescent="0.25">
      <c r="A868" s="1038">
        <v>39020</v>
      </c>
    </row>
    <row r="869" spans="1:1" x14ac:dyDescent="0.25">
      <c r="A869" s="1038">
        <v>39021</v>
      </c>
    </row>
    <row r="870" spans="1:1" x14ac:dyDescent="0.25">
      <c r="A870" s="1038">
        <v>39022</v>
      </c>
    </row>
    <row r="871" spans="1:1" x14ac:dyDescent="0.25">
      <c r="A871" s="1038">
        <v>39023</v>
      </c>
    </row>
    <row r="872" spans="1:1" x14ac:dyDescent="0.25">
      <c r="A872" s="1038">
        <v>39024</v>
      </c>
    </row>
    <row r="873" spans="1:1" x14ac:dyDescent="0.25">
      <c r="A873" s="1038">
        <v>39025</v>
      </c>
    </row>
    <row r="874" spans="1:1" x14ac:dyDescent="0.25">
      <c r="A874" s="1038">
        <v>39026</v>
      </c>
    </row>
    <row r="875" spans="1:1" x14ac:dyDescent="0.25">
      <c r="A875" s="1038">
        <v>39027</v>
      </c>
    </row>
    <row r="876" spans="1:1" x14ac:dyDescent="0.25">
      <c r="A876" s="1038">
        <v>39028</v>
      </c>
    </row>
    <row r="877" spans="1:1" x14ac:dyDescent="0.25">
      <c r="A877" s="1038">
        <v>39029</v>
      </c>
    </row>
    <row r="878" spans="1:1" x14ac:dyDescent="0.25">
      <c r="A878" s="1038">
        <v>39030</v>
      </c>
    </row>
    <row r="879" spans="1:1" x14ac:dyDescent="0.25">
      <c r="A879" s="1038">
        <v>39031</v>
      </c>
    </row>
    <row r="880" spans="1:1" x14ac:dyDescent="0.25">
      <c r="A880" s="1038">
        <v>39032</v>
      </c>
    </row>
    <row r="881" spans="1:1" x14ac:dyDescent="0.25">
      <c r="A881" s="1038">
        <v>39033</v>
      </c>
    </row>
    <row r="882" spans="1:1" x14ac:dyDescent="0.25">
      <c r="A882" s="1038">
        <v>39034</v>
      </c>
    </row>
    <row r="883" spans="1:1" x14ac:dyDescent="0.25">
      <c r="A883" s="1038">
        <v>39035</v>
      </c>
    </row>
    <row r="884" spans="1:1" x14ac:dyDescent="0.25">
      <c r="A884" s="1038">
        <v>39036</v>
      </c>
    </row>
    <row r="885" spans="1:1" x14ac:dyDescent="0.25">
      <c r="A885" s="1038">
        <v>39037</v>
      </c>
    </row>
    <row r="886" spans="1:1" x14ac:dyDescent="0.25">
      <c r="A886" s="1038">
        <v>39038</v>
      </c>
    </row>
    <row r="887" spans="1:1" x14ac:dyDescent="0.25">
      <c r="A887" s="1038">
        <v>39039</v>
      </c>
    </row>
    <row r="888" spans="1:1" x14ac:dyDescent="0.25">
      <c r="A888" s="1038">
        <v>39040</v>
      </c>
    </row>
    <row r="889" spans="1:1" x14ac:dyDescent="0.25">
      <c r="A889" s="1038">
        <v>39041</v>
      </c>
    </row>
    <row r="890" spans="1:1" x14ac:dyDescent="0.25">
      <c r="A890" s="1038">
        <v>39042</v>
      </c>
    </row>
    <row r="891" spans="1:1" x14ac:dyDescent="0.25">
      <c r="A891" s="1038">
        <v>39043</v>
      </c>
    </row>
    <row r="892" spans="1:1" x14ac:dyDescent="0.25">
      <c r="A892" s="1038">
        <v>39044</v>
      </c>
    </row>
    <row r="893" spans="1:1" x14ac:dyDescent="0.25">
      <c r="A893" s="1038">
        <v>39045</v>
      </c>
    </row>
    <row r="894" spans="1:1" x14ac:dyDescent="0.25">
      <c r="A894" s="1038">
        <v>39046</v>
      </c>
    </row>
    <row r="895" spans="1:1" x14ac:dyDescent="0.25">
      <c r="A895" s="1038">
        <v>39047</v>
      </c>
    </row>
    <row r="896" spans="1:1" x14ac:dyDescent="0.25">
      <c r="A896" s="1038">
        <v>39048</v>
      </c>
    </row>
    <row r="897" spans="1:1" x14ac:dyDescent="0.25">
      <c r="A897" s="1038">
        <v>39049</v>
      </c>
    </row>
    <row r="898" spans="1:1" x14ac:dyDescent="0.25">
      <c r="A898" s="1038">
        <v>39050</v>
      </c>
    </row>
    <row r="899" spans="1:1" x14ac:dyDescent="0.25">
      <c r="A899" s="1038">
        <v>39051</v>
      </c>
    </row>
    <row r="900" spans="1:1" x14ac:dyDescent="0.25">
      <c r="A900" s="1038">
        <v>39052</v>
      </c>
    </row>
    <row r="901" spans="1:1" x14ac:dyDescent="0.25">
      <c r="A901" s="1038">
        <v>39053</v>
      </c>
    </row>
    <row r="902" spans="1:1" x14ac:dyDescent="0.25">
      <c r="A902" s="1038">
        <v>39054</v>
      </c>
    </row>
    <row r="903" spans="1:1" x14ac:dyDescent="0.25">
      <c r="A903" s="1038">
        <v>39055</v>
      </c>
    </row>
    <row r="904" spans="1:1" x14ac:dyDescent="0.25">
      <c r="A904" s="1038">
        <v>39056</v>
      </c>
    </row>
    <row r="905" spans="1:1" x14ac:dyDescent="0.25">
      <c r="A905" s="1038">
        <v>39057</v>
      </c>
    </row>
    <row r="906" spans="1:1" x14ac:dyDescent="0.25">
      <c r="A906" s="1038">
        <v>39058</v>
      </c>
    </row>
    <row r="907" spans="1:1" x14ac:dyDescent="0.25">
      <c r="A907" s="1038">
        <v>39059</v>
      </c>
    </row>
    <row r="908" spans="1:1" x14ac:dyDescent="0.25">
      <c r="A908" s="1038">
        <v>39060</v>
      </c>
    </row>
    <row r="909" spans="1:1" x14ac:dyDescent="0.25">
      <c r="A909" s="1038">
        <v>39061</v>
      </c>
    </row>
    <row r="910" spans="1:1" x14ac:dyDescent="0.25">
      <c r="A910" s="1038">
        <v>39062</v>
      </c>
    </row>
    <row r="911" spans="1:1" x14ac:dyDescent="0.25">
      <c r="A911" s="1038">
        <v>39063</v>
      </c>
    </row>
    <row r="912" spans="1:1" x14ac:dyDescent="0.25">
      <c r="A912" s="1038">
        <v>39064</v>
      </c>
    </row>
    <row r="913" spans="1:1" x14ac:dyDescent="0.25">
      <c r="A913" s="1038">
        <v>39065</v>
      </c>
    </row>
    <row r="914" spans="1:1" x14ac:dyDescent="0.25">
      <c r="A914" s="1038">
        <v>39066</v>
      </c>
    </row>
    <row r="915" spans="1:1" x14ac:dyDescent="0.25">
      <c r="A915" s="1038">
        <v>39067</v>
      </c>
    </row>
    <row r="916" spans="1:1" x14ac:dyDescent="0.25">
      <c r="A916" s="1038">
        <v>39068</v>
      </c>
    </row>
    <row r="917" spans="1:1" x14ac:dyDescent="0.25">
      <c r="A917" s="1038">
        <v>39069</v>
      </c>
    </row>
    <row r="918" spans="1:1" x14ac:dyDescent="0.25">
      <c r="A918" s="1038">
        <v>39070</v>
      </c>
    </row>
    <row r="919" spans="1:1" x14ac:dyDescent="0.25">
      <c r="A919" s="1038">
        <v>39071</v>
      </c>
    </row>
    <row r="920" spans="1:1" x14ac:dyDescent="0.25">
      <c r="A920" s="1038">
        <v>39072</v>
      </c>
    </row>
    <row r="921" spans="1:1" x14ac:dyDescent="0.25">
      <c r="A921" s="1038">
        <v>39073</v>
      </c>
    </row>
    <row r="922" spans="1:1" x14ac:dyDescent="0.25">
      <c r="A922" s="1038">
        <v>39074</v>
      </c>
    </row>
    <row r="923" spans="1:1" x14ac:dyDescent="0.25">
      <c r="A923" s="1038">
        <v>39075</v>
      </c>
    </row>
    <row r="924" spans="1:1" x14ac:dyDescent="0.25">
      <c r="A924" s="1038">
        <v>39076</v>
      </c>
    </row>
    <row r="925" spans="1:1" x14ac:dyDescent="0.25">
      <c r="A925" s="1038">
        <v>39077</v>
      </c>
    </row>
    <row r="926" spans="1:1" x14ac:dyDescent="0.25">
      <c r="A926" s="1038">
        <v>39078</v>
      </c>
    </row>
    <row r="927" spans="1:1" x14ac:dyDescent="0.25">
      <c r="A927" s="1038">
        <v>39079</v>
      </c>
    </row>
    <row r="928" spans="1:1" x14ac:dyDescent="0.25">
      <c r="A928" s="1038">
        <v>39080</v>
      </c>
    </row>
    <row r="929" spans="1:1" x14ac:dyDescent="0.25">
      <c r="A929" s="1038">
        <v>39081</v>
      </c>
    </row>
    <row r="930" spans="1:1" x14ac:dyDescent="0.25">
      <c r="A930" s="1038">
        <v>39082</v>
      </c>
    </row>
    <row r="931" spans="1:1" x14ac:dyDescent="0.25">
      <c r="A931" s="1038">
        <v>39083</v>
      </c>
    </row>
    <row r="932" spans="1:1" x14ac:dyDescent="0.25">
      <c r="A932" s="1038">
        <v>39084</v>
      </c>
    </row>
    <row r="933" spans="1:1" x14ac:dyDescent="0.25">
      <c r="A933" s="1038">
        <v>39085</v>
      </c>
    </row>
    <row r="934" spans="1:1" x14ac:dyDescent="0.25">
      <c r="A934" s="1038">
        <v>39086</v>
      </c>
    </row>
    <row r="935" spans="1:1" x14ac:dyDescent="0.25">
      <c r="A935" s="1038">
        <v>39087</v>
      </c>
    </row>
    <row r="936" spans="1:1" x14ac:dyDescent="0.25">
      <c r="A936" s="1038">
        <v>39088</v>
      </c>
    </row>
    <row r="937" spans="1:1" x14ac:dyDescent="0.25">
      <c r="A937" s="1038">
        <v>39089</v>
      </c>
    </row>
    <row r="938" spans="1:1" x14ac:dyDescent="0.25">
      <c r="A938" s="1038">
        <v>39090</v>
      </c>
    </row>
    <row r="939" spans="1:1" x14ac:dyDescent="0.25">
      <c r="A939" s="1038">
        <v>39091</v>
      </c>
    </row>
    <row r="940" spans="1:1" x14ac:dyDescent="0.25">
      <c r="A940" s="1038">
        <v>39092</v>
      </c>
    </row>
    <row r="941" spans="1:1" x14ac:dyDescent="0.25">
      <c r="A941" s="1038">
        <v>39093</v>
      </c>
    </row>
    <row r="942" spans="1:1" x14ac:dyDescent="0.25">
      <c r="A942" s="1038">
        <v>39094</v>
      </c>
    </row>
    <row r="943" spans="1:1" x14ac:dyDescent="0.25">
      <c r="A943" s="1038">
        <v>39095</v>
      </c>
    </row>
    <row r="944" spans="1:1" x14ac:dyDescent="0.25">
      <c r="A944" s="1038">
        <v>39096</v>
      </c>
    </row>
    <row r="945" spans="1:1" x14ac:dyDescent="0.25">
      <c r="A945" s="1038">
        <v>39097</v>
      </c>
    </row>
    <row r="946" spans="1:1" x14ac:dyDescent="0.25">
      <c r="A946" s="1038">
        <v>39098</v>
      </c>
    </row>
    <row r="947" spans="1:1" x14ac:dyDescent="0.25">
      <c r="A947" s="1038">
        <v>39099</v>
      </c>
    </row>
    <row r="948" spans="1:1" x14ac:dyDescent="0.25">
      <c r="A948" s="1038">
        <v>39100</v>
      </c>
    </row>
    <row r="949" spans="1:1" x14ac:dyDescent="0.25">
      <c r="A949" s="1038">
        <v>39101</v>
      </c>
    </row>
    <row r="950" spans="1:1" x14ac:dyDescent="0.25">
      <c r="A950" s="1038">
        <v>39102</v>
      </c>
    </row>
    <row r="951" spans="1:1" x14ac:dyDescent="0.25">
      <c r="A951" s="1038">
        <v>39103</v>
      </c>
    </row>
    <row r="952" spans="1:1" x14ac:dyDescent="0.25">
      <c r="A952" s="1038">
        <v>39104</v>
      </c>
    </row>
    <row r="953" spans="1:1" x14ac:dyDescent="0.25">
      <c r="A953" s="1038">
        <v>39105</v>
      </c>
    </row>
    <row r="954" spans="1:1" x14ac:dyDescent="0.25">
      <c r="A954" s="1038">
        <v>39106</v>
      </c>
    </row>
    <row r="955" spans="1:1" x14ac:dyDescent="0.25">
      <c r="A955" s="1038">
        <v>39107</v>
      </c>
    </row>
    <row r="956" spans="1:1" x14ac:dyDescent="0.25">
      <c r="A956" s="1038">
        <v>39108</v>
      </c>
    </row>
    <row r="957" spans="1:1" x14ac:dyDescent="0.25">
      <c r="A957" s="1038">
        <v>39109</v>
      </c>
    </row>
    <row r="958" spans="1:1" x14ac:dyDescent="0.25">
      <c r="A958" s="1038">
        <v>39110</v>
      </c>
    </row>
    <row r="959" spans="1:1" x14ac:dyDescent="0.25">
      <c r="A959" s="1038">
        <v>39111</v>
      </c>
    </row>
    <row r="960" spans="1:1" x14ac:dyDescent="0.25">
      <c r="A960" s="1038">
        <v>39112</v>
      </c>
    </row>
    <row r="961" spans="1:1" x14ac:dyDescent="0.25">
      <c r="A961" s="1038">
        <v>39113</v>
      </c>
    </row>
    <row r="962" spans="1:1" x14ac:dyDescent="0.25">
      <c r="A962" s="1038">
        <v>39114</v>
      </c>
    </row>
    <row r="963" spans="1:1" x14ac:dyDescent="0.25">
      <c r="A963" s="1038">
        <v>39115</v>
      </c>
    </row>
    <row r="964" spans="1:1" x14ac:dyDescent="0.25">
      <c r="A964" s="1038">
        <v>39116</v>
      </c>
    </row>
    <row r="965" spans="1:1" x14ac:dyDescent="0.25">
      <c r="A965" s="1038">
        <v>39117</v>
      </c>
    </row>
    <row r="966" spans="1:1" x14ac:dyDescent="0.25">
      <c r="A966" s="1038">
        <v>39118</v>
      </c>
    </row>
    <row r="967" spans="1:1" x14ac:dyDescent="0.25">
      <c r="A967" s="1038">
        <v>39119</v>
      </c>
    </row>
    <row r="968" spans="1:1" x14ac:dyDescent="0.25">
      <c r="A968" s="1038">
        <v>39120</v>
      </c>
    </row>
    <row r="969" spans="1:1" x14ac:dyDescent="0.25">
      <c r="A969" s="1038">
        <v>39121</v>
      </c>
    </row>
    <row r="970" spans="1:1" x14ac:dyDescent="0.25">
      <c r="A970" s="1038">
        <v>39122</v>
      </c>
    </row>
    <row r="971" spans="1:1" x14ac:dyDescent="0.25">
      <c r="A971" s="1038">
        <v>39123</v>
      </c>
    </row>
    <row r="972" spans="1:1" x14ac:dyDescent="0.25">
      <c r="A972" s="1038">
        <v>39124</v>
      </c>
    </row>
    <row r="973" spans="1:1" x14ac:dyDescent="0.25">
      <c r="A973" s="1038">
        <v>39125</v>
      </c>
    </row>
    <row r="974" spans="1:1" x14ac:dyDescent="0.25">
      <c r="A974" s="1038">
        <v>39126</v>
      </c>
    </row>
    <row r="975" spans="1:1" x14ac:dyDescent="0.25">
      <c r="A975" s="1038">
        <v>39127</v>
      </c>
    </row>
    <row r="976" spans="1:1" x14ac:dyDescent="0.25">
      <c r="A976" s="1038">
        <v>39128</v>
      </c>
    </row>
    <row r="977" spans="1:1" x14ac:dyDescent="0.25">
      <c r="A977" s="1038">
        <v>39129</v>
      </c>
    </row>
    <row r="978" spans="1:1" x14ac:dyDescent="0.25">
      <c r="A978" s="1038">
        <v>39130</v>
      </c>
    </row>
    <row r="979" spans="1:1" x14ac:dyDescent="0.25">
      <c r="A979" s="1038">
        <v>39131</v>
      </c>
    </row>
    <row r="980" spans="1:1" x14ac:dyDescent="0.25">
      <c r="A980" s="1038">
        <v>39132</v>
      </c>
    </row>
    <row r="981" spans="1:1" x14ac:dyDescent="0.25">
      <c r="A981" s="1038">
        <v>39133</v>
      </c>
    </row>
    <row r="982" spans="1:1" x14ac:dyDescent="0.25">
      <c r="A982" s="1038">
        <v>39134</v>
      </c>
    </row>
    <row r="983" spans="1:1" x14ac:dyDescent="0.25">
      <c r="A983" s="1038">
        <v>39135</v>
      </c>
    </row>
    <row r="984" spans="1:1" x14ac:dyDescent="0.25">
      <c r="A984" s="1038">
        <v>39136</v>
      </c>
    </row>
    <row r="985" spans="1:1" x14ac:dyDescent="0.25">
      <c r="A985" s="1038">
        <v>39137</v>
      </c>
    </row>
    <row r="986" spans="1:1" x14ac:dyDescent="0.25">
      <c r="A986" s="1038">
        <v>39138</v>
      </c>
    </row>
    <row r="987" spans="1:1" x14ac:dyDescent="0.25">
      <c r="A987" s="1038">
        <v>39139</v>
      </c>
    </row>
    <row r="988" spans="1:1" x14ac:dyDescent="0.25">
      <c r="A988" s="1038">
        <v>39140</v>
      </c>
    </row>
    <row r="989" spans="1:1" x14ac:dyDescent="0.25">
      <c r="A989" s="1038">
        <v>39141</v>
      </c>
    </row>
    <row r="990" spans="1:1" x14ac:dyDescent="0.25">
      <c r="A990" s="1038">
        <v>39142</v>
      </c>
    </row>
    <row r="991" spans="1:1" x14ac:dyDescent="0.25">
      <c r="A991" s="1038">
        <v>39143</v>
      </c>
    </row>
    <row r="992" spans="1:1" x14ac:dyDescent="0.25">
      <c r="A992" s="1038">
        <v>39144</v>
      </c>
    </row>
    <row r="993" spans="1:1" x14ac:dyDescent="0.25">
      <c r="A993" s="1038">
        <v>39145</v>
      </c>
    </row>
    <row r="994" spans="1:1" x14ac:dyDescent="0.25">
      <c r="A994" s="1038">
        <v>39146</v>
      </c>
    </row>
    <row r="995" spans="1:1" x14ac:dyDescent="0.25">
      <c r="A995" s="1038">
        <v>39147</v>
      </c>
    </row>
    <row r="996" spans="1:1" x14ac:dyDescent="0.25">
      <c r="A996" s="1038">
        <v>39148</v>
      </c>
    </row>
    <row r="997" spans="1:1" x14ac:dyDescent="0.25">
      <c r="A997" s="1038">
        <v>39149</v>
      </c>
    </row>
    <row r="998" spans="1:1" x14ac:dyDescent="0.25">
      <c r="A998" s="1038">
        <v>39150</v>
      </c>
    </row>
    <row r="999" spans="1:1" x14ac:dyDescent="0.25">
      <c r="A999" s="1038">
        <v>39151</v>
      </c>
    </row>
    <row r="1000" spans="1:1" x14ac:dyDescent="0.25">
      <c r="A1000" s="1038">
        <v>39152</v>
      </c>
    </row>
    <row r="1001" spans="1:1" x14ac:dyDescent="0.25">
      <c r="A1001" s="1038">
        <v>39153</v>
      </c>
    </row>
    <row r="1002" spans="1:1" x14ac:dyDescent="0.25">
      <c r="A1002" s="1038">
        <v>39154</v>
      </c>
    </row>
    <row r="1003" spans="1:1" x14ac:dyDescent="0.25">
      <c r="A1003" s="1038">
        <v>39155</v>
      </c>
    </row>
    <row r="1004" spans="1:1" x14ac:dyDescent="0.25">
      <c r="A1004" s="1038">
        <v>39156</v>
      </c>
    </row>
    <row r="1005" spans="1:1" x14ac:dyDescent="0.25">
      <c r="A1005" s="1038">
        <v>39157</v>
      </c>
    </row>
    <row r="1006" spans="1:1" x14ac:dyDescent="0.25">
      <c r="A1006" s="1038">
        <v>39158</v>
      </c>
    </row>
    <row r="1007" spans="1:1" x14ac:dyDescent="0.25">
      <c r="A1007" s="1038">
        <v>39159</v>
      </c>
    </row>
    <row r="1008" spans="1:1" x14ac:dyDescent="0.25">
      <c r="A1008" s="1038">
        <v>39160</v>
      </c>
    </row>
    <row r="1009" spans="1:1" x14ac:dyDescent="0.25">
      <c r="A1009" s="1038">
        <v>39161</v>
      </c>
    </row>
    <row r="1010" spans="1:1" x14ac:dyDescent="0.25">
      <c r="A1010" s="1038">
        <v>39162</v>
      </c>
    </row>
    <row r="1011" spans="1:1" x14ac:dyDescent="0.25">
      <c r="A1011" s="1038">
        <v>39163</v>
      </c>
    </row>
    <row r="1012" spans="1:1" x14ac:dyDescent="0.25">
      <c r="A1012" s="1038">
        <v>39164</v>
      </c>
    </row>
    <row r="1013" spans="1:1" x14ac:dyDescent="0.25">
      <c r="A1013" s="1038">
        <v>39165</v>
      </c>
    </row>
    <row r="1014" spans="1:1" x14ac:dyDescent="0.25">
      <c r="A1014" s="1038">
        <v>39166</v>
      </c>
    </row>
    <row r="1015" spans="1:1" x14ac:dyDescent="0.25">
      <c r="A1015" s="1038">
        <v>39167</v>
      </c>
    </row>
    <row r="1016" spans="1:1" x14ac:dyDescent="0.25">
      <c r="A1016" s="1038">
        <v>39168</v>
      </c>
    </row>
    <row r="1017" spans="1:1" x14ac:dyDescent="0.25">
      <c r="A1017" s="1038">
        <v>39169</v>
      </c>
    </row>
    <row r="1018" spans="1:1" x14ac:dyDescent="0.25">
      <c r="A1018" s="1038">
        <v>39170</v>
      </c>
    </row>
    <row r="1019" spans="1:1" x14ac:dyDescent="0.25">
      <c r="A1019" s="1038">
        <v>39171</v>
      </c>
    </row>
    <row r="1020" spans="1:1" x14ac:dyDescent="0.25">
      <c r="A1020" s="1038">
        <v>39172</v>
      </c>
    </row>
    <row r="1021" spans="1:1" x14ac:dyDescent="0.25">
      <c r="A1021" s="1038">
        <v>39173</v>
      </c>
    </row>
    <row r="1022" spans="1:1" x14ac:dyDescent="0.25">
      <c r="A1022" s="1038">
        <v>39174</v>
      </c>
    </row>
    <row r="1023" spans="1:1" x14ac:dyDescent="0.25">
      <c r="A1023" s="1038">
        <v>39175</v>
      </c>
    </row>
    <row r="1024" spans="1:1" x14ac:dyDescent="0.25">
      <c r="A1024" s="1038">
        <v>39176</v>
      </c>
    </row>
    <row r="1025" spans="1:1" x14ac:dyDescent="0.25">
      <c r="A1025" s="1038">
        <v>39177</v>
      </c>
    </row>
    <row r="1026" spans="1:1" x14ac:dyDescent="0.25">
      <c r="A1026" s="1038">
        <v>39178</v>
      </c>
    </row>
    <row r="1027" spans="1:1" x14ac:dyDescent="0.25">
      <c r="A1027" s="1038">
        <v>39179</v>
      </c>
    </row>
    <row r="1028" spans="1:1" x14ac:dyDescent="0.25">
      <c r="A1028" s="1038">
        <v>39180</v>
      </c>
    </row>
    <row r="1029" spans="1:1" x14ac:dyDescent="0.25">
      <c r="A1029" s="1038">
        <v>39181</v>
      </c>
    </row>
    <row r="1030" spans="1:1" x14ac:dyDescent="0.25">
      <c r="A1030" s="1038">
        <v>39182</v>
      </c>
    </row>
    <row r="1031" spans="1:1" x14ac:dyDescent="0.25">
      <c r="A1031" s="1038">
        <v>39183</v>
      </c>
    </row>
    <row r="1032" spans="1:1" x14ac:dyDescent="0.25">
      <c r="A1032" s="1038">
        <v>39184</v>
      </c>
    </row>
    <row r="1033" spans="1:1" x14ac:dyDescent="0.25">
      <c r="A1033" s="1038">
        <v>39185</v>
      </c>
    </row>
    <row r="1034" spans="1:1" x14ac:dyDescent="0.25">
      <c r="A1034" s="1038">
        <v>39186</v>
      </c>
    </row>
    <row r="1035" spans="1:1" x14ac:dyDescent="0.25">
      <c r="A1035" s="1038">
        <v>39187</v>
      </c>
    </row>
    <row r="1036" spans="1:1" x14ac:dyDescent="0.25">
      <c r="A1036" s="1038">
        <v>39188</v>
      </c>
    </row>
    <row r="1037" spans="1:1" x14ac:dyDescent="0.25">
      <c r="A1037" s="1038">
        <v>39189</v>
      </c>
    </row>
    <row r="1038" spans="1:1" x14ac:dyDescent="0.25">
      <c r="A1038" s="1038">
        <v>39190</v>
      </c>
    </row>
    <row r="1039" spans="1:1" x14ac:dyDescent="0.25">
      <c r="A1039" s="1038">
        <v>39191</v>
      </c>
    </row>
    <row r="1040" spans="1:1" x14ac:dyDescent="0.25">
      <c r="A1040" s="1038">
        <v>39192</v>
      </c>
    </row>
    <row r="1041" spans="1:1" x14ac:dyDescent="0.25">
      <c r="A1041" s="1038">
        <v>39193</v>
      </c>
    </row>
    <row r="1042" spans="1:1" x14ac:dyDescent="0.25">
      <c r="A1042" s="1038">
        <v>39194</v>
      </c>
    </row>
    <row r="1043" spans="1:1" x14ac:dyDescent="0.25">
      <c r="A1043" s="1038">
        <v>39195</v>
      </c>
    </row>
    <row r="1044" spans="1:1" x14ac:dyDescent="0.25">
      <c r="A1044" s="1038">
        <v>39196</v>
      </c>
    </row>
    <row r="1045" spans="1:1" x14ac:dyDescent="0.25">
      <c r="A1045" s="1038">
        <v>39197</v>
      </c>
    </row>
    <row r="1046" spans="1:1" x14ac:dyDescent="0.25">
      <c r="A1046" s="1038">
        <v>39198</v>
      </c>
    </row>
    <row r="1047" spans="1:1" x14ac:dyDescent="0.25">
      <c r="A1047" s="1038">
        <v>39199</v>
      </c>
    </row>
    <row r="1048" spans="1:1" x14ac:dyDescent="0.25">
      <c r="A1048" s="1038">
        <v>39200</v>
      </c>
    </row>
    <row r="1049" spans="1:1" x14ac:dyDescent="0.25">
      <c r="A1049" s="1038">
        <v>39201</v>
      </c>
    </row>
    <row r="1050" spans="1:1" x14ac:dyDescent="0.25">
      <c r="A1050" s="1038">
        <v>39202</v>
      </c>
    </row>
    <row r="1051" spans="1:1" x14ac:dyDescent="0.25">
      <c r="A1051" s="1038">
        <v>39203</v>
      </c>
    </row>
    <row r="1052" spans="1:1" x14ac:dyDescent="0.25">
      <c r="A1052" s="1038">
        <v>39204</v>
      </c>
    </row>
    <row r="1053" spans="1:1" x14ac:dyDescent="0.25">
      <c r="A1053" s="1038">
        <v>39205</v>
      </c>
    </row>
    <row r="1054" spans="1:1" x14ac:dyDescent="0.25">
      <c r="A1054" s="1038">
        <v>39206</v>
      </c>
    </row>
    <row r="1055" spans="1:1" x14ac:dyDescent="0.25">
      <c r="A1055" s="1038">
        <v>39207</v>
      </c>
    </row>
    <row r="1056" spans="1:1" x14ac:dyDescent="0.25">
      <c r="A1056" s="1038">
        <v>39208</v>
      </c>
    </row>
    <row r="1057" spans="1:1" x14ac:dyDescent="0.25">
      <c r="A1057" s="1038">
        <v>39209</v>
      </c>
    </row>
    <row r="1058" spans="1:1" x14ac:dyDescent="0.25">
      <c r="A1058" s="1038">
        <v>39210</v>
      </c>
    </row>
    <row r="1059" spans="1:1" x14ac:dyDescent="0.25">
      <c r="A1059" s="1038">
        <v>39211</v>
      </c>
    </row>
    <row r="1060" spans="1:1" x14ac:dyDescent="0.25">
      <c r="A1060" s="1038">
        <v>39212</v>
      </c>
    </row>
    <row r="1061" spans="1:1" x14ac:dyDescent="0.25">
      <c r="A1061" s="1038">
        <v>39213</v>
      </c>
    </row>
    <row r="1062" spans="1:1" x14ac:dyDescent="0.25">
      <c r="A1062" s="1038">
        <v>39214</v>
      </c>
    </row>
    <row r="1063" spans="1:1" x14ac:dyDescent="0.25">
      <c r="A1063" s="1038">
        <v>39215</v>
      </c>
    </row>
    <row r="1064" spans="1:1" x14ac:dyDescent="0.25">
      <c r="A1064" s="1038">
        <v>39216</v>
      </c>
    </row>
    <row r="1065" spans="1:1" x14ac:dyDescent="0.25">
      <c r="A1065" s="1038">
        <v>39217</v>
      </c>
    </row>
    <row r="1066" spans="1:1" x14ac:dyDescent="0.25">
      <c r="A1066" s="1038">
        <v>39218</v>
      </c>
    </row>
    <row r="1067" spans="1:1" x14ac:dyDescent="0.25">
      <c r="A1067" s="1038">
        <v>39219</v>
      </c>
    </row>
    <row r="1068" spans="1:1" x14ac:dyDescent="0.25">
      <c r="A1068" s="1038">
        <v>39220</v>
      </c>
    </row>
    <row r="1069" spans="1:1" x14ac:dyDescent="0.25">
      <c r="A1069" s="1038">
        <v>39221</v>
      </c>
    </row>
    <row r="1070" spans="1:1" x14ac:dyDescent="0.25">
      <c r="A1070" s="1038">
        <v>39222</v>
      </c>
    </row>
    <row r="1071" spans="1:1" x14ac:dyDescent="0.25">
      <c r="A1071" s="1038">
        <v>39223</v>
      </c>
    </row>
    <row r="1072" spans="1:1" x14ac:dyDescent="0.25">
      <c r="A1072" s="1038">
        <v>39224</v>
      </c>
    </row>
    <row r="1073" spans="1:1" x14ac:dyDescent="0.25">
      <c r="A1073" s="1038">
        <v>39225</v>
      </c>
    </row>
    <row r="1074" spans="1:1" x14ac:dyDescent="0.25">
      <c r="A1074" s="1038">
        <v>39226</v>
      </c>
    </row>
    <row r="1075" spans="1:1" x14ac:dyDescent="0.25">
      <c r="A1075" s="1038">
        <v>39227</v>
      </c>
    </row>
    <row r="1076" spans="1:1" x14ac:dyDescent="0.25">
      <c r="A1076" s="1038">
        <v>39228</v>
      </c>
    </row>
    <row r="1077" spans="1:1" x14ac:dyDescent="0.25">
      <c r="A1077" s="1038">
        <v>39229</v>
      </c>
    </row>
    <row r="1078" spans="1:1" x14ac:dyDescent="0.25">
      <c r="A1078" s="1038">
        <v>39230</v>
      </c>
    </row>
    <row r="1079" spans="1:1" x14ac:dyDescent="0.25">
      <c r="A1079" s="1038">
        <v>39231</v>
      </c>
    </row>
    <row r="1080" spans="1:1" x14ac:dyDescent="0.25">
      <c r="A1080" s="1038">
        <v>39232</v>
      </c>
    </row>
    <row r="1081" spans="1:1" x14ac:dyDescent="0.25">
      <c r="A1081" s="1038">
        <v>39233</v>
      </c>
    </row>
    <row r="1082" spans="1:1" x14ac:dyDescent="0.25">
      <c r="A1082" s="1038">
        <v>39234</v>
      </c>
    </row>
    <row r="1083" spans="1:1" x14ac:dyDescent="0.25">
      <c r="A1083" s="1038">
        <v>39235</v>
      </c>
    </row>
    <row r="1084" spans="1:1" x14ac:dyDescent="0.25">
      <c r="A1084" s="1038">
        <v>39236</v>
      </c>
    </row>
    <row r="1085" spans="1:1" x14ac:dyDescent="0.25">
      <c r="A1085" s="1038">
        <v>39237</v>
      </c>
    </row>
    <row r="1086" spans="1:1" x14ac:dyDescent="0.25">
      <c r="A1086" s="1038">
        <v>39238</v>
      </c>
    </row>
    <row r="1087" spans="1:1" x14ac:dyDescent="0.25">
      <c r="A1087" s="1038">
        <v>39239</v>
      </c>
    </row>
    <row r="1088" spans="1:1" x14ac:dyDescent="0.25">
      <c r="A1088" s="1038">
        <v>39240</v>
      </c>
    </row>
    <row r="1089" spans="1:1" x14ac:dyDescent="0.25">
      <c r="A1089" s="1038">
        <v>39241</v>
      </c>
    </row>
    <row r="1090" spans="1:1" x14ac:dyDescent="0.25">
      <c r="A1090" s="1038">
        <v>39242</v>
      </c>
    </row>
    <row r="1091" spans="1:1" x14ac:dyDescent="0.25">
      <c r="A1091" s="1038">
        <v>39243</v>
      </c>
    </row>
    <row r="1092" spans="1:1" x14ac:dyDescent="0.25">
      <c r="A1092" s="1038">
        <v>39244</v>
      </c>
    </row>
    <row r="1093" spans="1:1" x14ac:dyDescent="0.25">
      <c r="A1093" s="1038">
        <v>39245</v>
      </c>
    </row>
    <row r="1094" spans="1:1" x14ac:dyDescent="0.25">
      <c r="A1094" s="1038">
        <v>39246</v>
      </c>
    </row>
    <row r="1095" spans="1:1" x14ac:dyDescent="0.25">
      <c r="A1095" s="1038">
        <v>39247</v>
      </c>
    </row>
    <row r="1096" spans="1:1" x14ac:dyDescent="0.25">
      <c r="A1096" s="1038">
        <v>39248</v>
      </c>
    </row>
    <row r="1097" spans="1:1" x14ac:dyDescent="0.25">
      <c r="A1097" s="1038">
        <v>39249</v>
      </c>
    </row>
    <row r="1098" spans="1:1" x14ac:dyDescent="0.25">
      <c r="A1098" s="1038">
        <v>39250</v>
      </c>
    </row>
    <row r="1099" spans="1:1" x14ac:dyDescent="0.25">
      <c r="A1099" s="1038">
        <v>39251</v>
      </c>
    </row>
    <row r="1100" spans="1:1" x14ac:dyDescent="0.25">
      <c r="A1100" s="1038">
        <v>39252</v>
      </c>
    </row>
    <row r="1101" spans="1:1" x14ac:dyDescent="0.25">
      <c r="A1101" s="1038">
        <v>39253</v>
      </c>
    </row>
    <row r="1102" spans="1:1" x14ac:dyDescent="0.25">
      <c r="A1102" s="1038">
        <v>39254</v>
      </c>
    </row>
    <row r="1103" spans="1:1" x14ac:dyDescent="0.25">
      <c r="A1103" s="1038">
        <v>39255</v>
      </c>
    </row>
    <row r="1104" spans="1:1" x14ac:dyDescent="0.25">
      <c r="A1104" s="1038">
        <v>39256</v>
      </c>
    </row>
    <row r="1105" spans="1:1" x14ac:dyDescent="0.25">
      <c r="A1105" s="1038">
        <v>39257</v>
      </c>
    </row>
    <row r="1106" spans="1:1" x14ac:dyDescent="0.25">
      <c r="A1106" s="1038">
        <v>39258</v>
      </c>
    </row>
    <row r="1107" spans="1:1" x14ac:dyDescent="0.25">
      <c r="A1107" s="1038">
        <v>39259</v>
      </c>
    </row>
    <row r="1108" spans="1:1" x14ac:dyDescent="0.25">
      <c r="A1108" s="1038">
        <v>39260</v>
      </c>
    </row>
    <row r="1109" spans="1:1" x14ac:dyDescent="0.25">
      <c r="A1109" s="1038">
        <v>39261</v>
      </c>
    </row>
    <row r="1110" spans="1:1" x14ac:dyDescent="0.25">
      <c r="A1110" s="1038">
        <v>39262</v>
      </c>
    </row>
    <row r="1111" spans="1:1" x14ac:dyDescent="0.25">
      <c r="A1111" s="1038">
        <v>39263</v>
      </c>
    </row>
    <row r="1112" spans="1:1" x14ac:dyDescent="0.25">
      <c r="A1112" s="1038">
        <v>39264</v>
      </c>
    </row>
    <row r="1113" spans="1:1" x14ac:dyDescent="0.25">
      <c r="A1113" s="1038">
        <v>39265</v>
      </c>
    </row>
    <row r="1114" spans="1:1" x14ac:dyDescent="0.25">
      <c r="A1114" s="1038">
        <v>39266</v>
      </c>
    </row>
    <row r="1115" spans="1:1" x14ac:dyDescent="0.25">
      <c r="A1115" s="1038">
        <v>39267</v>
      </c>
    </row>
    <row r="1116" spans="1:1" x14ac:dyDescent="0.25">
      <c r="A1116" s="1038">
        <v>39268</v>
      </c>
    </row>
    <row r="1117" spans="1:1" x14ac:dyDescent="0.25">
      <c r="A1117" s="1038">
        <v>39269</v>
      </c>
    </row>
    <row r="1118" spans="1:1" x14ac:dyDescent="0.25">
      <c r="A1118" s="1038">
        <v>39270</v>
      </c>
    </row>
    <row r="1119" spans="1:1" x14ac:dyDescent="0.25">
      <c r="A1119" s="1038">
        <v>39271</v>
      </c>
    </row>
    <row r="1120" spans="1:1" x14ac:dyDescent="0.25">
      <c r="A1120" s="1038">
        <v>39272</v>
      </c>
    </row>
    <row r="1121" spans="1:1" x14ac:dyDescent="0.25">
      <c r="A1121" s="1038">
        <v>39273</v>
      </c>
    </row>
    <row r="1122" spans="1:1" x14ac:dyDescent="0.25">
      <c r="A1122" s="1038">
        <v>39274</v>
      </c>
    </row>
    <row r="1123" spans="1:1" x14ac:dyDescent="0.25">
      <c r="A1123" s="1038">
        <v>39275</v>
      </c>
    </row>
    <row r="1124" spans="1:1" x14ac:dyDescent="0.25">
      <c r="A1124" s="1038">
        <v>39276</v>
      </c>
    </row>
    <row r="1125" spans="1:1" x14ac:dyDescent="0.25">
      <c r="A1125" s="1038">
        <v>39277</v>
      </c>
    </row>
    <row r="1126" spans="1:1" x14ac:dyDescent="0.25">
      <c r="A1126" s="1038">
        <v>39278</v>
      </c>
    </row>
    <row r="1127" spans="1:1" x14ac:dyDescent="0.25">
      <c r="A1127" s="1038">
        <v>39279</v>
      </c>
    </row>
    <row r="1128" spans="1:1" x14ac:dyDescent="0.25">
      <c r="A1128" s="1038">
        <v>39280</v>
      </c>
    </row>
    <row r="1129" spans="1:1" x14ac:dyDescent="0.25">
      <c r="A1129" s="1038">
        <v>39281</v>
      </c>
    </row>
    <row r="1130" spans="1:1" x14ac:dyDescent="0.25">
      <c r="A1130" s="1038">
        <v>39282</v>
      </c>
    </row>
    <row r="1131" spans="1:1" x14ac:dyDescent="0.25">
      <c r="A1131" s="1038">
        <v>39283</v>
      </c>
    </row>
    <row r="1132" spans="1:1" x14ac:dyDescent="0.25">
      <c r="A1132" s="1038">
        <v>39284</v>
      </c>
    </row>
    <row r="1133" spans="1:1" x14ac:dyDescent="0.25">
      <c r="A1133" s="1038">
        <v>39285</v>
      </c>
    </row>
    <row r="1134" spans="1:1" x14ac:dyDescent="0.25">
      <c r="A1134" s="1038">
        <v>39286</v>
      </c>
    </row>
    <row r="1135" spans="1:1" x14ac:dyDescent="0.25">
      <c r="A1135" s="1038">
        <v>39287</v>
      </c>
    </row>
    <row r="1136" spans="1:1" x14ac:dyDescent="0.25">
      <c r="A1136" s="1038">
        <v>39288</v>
      </c>
    </row>
    <row r="1137" spans="1:1" x14ac:dyDescent="0.25">
      <c r="A1137" s="1038">
        <v>39289</v>
      </c>
    </row>
    <row r="1138" spans="1:1" x14ac:dyDescent="0.25">
      <c r="A1138" s="1038">
        <v>39290</v>
      </c>
    </row>
    <row r="1139" spans="1:1" x14ac:dyDescent="0.25">
      <c r="A1139" s="1038">
        <v>39291</v>
      </c>
    </row>
    <row r="1140" spans="1:1" x14ac:dyDescent="0.25">
      <c r="A1140" s="1038">
        <v>39292</v>
      </c>
    </row>
    <row r="1141" spans="1:1" x14ac:dyDescent="0.25">
      <c r="A1141" s="1038">
        <v>39293</v>
      </c>
    </row>
    <row r="1142" spans="1:1" x14ac:dyDescent="0.25">
      <c r="A1142" s="1038">
        <v>39294</v>
      </c>
    </row>
    <row r="1143" spans="1:1" x14ac:dyDescent="0.25">
      <c r="A1143" s="1038">
        <v>39295</v>
      </c>
    </row>
    <row r="1144" spans="1:1" x14ac:dyDescent="0.25">
      <c r="A1144" s="1038">
        <v>39296</v>
      </c>
    </row>
    <row r="1145" spans="1:1" x14ac:dyDescent="0.25">
      <c r="A1145" s="1038">
        <v>39297</v>
      </c>
    </row>
    <row r="1146" spans="1:1" x14ac:dyDescent="0.25">
      <c r="A1146" s="1038">
        <v>39298</v>
      </c>
    </row>
    <row r="1147" spans="1:1" x14ac:dyDescent="0.25">
      <c r="A1147" s="1038">
        <v>39299</v>
      </c>
    </row>
    <row r="1148" spans="1:1" x14ac:dyDescent="0.25">
      <c r="A1148" s="1038">
        <v>39300</v>
      </c>
    </row>
    <row r="1149" spans="1:1" x14ac:dyDescent="0.25">
      <c r="A1149" s="1038">
        <v>39301</v>
      </c>
    </row>
    <row r="1150" spans="1:1" x14ac:dyDescent="0.25">
      <c r="A1150" s="1038">
        <v>39302</v>
      </c>
    </row>
    <row r="1151" spans="1:1" x14ac:dyDescent="0.25">
      <c r="A1151" s="1038">
        <v>39303</v>
      </c>
    </row>
    <row r="1152" spans="1:1" x14ac:dyDescent="0.25">
      <c r="A1152" s="1038">
        <v>39304</v>
      </c>
    </row>
    <row r="1153" spans="1:1" x14ac:dyDescent="0.25">
      <c r="A1153" s="1038">
        <v>39305</v>
      </c>
    </row>
    <row r="1154" spans="1:1" x14ac:dyDescent="0.25">
      <c r="A1154" s="1038">
        <v>39306</v>
      </c>
    </row>
    <row r="1155" spans="1:1" x14ac:dyDescent="0.25">
      <c r="A1155" s="1038">
        <v>39307</v>
      </c>
    </row>
    <row r="1156" spans="1:1" x14ac:dyDescent="0.25">
      <c r="A1156" s="1038">
        <v>39308</v>
      </c>
    </row>
    <row r="1157" spans="1:1" x14ac:dyDescent="0.25">
      <c r="A1157" s="1038">
        <v>39309</v>
      </c>
    </row>
    <row r="1158" spans="1:1" x14ac:dyDescent="0.25">
      <c r="A1158" s="1038">
        <v>39310</v>
      </c>
    </row>
    <row r="1159" spans="1:1" x14ac:dyDescent="0.25">
      <c r="A1159" s="1038">
        <v>39311</v>
      </c>
    </row>
    <row r="1160" spans="1:1" x14ac:dyDescent="0.25">
      <c r="A1160" s="1038">
        <v>39312</v>
      </c>
    </row>
    <row r="1161" spans="1:1" x14ac:dyDescent="0.25">
      <c r="A1161" s="1038">
        <v>39313</v>
      </c>
    </row>
    <row r="1162" spans="1:1" x14ac:dyDescent="0.25">
      <c r="A1162" s="1038">
        <v>39314</v>
      </c>
    </row>
    <row r="1163" spans="1:1" x14ac:dyDescent="0.25">
      <c r="A1163" s="1038">
        <v>39315</v>
      </c>
    </row>
    <row r="1164" spans="1:1" x14ac:dyDescent="0.25">
      <c r="A1164" s="1038">
        <v>39316</v>
      </c>
    </row>
    <row r="1165" spans="1:1" x14ac:dyDescent="0.25">
      <c r="A1165" s="1038">
        <v>39317</v>
      </c>
    </row>
    <row r="1166" spans="1:1" x14ac:dyDescent="0.25">
      <c r="A1166" s="1038">
        <v>39318</v>
      </c>
    </row>
    <row r="1167" spans="1:1" x14ac:dyDescent="0.25">
      <c r="A1167" s="1038">
        <v>39319</v>
      </c>
    </row>
    <row r="1168" spans="1:1" x14ac:dyDescent="0.25">
      <c r="A1168" s="1038">
        <v>39320</v>
      </c>
    </row>
    <row r="1169" spans="1:1" x14ac:dyDescent="0.25">
      <c r="A1169" s="1038">
        <v>39321</v>
      </c>
    </row>
    <row r="1170" spans="1:1" x14ac:dyDescent="0.25">
      <c r="A1170" s="1038">
        <v>39322</v>
      </c>
    </row>
    <row r="1171" spans="1:1" x14ac:dyDescent="0.25">
      <c r="A1171" s="1038">
        <v>39323</v>
      </c>
    </row>
    <row r="1172" spans="1:1" x14ac:dyDescent="0.25">
      <c r="A1172" s="1038">
        <v>39324</v>
      </c>
    </row>
    <row r="1173" spans="1:1" x14ac:dyDescent="0.25">
      <c r="A1173" s="1038">
        <v>39325</v>
      </c>
    </row>
    <row r="1174" spans="1:1" x14ac:dyDescent="0.25">
      <c r="A1174" s="1038">
        <v>39326</v>
      </c>
    </row>
    <row r="1175" spans="1:1" x14ac:dyDescent="0.25">
      <c r="A1175" s="1038">
        <v>39327</v>
      </c>
    </row>
    <row r="1176" spans="1:1" x14ac:dyDescent="0.25">
      <c r="A1176" s="1038">
        <v>39328</v>
      </c>
    </row>
    <row r="1177" spans="1:1" x14ac:dyDescent="0.25">
      <c r="A1177" s="1038">
        <v>39329</v>
      </c>
    </row>
    <row r="1178" spans="1:1" x14ac:dyDescent="0.25">
      <c r="A1178" s="1038">
        <v>39330</v>
      </c>
    </row>
    <row r="1179" spans="1:1" x14ac:dyDescent="0.25">
      <c r="A1179" s="1038">
        <v>39331</v>
      </c>
    </row>
    <row r="1180" spans="1:1" x14ac:dyDescent="0.25">
      <c r="A1180" s="1038">
        <v>39332</v>
      </c>
    </row>
    <row r="1181" spans="1:1" x14ac:dyDescent="0.25">
      <c r="A1181" s="1038">
        <v>39333</v>
      </c>
    </row>
    <row r="1182" spans="1:1" x14ac:dyDescent="0.25">
      <c r="A1182" s="1038">
        <v>39334</v>
      </c>
    </row>
    <row r="1183" spans="1:1" x14ac:dyDescent="0.25">
      <c r="A1183" s="1038">
        <v>39335</v>
      </c>
    </row>
    <row r="1184" spans="1:1" x14ac:dyDescent="0.25">
      <c r="A1184" s="1038">
        <v>39336</v>
      </c>
    </row>
    <row r="1185" spans="1:1" x14ac:dyDescent="0.25">
      <c r="A1185" s="1038">
        <v>39337</v>
      </c>
    </row>
    <row r="1186" spans="1:1" x14ac:dyDescent="0.25">
      <c r="A1186" s="1038">
        <v>39338</v>
      </c>
    </row>
    <row r="1187" spans="1:1" x14ac:dyDescent="0.25">
      <c r="A1187" s="1038">
        <v>39339</v>
      </c>
    </row>
    <row r="1188" spans="1:1" x14ac:dyDescent="0.25">
      <c r="A1188" s="1038">
        <v>39340</v>
      </c>
    </row>
    <row r="1189" spans="1:1" x14ac:dyDescent="0.25">
      <c r="A1189" s="1038">
        <v>39341</v>
      </c>
    </row>
    <row r="1190" spans="1:1" x14ac:dyDescent="0.25">
      <c r="A1190" s="1038">
        <v>39342</v>
      </c>
    </row>
    <row r="1191" spans="1:1" x14ac:dyDescent="0.25">
      <c r="A1191" s="1038">
        <v>39343</v>
      </c>
    </row>
    <row r="1192" spans="1:1" x14ac:dyDescent="0.25">
      <c r="A1192" s="1038">
        <v>39344</v>
      </c>
    </row>
    <row r="1193" spans="1:1" x14ac:dyDescent="0.25">
      <c r="A1193" s="1038">
        <v>39345</v>
      </c>
    </row>
    <row r="1194" spans="1:1" x14ac:dyDescent="0.25">
      <c r="A1194" s="1038">
        <v>39346</v>
      </c>
    </row>
    <row r="1195" spans="1:1" x14ac:dyDescent="0.25">
      <c r="A1195" s="1038">
        <v>39347</v>
      </c>
    </row>
    <row r="1196" spans="1:1" x14ac:dyDescent="0.25">
      <c r="A1196" s="1038">
        <v>39348</v>
      </c>
    </row>
    <row r="1197" spans="1:1" x14ac:dyDescent="0.25">
      <c r="A1197" s="1038">
        <v>39349</v>
      </c>
    </row>
    <row r="1198" spans="1:1" x14ac:dyDescent="0.25">
      <c r="A1198" s="1038">
        <v>39350</v>
      </c>
    </row>
    <row r="1199" spans="1:1" x14ac:dyDescent="0.25">
      <c r="A1199" s="1038">
        <v>39351</v>
      </c>
    </row>
    <row r="1200" spans="1:1" x14ac:dyDescent="0.25">
      <c r="A1200" s="1038">
        <v>39352</v>
      </c>
    </row>
    <row r="1201" spans="1:1" x14ac:dyDescent="0.25">
      <c r="A1201" s="1038">
        <v>39353</v>
      </c>
    </row>
    <row r="1202" spans="1:1" x14ac:dyDescent="0.25">
      <c r="A1202" s="1038">
        <v>39354</v>
      </c>
    </row>
    <row r="1203" spans="1:1" x14ac:dyDescent="0.25">
      <c r="A1203" s="1038">
        <v>39355</v>
      </c>
    </row>
    <row r="1204" spans="1:1" x14ac:dyDescent="0.25">
      <c r="A1204" s="1038">
        <v>39356</v>
      </c>
    </row>
    <row r="1205" spans="1:1" x14ac:dyDescent="0.25">
      <c r="A1205" s="1038">
        <v>39357</v>
      </c>
    </row>
    <row r="1206" spans="1:1" x14ac:dyDescent="0.25">
      <c r="A1206" s="1038">
        <v>39358</v>
      </c>
    </row>
    <row r="1207" spans="1:1" x14ac:dyDescent="0.25">
      <c r="A1207" s="1038">
        <v>39359</v>
      </c>
    </row>
    <row r="1208" spans="1:1" x14ac:dyDescent="0.25">
      <c r="A1208" s="1038">
        <v>39360</v>
      </c>
    </row>
    <row r="1209" spans="1:1" x14ac:dyDescent="0.25">
      <c r="A1209" s="1038">
        <v>39361</v>
      </c>
    </row>
    <row r="1210" spans="1:1" x14ac:dyDescent="0.25">
      <c r="A1210" s="1038">
        <v>39362</v>
      </c>
    </row>
    <row r="1211" spans="1:1" x14ac:dyDescent="0.25">
      <c r="A1211" s="1038">
        <v>39363</v>
      </c>
    </row>
    <row r="1212" spans="1:1" x14ac:dyDescent="0.25">
      <c r="A1212" s="1038">
        <v>39364</v>
      </c>
    </row>
    <row r="1213" spans="1:1" x14ac:dyDescent="0.25">
      <c r="A1213" s="1038">
        <v>39365</v>
      </c>
    </row>
    <row r="1214" spans="1:1" x14ac:dyDescent="0.25">
      <c r="A1214" s="1038">
        <v>39366</v>
      </c>
    </row>
    <row r="1215" spans="1:1" x14ac:dyDescent="0.25">
      <c r="A1215" s="1038">
        <v>39367</v>
      </c>
    </row>
    <row r="1216" spans="1:1" x14ac:dyDescent="0.25">
      <c r="A1216" s="1038">
        <v>39368</v>
      </c>
    </row>
    <row r="1217" spans="1:1" x14ac:dyDescent="0.25">
      <c r="A1217" s="1038">
        <v>39369</v>
      </c>
    </row>
    <row r="1218" spans="1:1" x14ac:dyDescent="0.25">
      <c r="A1218" s="1038">
        <v>39370</v>
      </c>
    </row>
    <row r="1219" spans="1:1" x14ac:dyDescent="0.25">
      <c r="A1219" s="1038">
        <v>39371</v>
      </c>
    </row>
    <row r="1220" spans="1:1" x14ac:dyDescent="0.25">
      <c r="A1220" s="1038">
        <v>39372</v>
      </c>
    </row>
    <row r="1221" spans="1:1" x14ac:dyDescent="0.25">
      <c r="A1221" s="1038">
        <v>39373</v>
      </c>
    </row>
    <row r="1222" spans="1:1" x14ac:dyDescent="0.25">
      <c r="A1222" s="1038">
        <v>39374</v>
      </c>
    </row>
    <row r="1223" spans="1:1" x14ac:dyDescent="0.25">
      <c r="A1223" s="1038">
        <v>39375</v>
      </c>
    </row>
    <row r="1224" spans="1:1" x14ac:dyDescent="0.25">
      <c r="A1224" s="1038">
        <v>39376</v>
      </c>
    </row>
    <row r="1225" spans="1:1" x14ac:dyDescent="0.25">
      <c r="A1225" s="1038">
        <v>39377</v>
      </c>
    </row>
    <row r="1226" spans="1:1" x14ac:dyDescent="0.25">
      <c r="A1226" s="1038">
        <v>39378</v>
      </c>
    </row>
    <row r="1227" spans="1:1" x14ac:dyDescent="0.25">
      <c r="A1227" s="1038">
        <v>39379</v>
      </c>
    </row>
    <row r="1228" spans="1:1" x14ac:dyDescent="0.25">
      <c r="A1228" s="1038">
        <v>39380</v>
      </c>
    </row>
    <row r="1229" spans="1:1" x14ac:dyDescent="0.25">
      <c r="A1229" s="1038">
        <v>39381</v>
      </c>
    </row>
    <row r="1230" spans="1:1" x14ac:dyDescent="0.25">
      <c r="A1230" s="1038">
        <v>39382</v>
      </c>
    </row>
    <row r="1231" spans="1:1" x14ac:dyDescent="0.25">
      <c r="A1231" s="1038">
        <v>39383</v>
      </c>
    </row>
    <row r="1232" spans="1:1" x14ac:dyDescent="0.25">
      <c r="A1232" s="1038">
        <v>39384</v>
      </c>
    </row>
    <row r="1233" spans="1:1" x14ac:dyDescent="0.25">
      <c r="A1233" s="1038">
        <v>39385</v>
      </c>
    </row>
    <row r="1234" spans="1:1" x14ac:dyDescent="0.25">
      <c r="A1234" s="1038">
        <v>39386</v>
      </c>
    </row>
    <row r="1235" spans="1:1" x14ac:dyDescent="0.25">
      <c r="A1235" s="1038">
        <v>39387</v>
      </c>
    </row>
    <row r="1236" spans="1:1" x14ac:dyDescent="0.25">
      <c r="A1236" s="1038">
        <v>39388</v>
      </c>
    </row>
    <row r="1237" spans="1:1" x14ac:dyDescent="0.25">
      <c r="A1237" s="1038">
        <v>39389</v>
      </c>
    </row>
    <row r="1238" spans="1:1" x14ac:dyDescent="0.25">
      <c r="A1238" s="1038">
        <v>39390</v>
      </c>
    </row>
    <row r="1239" spans="1:1" x14ac:dyDescent="0.25">
      <c r="A1239" s="1038">
        <v>39391</v>
      </c>
    </row>
    <row r="1240" spans="1:1" x14ac:dyDescent="0.25">
      <c r="A1240" s="1038">
        <v>39392</v>
      </c>
    </row>
    <row r="1241" spans="1:1" x14ac:dyDescent="0.25">
      <c r="A1241" s="1038">
        <v>39393</v>
      </c>
    </row>
    <row r="1242" spans="1:1" x14ac:dyDescent="0.25">
      <c r="A1242" s="1038">
        <v>39394</v>
      </c>
    </row>
    <row r="1243" spans="1:1" x14ac:dyDescent="0.25">
      <c r="A1243" s="1038">
        <v>39395</v>
      </c>
    </row>
    <row r="1244" spans="1:1" x14ac:dyDescent="0.25">
      <c r="A1244" s="1038">
        <v>39396</v>
      </c>
    </row>
    <row r="1245" spans="1:1" x14ac:dyDescent="0.25">
      <c r="A1245" s="1038">
        <v>39397</v>
      </c>
    </row>
    <row r="1246" spans="1:1" x14ac:dyDescent="0.25">
      <c r="A1246" s="1038">
        <v>39398</v>
      </c>
    </row>
    <row r="1247" spans="1:1" x14ac:dyDescent="0.25">
      <c r="A1247" s="1038">
        <v>39399</v>
      </c>
    </row>
    <row r="1248" spans="1:1" x14ac:dyDescent="0.25">
      <c r="A1248" s="1038">
        <v>39400</v>
      </c>
    </row>
    <row r="1249" spans="1:1" x14ac:dyDescent="0.25">
      <c r="A1249" s="1038">
        <v>39401</v>
      </c>
    </row>
    <row r="1250" spans="1:1" x14ac:dyDescent="0.25">
      <c r="A1250" s="1038">
        <v>39402</v>
      </c>
    </row>
    <row r="1251" spans="1:1" x14ac:dyDescent="0.25">
      <c r="A1251" s="1038">
        <v>39403</v>
      </c>
    </row>
    <row r="1252" spans="1:1" x14ac:dyDescent="0.25">
      <c r="A1252" s="1038">
        <v>39404</v>
      </c>
    </row>
    <row r="1253" spans="1:1" x14ac:dyDescent="0.25">
      <c r="A1253" s="1038">
        <v>39405</v>
      </c>
    </row>
    <row r="1254" spans="1:1" x14ac:dyDescent="0.25">
      <c r="A1254" s="1038">
        <v>39406</v>
      </c>
    </row>
    <row r="1255" spans="1:1" x14ac:dyDescent="0.25">
      <c r="A1255" s="1038">
        <v>39407</v>
      </c>
    </row>
    <row r="1256" spans="1:1" x14ac:dyDescent="0.25">
      <c r="A1256" s="1038">
        <v>39408</v>
      </c>
    </row>
    <row r="1257" spans="1:1" x14ac:dyDescent="0.25">
      <c r="A1257" s="1038">
        <v>39409</v>
      </c>
    </row>
    <row r="1258" spans="1:1" x14ac:dyDescent="0.25">
      <c r="A1258" s="1038">
        <v>39410</v>
      </c>
    </row>
    <row r="1259" spans="1:1" x14ac:dyDescent="0.25">
      <c r="A1259" s="1038">
        <v>39411</v>
      </c>
    </row>
    <row r="1260" spans="1:1" x14ac:dyDescent="0.25">
      <c r="A1260" s="1038">
        <v>39412</v>
      </c>
    </row>
    <row r="1261" spans="1:1" x14ac:dyDescent="0.25">
      <c r="A1261" s="1038">
        <v>39413</v>
      </c>
    </row>
    <row r="1262" spans="1:1" x14ac:dyDescent="0.25">
      <c r="A1262" s="1038">
        <v>39414</v>
      </c>
    </row>
    <row r="1263" spans="1:1" x14ac:dyDescent="0.25">
      <c r="A1263" s="1038">
        <v>39415</v>
      </c>
    </row>
    <row r="1264" spans="1:1" x14ac:dyDescent="0.25">
      <c r="A1264" s="1038">
        <v>39416</v>
      </c>
    </row>
    <row r="1265" spans="1:1" x14ac:dyDescent="0.25">
      <c r="A1265" s="1038">
        <v>39417</v>
      </c>
    </row>
    <row r="1266" spans="1:1" x14ac:dyDescent="0.25">
      <c r="A1266" s="1038">
        <v>39418</v>
      </c>
    </row>
    <row r="1267" spans="1:1" x14ac:dyDescent="0.25">
      <c r="A1267" s="1038">
        <v>39419</v>
      </c>
    </row>
    <row r="1268" spans="1:1" x14ac:dyDescent="0.25">
      <c r="A1268" s="1038">
        <v>39420</v>
      </c>
    </row>
    <row r="1269" spans="1:1" x14ac:dyDescent="0.25">
      <c r="A1269" s="1038">
        <v>39421</v>
      </c>
    </row>
    <row r="1270" spans="1:1" x14ac:dyDescent="0.25">
      <c r="A1270" s="1038">
        <v>39422</v>
      </c>
    </row>
    <row r="1271" spans="1:1" x14ac:dyDescent="0.25">
      <c r="A1271" s="1038">
        <v>39423</v>
      </c>
    </row>
    <row r="1272" spans="1:1" x14ac:dyDescent="0.25">
      <c r="A1272" s="1038">
        <v>39424</v>
      </c>
    </row>
    <row r="1273" spans="1:1" x14ac:dyDescent="0.25">
      <c r="A1273" s="1038">
        <v>39425</v>
      </c>
    </row>
    <row r="1274" spans="1:1" x14ac:dyDescent="0.25">
      <c r="A1274" s="1038">
        <v>39426</v>
      </c>
    </row>
    <row r="1275" spans="1:1" x14ac:dyDescent="0.25">
      <c r="A1275" s="1038">
        <v>39427</v>
      </c>
    </row>
    <row r="1276" spans="1:1" x14ac:dyDescent="0.25">
      <c r="A1276" s="1038">
        <v>39428</v>
      </c>
    </row>
    <row r="1277" spans="1:1" x14ac:dyDescent="0.25">
      <c r="A1277" s="1038">
        <v>39429</v>
      </c>
    </row>
    <row r="1278" spans="1:1" x14ac:dyDescent="0.25">
      <c r="A1278" s="1038">
        <v>39430</v>
      </c>
    </row>
    <row r="1279" spans="1:1" x14ac:dyDescent="0.25">
      <c r="A1279" s="1038">
        <v>39431</v>
      </c>
    </row>
    <row r="1280" spans="1:1" x14ac:dyDescent="0.25">
      <c r="A1280" s="1038">
        <v>39432</v>
      </c>
    </row>
    <row r="1281" spans="1:1" x14ac:dyDescent="0.25">
      <c r="A1281" s="1038">
        <v>39433</v>
      </c>
    </row>
    <row r="1282" spans="1:1" x14ac:dyDescent="0.25">
      <c r="A1282" s="1038">
        <v>39434</v>
      </c>
    </row>
    <row r="1283" spans="1:1" x14ac:dyDescent="0.25">
      <c r="A1283" s="1038">
        <v>39435</v>
      </c>
    </row>
    <row r="1284" spans="1:1" x14ac:dyDescent="0.25">
      <c r="A1284" s="1038">
        <v>39436</v>
      </c>
    </row>
    <row r="1285" spans="1:1" x14ac:dyDescent="0.25">
      <c r="A1285" s="1038">
        <v>39437</v>
      </c>
    </row>
    <row r="1286" spans="1:1" x14ac:dyDescent="0.25">
      <c r="A1286" s="1038">
        <v>39438</v>
      </c>
    </row>
    <row r="1287" spans="1:1" x14ac:dyDescent="0.25">
      <c r="A1287" s="1038">
        <v>39439</v>
      </c>
    </row>
    <row r="1288" spans="1:1" x14ac:dyDescent="0.25">
      <c r="A1288" s="1038">
        <v>39440</v>
      </c>
    </row>
    <row r="1289" spans="1:1" x14ac:dyDescent="0.25">
      <c r="A1289" s="1038">
        <v>39441</v>
      </c>
    </row>
    <row r="1290" spans="1:1" x14ac:dyDescent="0.25">
      <c r="A1290" s="1038">
        <v>39442</v>
      </c>
    </row>
    <row r="1291" spans="1:1" x14ac:dyDescent="0.25">
      <c r="A1291" s="1038">
        <v>39443</v>
      </c>
    </row>
    <row r="1292" spans="1:1" x14ac:dyDescent="0.25">
      <c r="A1292" s="1038">
        <v>39444</v>
      </c>
    </row>
    <row r="1293" spans="1:1" x14ac:dyDescent="0.25">
      <c r="A1293" s="1038">
        <v>39445</v>
      </c>
    </row>
    <row r="1294" spans="1:1" x14ac:dyDescent="0.25">
      <c r="A1294" s="1038">
        <v>39446</v>
      </c>
    </row>
    <row r="1295" spans="1:1" x14ac:dyDescent="0.25">
      <c r="A1295" s="1038">
        <v>39447</v>
      </c>
    </row>
    <row r="1296" spans="1:1" x14ac:dyDescent="0.25">
      <c r="A1296" s="1038">
        <v>39448</v>
      </c>
    </row>
    <row r="1297" spans="1:1" x14ac:dyDescent="0.25">
      <c r="A1297" s="1038">
        <v>39449</v>
      </c>
    </row>
    <row r="1298" spans="1:1" x14ac:dyDescent="0.25">
      <c r="A1298" s="1038">
        <v>39450</v>
      </c>
    </row>
    <row r="1299" spans="1:1" x14ac:dyDescent="0.25">
      <c r="A1299" s="1038">
        <v>39451</v>
      </c>
    </row>
    <row r="1300" spans="1:1" x14ac:dyDescent="0.25">
      <c r="A1300" s="1038">
        <v>39452</v>
      </c>
    </row>
    <row r="1301" spans="1:1" x14ac:dyDescent="0.25">
      <c r="A1301" s="1038">
        <v>39453</v>
      </c>
    </row>
    <row r="1302" spans="1:1" x14ac:dyDescent="0.25">
      <c r="A1302" s="1038">
        <v>39454</v>
      </c>
    </row>
    <row r="1303" spans="1:1" x14ac:dyDescent="0.25">
      <c r="A1303" s="1038">
        <v>39455</v>
      </c>
    </row>
    <row r="1304" spans="1:1" x14ac:dyDescent="0.25">
      <c r="A1304" s="1038">
        <v>39456</v>
      </c>
    </row>
    <row r="1305" spans="1:1" x14ac:dyDescent="0.25">
      <c r="A1305" s="1038">
        <v>39457</v>
      </c>
    </row>
    <row r="1306" spans="1:1" x14ac:dyDescent="0.25">
      <c r="A1306" s="1038">
        <v>39458</v>
      </c>
    </row>
    <row r="1307" spans="1:1" x14ac:dyDescent="0.25">
      <c r="A1307" s="1038">
        <v>39459</v>
      </c>
    </row>
    <row r="1308" spans="1:1" x14ac:dyDescent="0.25">
      <c r="A1308" s="1038">
        <v>39460</v>
      </c>
    </row>
    <row r="1309" spans="1:1" x14ac:dyDescent="0.25">
      <c r="A1309" s="1038">
        <v>39461</v>
      </c>
    </row>
    <row r="1310" spans="1:1" x14ac:dyDescent="0.25">
      <c r="A1310" s="1038">
        <v>39462</v>
      </c>
    </row>
    <row r="1311" spans="1:1" x14ac:dyDescent="0.25">
      <c r="A1311" s="1038">
        <v>39463</v>
      </c>
    </row>
    <row r="1312" spans="1:1" x14ac:dyDescent="0.25">
      <c r="A1312" s="1038">
        <v>39464</v>
      </c>
    </row>
    <row r="1313" spans="1:1" x14ac:dyDescent="0.25">
      <c r="A1313" s="1038">
        <v>39465</v>
      </c>
    </row>
    <row r="1314" spans="1:1" x14ac:dyDescent="0.25">
      <c r="A1314" s="1038">
        <v>39466</v>
      </c>
    </row>
    <row r="1315" spans="1:1" x14ac:dyDescent="0.25">
      <c r="A1315" s="1038">
        <v>39467</v>
      </c>
    </row>
    <row r="1316" spans="1:1" x14ac:dyDescent="0.25">
      <c r="A1316" s="1038">
        <v>39468</v>
      </c>
    </row>
    <row r="1317" spans="1:1" x14ac:dyDescent="0.25">
      <c r="A1317" s="1038">
        <v>39469</v>
      </c>
    </row>
    <row r="1318" spans="1:1" x14ac:dyDescent="0.25">
      <c r="A1318" s="1038">
        <v>39470</v>
      </c>
    </row>
    <row r="1319" spans="1:1" x14ac:dyDescent="0.25">
      <c r="A1319" s="1038">
        <v>39471</v>
      </c>
    </row>
    <row r="1320" spans="1:1" x14ac:dyDescent="0.25">
      <c r="A1320" s="1038">
        <v>39472</v>
      </c>
    </row>
    <row r="1321" spans="1:1" x14ac:dyDescent="0.25">
      <c r="A1321" s="1038">
        <v>39473</v>
      </c>
    </row>
    <row r="1322" spans="1:1" x14ac:dyDescent="0.25">
      <c r="A1322" s="1038">
        <v>39474</v>
      </c>
    </row>
    <row r="1323" spans="1:1" x14ac:dyDescent="0.25">
      <c r="A1323" s="1038">
        <v>39475</v>
      </c>
    </row>
    <row r="1324" spans="1:1" x14ac:dyDescent="0.25">
      <c r="A1324" s="1038">
        <v>39476</v>
      </c>
    </row>
    <row r="1325" spans="1:1" x14ac:dyDescent="0.25">
      <c r="A1325" s="1038">
        <v>39477</v>
      </c>
    </row>
    <row r="1326" spans="1:1" x14ac:dyDescent="0.25">
      <c r="A1326" s="1038">
        <v>39478</v>
      </c>
    </row>
    <row r="1327" spans="1:1" x14ac:dyDescent="0.25">
      <c r="A1327" s="1038">
        <v>39479</v>
      </c>
    </row>
    <row r="1328" spans="1:1" x14ac:dyDescent="0.25">
      <c r="A1328" s="1038">
        <v>39480</v>
      </c>
    </row>
    <row r="1329" spans="1:1" x14ac:dyDescent="0.25">
      <c r="A1329" s="1038">
        <v>39481</v>
      </c>
    </row>
    <row r="1330" spans="1:1" x14ac:dyDescent="0.25">
      <c r="A1330" s="1038">
        <v>39482</v>
      </c>
    </row>
    <row r="1331" spans="1:1" x14ac:dyDescent="0.25">
      <c r="A1331" s="1038">
        <v>39483</v>
      </c>
    </row>
    <row r="1332" spans="1:1" x14ac:dyDescent="0.25">
      <c r="A1332" s="1038">
        <v>39484</v>
      </c>
    </row>
    <row r="1333" spans="1:1" x14ac:dyDescent="0.25">
      <c r="A1333" s="1038">
        <v>39485</v>
      </c>
    </row>
    <row r="1334" spans="1:1" x14ac:dyDescent="0.25">
      <c r="A1334" s="1038">
        <v>39486</v>
      </c>
    </row>
    <row r="1335" spans="1:1" x14ac:dyDescent="0.25">
      <c r="A1335" s="1038">
        <v>39487</v>
      </c>
    </row>
    <row r="1336" spans="1:1" x14ac:dyDescent="0.25">
      <c r="A1336" s="1038">
        <v>39488</v>
      </c>
    </row>
    <row r="1337" spans="1:1" x14ac:dyDescent="0.25">
      <c r="A1337" s="1038">
        <v>39489</v>
      </c>
    </row>
    <row r="1338" spans="1:1" x14ac:dyDescent="0.25">
      <c r="A1338" s="1038">
        <v>39490</v>
      </c>
    </row>
    <row r="1339" spans="1:1" x14ac:dyDescent="0.25">
      <c r="A1339" s="1038">
        <v>39491</v>
      </c>
    </row>
    <row r="1340" spans="1:1" x14ac:dyDescent="0.25">
      <c r="A1340" s="1038">
        <v>39492</v>
      </c>
    </row>
    <row r="1341" spans="1:1" x14ac:dyDescent="0.25">
      <c r="A1341" s="1038">
        <v>39493</v>
      </c>
    </row>
    <row r="1342" spans="1:1" x14ac:dyDescent="0.25">
      <c r="A1342" s="1038">
        <v>39494</v>
      </c>
    </row>
    <row r="1343" spans="1:1" x14ac:dyDescent="0.25">
      <c r="A1343" s="1038">
        <v>39495</v>
      </c>
    </row>
    <row r="1344" spans="1:1" x14ac:dyDescent="0.25">
      <c r="A1344" s="1038">
        <v>39496</v>
      </c>
    </row>
    <row r="1345" spans="1:1" x14ac:dyDescent="0.25">
      <c r="A1345" s="1038">
        <v>39497</v>
      </c>
    </row>
    <row r="1346" spans="1:1" x14ac:dyDescent="0.25">
      <c r="A1346" s="1038">
        <v>39498</v>
      </c>
    </row>
    <row r="1347" spans="1:1" x14ac:dyDescent="0.25">
      <c r="A1347" s="1038">
        <v>39499</v>
      </c>
    </row>
    <row r="1348" spans="1:1" x14ac:dyDescent="0.25">
      <c r="A1348" s="1038">
        <v>39500</v>
      </c>
    </row>
    <row r="1349" spans="1:1" x14ac:dyDescent="0.25">
      <c r="A1349" s="1038">
        <v>39501</v>
      </c>
    </row>
    <row r="1350" spans="1:1" x14ac:dyDescent="0.25">
      <c r="A1350" s="1038">
        <v>39502</v>
      </c>
    </row>
    <row r="1351" spans="1:1" x14ac:dyDescent="0.25">
      <c r="A1351" s="1038">
        <v>39503</v>
      </c>
    </row>
    <row r="1352" spans="1:1" x14ac:dyDescent="0.25">
      <c r="A1352" s="1038">
        <v>39504</v>
      </c>
    </row>
    <row r="1353" spans="1:1" x14ac:dyDescent="0.25">
      <c r="A1353" s="1038">
        <v>39505</v>
      </c>
    </row>
    <row r="1354" spans="1:1" x14ac:dyDescent="0.25">
      <c r="A1354" s="1038">
        <v>39506</v>
      </c>
    </row>
    <row r="1355" spans="1:1" x14ac:dyDescent="0.25">
      <c r="A1355" s="1038">
        <v>39507</v>
      </c>
    </row>
    <row r="1356" spans="1:1" x14ac:dyDescent="0.25">
      <c r="A1356" s="1038">
        <v>39508</v>
      </c>
    </row>
    <row r="1357" spans="1:1" x14ac:dyDescent="0.25">
      <c r="A1357" s="1038">
        <v>39509</v>
      </c>
    </row>
    <row r="1358" spans="1:1" x14ac:dyDescent="0.25">
      <c r="A1358" s="1038">
        <v>39510</v>
      </c>
    </row>
    <row r="1359" spans="1:1" x14ac:dyDescent="0.25">
      <c r="A1359" s="1038">
        <v>39511</v>
      </c>
    </row>
    <row r="1360" spans="1:1" x14ac:dyDescent="0.25">
      <c r="A1360" s="1038">
        <v>39512</v>
      </c>
    </row>
    <row r="1361" spans="1:1" x14ac:dyDescent="0.25">
      <c r="A1361" s="1038">
        <v>39513</v>
      </c>
    </row>
    <row r="1362" spans="1:1" x14ac:dyDescent="0.25">
      <c r="A1362" s="1038">
        <v>39514</v>
      </c>
    </row>
    <row r="1363" spans="1:1" x14ac:dyDescent="0.25">
      <c r="A1363" s="1038">
        <v>39515</v>
      </c>
    </row>
    <row r="1364" spans="1:1" x14ac:dyDescent="0.25">
      <c r="A1364" s="1038">
        <v>39516</v>
      </c>
    </row>
    <row r="1365" spans="1:1" x14ac:dyDescent="0.25">
      <c r="A1365" s="1038">
        <v>39517</v>
      </c>
    </row>
    <row r="1366" spans="1:1" x14ac:dyDescent="0.25">
      <c r="A1366" s="1038">
        <v>39518</v>
      </c>
    </row>
    <row r="1367" spans="1:1" x14ac:dyDescent="0.25">
      <c r="A1367" s="1038">
        <v>39519</v>
      </c>
    </row>
    <row r="1368" spans="1:1" x14ac:dyDescent="0.25">
      <c r="A1368" s="1038">
        <v>39520</v>
      </c>
    </row>
    <row r="1369" spans="1:1" x14ac:dyDescent="0.25">
      <c r="A1369" s="1038">
        <v>39521</v>
      </c>
    </row>
    <row r="1370" spans="1:1" x14ac:dyDescent="0.25">
      <c r="A1370" s="1038">
        <v>39522</v>
      </c>
    </row>
    <row r="1371" spans="1:1" x14ac:dyDescent="0.25">
      <c r="A1371" s="1038">
        <v>39523</v>
      </c>
    </row>
    <row r="1372" spans="1:1" x14ac:dyDescent="0.25">
      <c r="A1372" s="1038">
        <v>39524</v>
      </c>
    </row>
    <row r="1373" spans="1:1" x14ac:dyDescent="0.25">
      <c r="A1373" s="1038">
        <v>39525</v>
      </c>
    </row>
    <row r="1374" spans="1:1" x14ac:dyDescent="0.25">
      <c r="A1374" s="1038">
        <v>39526</v>
      </c>
    </row>
    <row r="1375" spans="1:1" x14ac:dyDescent="0.25">
      <c r="A1375" s="1038">
        <v>39527</v>
      </c>
    </row>
    <row r="1376" spans="1:1" x14ac:dyDescent="0.25">
      <c r="A1376" s="1038">
        <v>39528</v>
      </c>
    </row>
    <row r="1377" spans="1:1" x14ac:dyDescent="0.25">
      <c r="A1377" s="1038">
        <v>39529</v>
      </c>
    </row>
    <row r="1378" spans="1:1" x14ac:dyDescent="0.25">
      <c r="A1378" s="1038">
        <v>39530</v>
      </c>
    </row>
    <row r="1379" spans="1:1" x14ac:dyDescent="0.25">
      <c r="A1379" s="1038">
        <v>39531</v>
      </c>
    </row>
    <row r="1380" spans="1:1" x14ac:dyDescent="0.25">
      <c r="A1380" s="1038">
        <v>39532</v>
      </c>
    </row>
    <row r="1381" spans="1:1" x14ac:dyDescent="0.25">
      <c r="A1381" s="1038">
        <v>39533</v>
      </c>
    </row>
    <row r="1382" spans="1:1" x14ac:dyDescent="0.25">
      <c r="A1382" s="1038">
        <v>39534</v>
      </c>
    </row>
    <row r="1383" spans="1:1" x14ac:dyDescent="0.25">
      <c r="A1383" s="1038">
        <v>39535</v>
      </c>
    </row>
    <row r="1384" spans="1:1" x14ac:dyDescent="0.25">
      <c r="A1384" s="1038">
        <v>39536</v>
      </c>
    </row>
    <row r="1385" spans="1:1" x14ac:dyDescent="0.25">
      <c r="A1385" s="1038">
        <v>39537</v>
      </c>
    </row>
    <row r="1386" spans="1:1" x14ac:dyDescent="0.25">
      <c r="A1386" s="1038">
        <v>39538</v>
      </c>
    </row>
    <row r="1387" spans="1:1" x14ac:dyDescent="0.25">
      <c r="A1387" s="1038">
        <v>39539</v>
      </c>
    </row>
    <row r="1388" spans="1:1" x14ac:dyDescent="0.25">
      <c r="A1388" s="1038">
        <v>39540</v>
      </c>
    </row>
    <row r="1389" spans="1:1" x14ac:dyDescent="0.25">
      <c r="A1389" s="1038">
        <v>39541</v>
      </c>
    </row>
    <row r="1390" spans="1:1" x14ac:dyDescent="0.25">
      <c r="A1390" s="1038">
        <v>39542</v>
      </c>
    </row>
    <row r="1391" spans="1:1" x14ac:dyDescent="0.25">
      <c r="A1391" s="1038">
        <v>39543</v>
      </c>
    </row>
    <row r="1392" spans="1:1" x14ac:dyDescent="0.25">
      <c r="A1392" s="1038">
        <v>39544</v>
      </c>
    </row>
    <row r="1393" spans="1:1" x14ac:dyDescent="0.25">
      <c r="A1393" s="1038">
        <v>39545</v>
      </c>
    </row>
    <row r="1394" spans="1:1" x14ac:dyDescent="0.25">
      <c r="A1394" s="1038">
        <v>39546</v>
      </c>
    </row>
    <row r="1395" spans="1:1" x14ac:dyDescent="0.25">
      <c r="A1395" s="1038">
        <v>39547</v>
      </c>
    </row>
    <row r="1396" spans="1:1" x14ac:dyDescent="0.25">
      <c r="A1396" s="1038">
        <v>39548</v>
      </c>
    </row>
    <row r="1397" spans="1:1" x14ac:dyDescent="0.25">
      <c r="A1397" s="1038">
        <v>39549</v>
      </c>
    </row>
    <row r="1398" spans="1:1" x14ac:dyDescent="0.25">
      <c r="A1398" s="1038">
        <v>39550</v>
      </c>
    </row>
    <row r="1399" spans="1:1" x14ac:dyDescent="0.25">
      <c r="A1399" s="1038">
        <v>39551</v>
      </c>
    </row>
    <row r="1400" spans="1:1" x14ac:dyDescent="0.25">
      <c r="A1400" s="1038">
        <v>39552</v>
      </c>
    </row>
    <row r="1401" spans="1:1" x14ac:dyDescent="0.25">
      <c r="A1401" s="1038">
        <v>39553</v>
      </c>
    </row>
    <row r="1402" spans="1:1" x14ac:dyDescent="0.25">
      <c r="A1402" s="1038">
        <v>39554</v>
      </c>
    </row>
    <row r="1403" spans="1:1" x14ac:dyDescent="0.25">
      <c r="A1403" s="1038">
        <v>39555</v>
      </c>
    </row>
    <row r="1404" spans="1:1" x14ac:dyDescent="0.25">
      <c r="A1404" s="1038">
        <v>39556</v>
      </c>
    </row>
    <row r="1405" spans="1:1" x14ac:dyDescent="0.25">
      <c r="A1405" s="1038">
        <v>39557</v>
      </c>
    </row>
    <row r="1406" spans="1:1" x14ac:dyDescent="0.25">
      <c r="A1406" s="1038">
        <v>39558</v>
      </c>
    </row>
    <row r="1407" spans="1:1" x14ac:dyDescent="0.25">
      <c r="A1407" s="1038">
        <v>39559</v>
      </c>
    </row>
    <row r="1408" spans="1:1" x14ac:dyDescent="0.25">
      <c r="A1408" s="1038">
        <v>39560</v>
      </c>
    </row>
    <row r="1409" spans="1:1" x14ac:dyDescent="0.25">
      <c r="A1409" s="1038">
        <v>39561</v>
      </c>
    </row>
    <row r="1410" spans="1:1" x14ac:dyDescent="0.25">
      <c r="A1410" s="1038">
        <v>39562</v>
      </c>
    </row>
    <row r="1411" spans="1:1" x14ac:dyDescent="0.25">
      <c r="A1411" s="1038">
        <v>39563</v>
      </c>
    </row>
    <row r="1412" spans="1:1" x14ac:dyDescent="0.25">
      <c r="A1412" s="1038">
        <v>39564</v>
      </c>
    </row>
    <row r="1413" spans="1:1" x14ac:dyDescent="0.25">
      <c r="A1413" s="1038">
        <v>39565</v>
      </c>
    </row>
    <row r="1414" spans="1:1" x14ac:dyDescent="0.25">
      <c r="A1414" s="1038">
        <v>39566</v>
      </c>
    </row>
    <row r="1415" spans="1:1" x14ac:dyDescent="0.25">
      <c r="A1415" s="1038">
        <v>39567</v>
      </c>
    </row>
    <row r="1416" spans="1:1" x14ac:dyDescent="0.25">
      <c r="A1416" s="1038">
        <v>39568</v>
      </c>
    </row>
    <row r="1417" spans="1:1" x14ac:dyDescent="0.25">
      <c r="A1417" s="1038">
        <v>39569</v>
      </c>
    </row>
    <row r="1418" spans="1:1" x14ac:dyDescent="0.25">
      <c r="A1418" s="1038">
        <v>39570</v>
      </c>
    </row>
    <row r="1419" spans="1:1" x14ac:dyDescent="0.25">
      <c r="A1419" s="1038">
        <v>39571</v>
      </c>
    </row>
    <row r="1420" spans="1:1" x14ac:dyDescent="0.25">
      <c r="A1420" s="1038">
        <v>39572</v>
      </c>
    </row>
    <row r="1421" spans="1:1" x14ac:dyDescent="0.25">
      <c r="A1421" s="1038">
        <v>39573</v>
      </c>
    </row>
    <row r="1422" spans="1:1" x14ac:dyDescent="0.25">
      <c r="A1422" s="1038">
        <v>39574</v>
      </c>
    </row>
    <row r="1423" spans="1:1" x14ac:dyDescent="0.25">
      <c r="A1423" s="1038">
        <v>39575</v>
      </c>
    </row>
    <row r="1424" spans="1:1" x14ac:dyDescent="0.25">
      <c r="A1424" s="1038">
        <v>39576</v>
      </c>
    </row>
    <row r="1425" spans="1:1" x14ac:dyDescent="0.25">
      <c r="A1425" s="1038">
        <v>39577</v>
      </c>
    </row>
    <row r="1426" spans="1:1" x14ac:dyDescent="0.25">
      <c r="A1426" s="1038">
        <v>39578</v>
      </c>
    </row>
    <row r="1427" spans="1:1" x14ac:dyDescent="0.25">
      <c r="A1427" s="1038">
        <v>39579</v>
      </c>
    </row>
    <row r="1428" spans="1:1" x14ac:dyDescent="0.25">
      <c r="A1428" s="1038">
        <v>39580</v>
      </c>
    </row>
    <row r="1429" spans="1:1" x14ac:dyDescent="0.25">
      <c r="A1429" s="1038">
        <v>39581</v>
      </c>
    </row>
    <row r="1430" spans="1:1" x14ac:dyDescent="0.25">
      <c r="A1430" s="1038">
        <v>39582</v>
      </c>
    </row>
    <row r="1431" spans="1:1" x14ac:dyDescent="0.25">
      <c r="A1431" s="1038">
        <v>39583</v>
      </c>
    </row>
    <row r="1432" spans="1:1" x14ac:dyDescent="0.25">
      <c r="A1432" s="1038">
        <v>39584</v>
      </c>
    </row>
    <row r="1433" spans="1:1" x14ac:dyDescent="0.25">
      <c r="A1433" s="1038">
        <v>39585</v>
      </c>
    </row>
    <row r="1434" spans="1:1" x14ac:dyDescent="0.25">
      <c r="A1434" s="1038">
        <v>39586</v>
      </c>
    </row>
    <row r="1435" spans="1:1" x14ac:dyDescent="0.25">
      <c r="A1435" s="1038">
        <v>39587</v>
      </c>
    </row>
    <row r="1436" spans="1:1" x14ac:dyDescent="0.25">
      <c r="A1436" s="1038">
        <v>39588</v>
      </c>
    </row>
    <row r="1437" spans="1:1" x14ac:dyDescent="0.25">
      <c r="A1437" s="1038">
        <v>39589</v>
      </c>
    </row>
    <row r="1438" spans="1:1" x14ac:dyDescent="0.25">
      <c r="A1438" s="1038">
        <v>39590</v>
      </c>
    </row>
    <row r="1439" spans="1:1" x14ac:dyDescent="0.25">
      <c r="A1439" s="1038">
        <v>39591</v>
      </c>
    </row>
    <row r="1440" spans="1:1" x14ac:dyDescent="0.25">
      <c r="A1440" s="1038">
        <v>39592</v>
      </c>
    </row>
    <row r="1441" spans="1:1" x14ac:dyDescent="0.25">
      <c r="A1441" s="1038">
        <v>39593</v>
      </c>
    </row>
    <row r="1442" spans="1:1" x14ac:dyDescent="0.25">
      <c r="A1442" s="1038">
        <v>39594</v>
      </c>
    </row>
    <row r="1443" spans="1:1" x14ac:dyDescent="0.25">
      <c r="A1443" s="1038">
        <v>39595</v>
      </c>
    </row>
    <row r="1444" spans="1:1" x14ac:dyDescent="0.25">
      <c r="A1444" s="1038">
        <v>39596</v>
      </c>
    </row>
    <row r="1445" spans="1:1" x14ac:dyDescent="0.25">
      <c r="A1445" s="1038">
        <v>39597</v>
      </c>
    </row>
    <row r="1446" spans="1:1" x14ac:dyDescent="0.25">
      <c r="A1446" s="1038">
        <v>39598</v>
      </c>
    </row>
    <row r="1447" spans="1:1" x14ac:dyDescent="0.25">
      <c r="A1447" s="1038">
        <v>39599</v>
      </c>
    </row>
    <row r="1448" spans="1:1" x14ac:dyDescent="0.25">
      <c r="A1448" s="1038">
        <v>39600</v>
      </c>
    </row>
    <row r="1449" spans="1:1" x14ac:dyDescent="0.25">
      <c r="A1449" s="1038">
        <v>39601</v>
      </c>
    </row>
    <row r="1450" spans="1:1" x14ac:dyDescent="0.25">
      <c r="A1450" s="1038">
        <v>39602</v>
      </c>
    </row>
    <row r="1451" spans="1:1" x14ac:dyDescent="0.25">
      <c r="A1451" s="1038">
        <v>39603</v>
      </c>
    </row>
    <row r="1452" spans="1:1" x14ac:dyDescent="0.25">
      <c r="A1452" s="1038">
        <v>39604</v>
      </c>
    </row>
    <row r="1453" spans="1:1" x14ac:dyDescent="0.25">
      <c r="A1453" s="1038">
        <v>39605</v>
      </c>
    </row>
    <row r="1454" spans="1:1" x14ac:dyDescent="0.25">
      <c r="A1454" s="1038">
        <v>39606</v>
      </c>
    </row>
    <row r="1455" spans="1:1" x14ac:dyDescent="0.25">
      <c r="A1455" s="1038">
        <v>39607</v>
      </c>
    </row>
    <row r="1456" spans="1:1" x14ac:dyDescent="0.25">
      <c r="A1456" s="1038">
        <v>39608</v>
      </c>
    </row>
    <row r="1457" spans="1:1" x14ac:dyDescent="0.25">
      <c r="A1457" s="1038">
        <v>39609</v>
      </c>
    </row>
    <row r="1458" spans="1:1" x14ac:dyDescent="0.25">
      <c r="A1458" s="1038">
        <v>39610</v>
      </c>
    </row>
    <row r="1459" spans="1:1" x14ac:dyDescent="0.25">
      <c r="A1459" s="1038">
        <v>39611</v>
      </c>
    </row>
    <row r="1460" spans="1:1" x14ac:dyDescent="0.25">
      <c r="A1460" s="1038">
        <v>39612</v>
      </c>
    </row>
    <row r="1461" spans="1:1" x14ac:dyDescent="0.25">
      <c r="A1461" s="1038">
        <v>39613</v>
      </c>
    </row>
    <row r="1462" spans="1:1" x14ac:dyDescent="0.25">
      <c r="A1462" s="1038">
        <v>39614</v>
      </c>
    </row>
    <row r="1463" spans="1:1" x14ac:dyDescent="0.25">
      <c r="A1463" s="1038">
        <v>39615</v>
      </c>
    </row>
    <row r="1464" spans="1:1" x14ac:dyDescent="0.25">
      <c r="A1464" s="1038">
        <v>39616</v>
      </c>
    </row>
    <row r="1465" spans="1:1" x14ac:dyDescent="0.25">
      <c r="A1465" s="1038">
        <v>39617</v>
      </c>
    </row>
    <row r="1466" spans="1:1" x14ac:dyDescent="0.25">
      <c r="A1466" s="1038">
        <v>39618</v>
      </c>
    </row>
    <row r="1467" spans="1:1" x14ac:dyDescent="0.25">
      <c r="A1467" s="1038">
        <v>39619</v>
      </c>
    </row>
    <row r="1468" spans="1:1" x14ac:dyDescent="0.25">
      <c r="A1468" s="1038">
        <v>39620</v>
      </c>
    </row>
    <row r="1469" spans="1:1" x14ac:dyDescent="0.25">
      <c r="A1469" s="1038">
        <v>39621</v>
      </c>
    </row>
    <row r="1470" spans="1:1" x14ac:dyDescent="0.25">
      <c r="A1470" s="1038">
        <v>39622</v>
      </c>
    </row>
    <row r="1471" spans="1:1" x14ac:dyDescent="0.25">
      <c r="A1471" s="1038">
        <v>39623</v>
      </c>
    </row>
    <row r="1472" spans="1:1" x14ac:dyDescent="0.25">
      <c r="A1472" s="1038">
        <v>39624</v>
      </c>
    </row>
    <row r="1473" spans="1:1" x14ac:dyDescent="0.25">
      <c r="A1473" s="1038">
        <v>39625</v>
      </c>
    </row>
    <row r="1474" spans="1:1" x14ac:dyDescent="0.25">
      <c r="A1474" s="1038">
        <v>39626</v>
      </c>
    </row>
    <row r="1475" spans="1:1" x14ac:dyDescent="0.25">
      <c r="A1475" s="1038">
        <v>39627</v>
      </c>
    </row>
    <row r="1476" spans="1:1" x14ac:dyDescent="0.25">
      <c r="A1476" s="1038">
        <v>39628</v>
      </c>
    </row>
    <row r="1477" spans="1:1" x14ac:dyDescent="0.25">
      <c r="A1477" s="1038">
        <v>39629</v>
      </c>
    </row>
    <row r="1478" spans="1:1" x14ac:dyDescent="0.25">
      <c r="A1478" s="1038">
        <v>39630</v>
      </c>
    </row>
    <row r="1479" spans="1:1" x14ac:dyDescent="0.25">
      <c r="A1479" s="1038">
        <v>39631</v>
      </c>
    </row>
    <row r="1480" spans="1:1" x14ac:dyDescent="0.25">
      <c r="A1480" s="1038">
        <v>39632</v>
      </c>
    </row>
    <row r="1481" spans="1:1" x14ac:dyDescent="0.25">
      <c r="A1481" s="1038">
        <v>39633</v>
      </c>
    </row>
    <row r="1482" spans="1:1" x14ac:dyDescent="0.25">
      <c r="A1482" s="1038">
        <v>39634</v>
      </c>
    </row>
    <row r="1483" spans="1:1" x14ac:dyDescent="0.25">
      <c r="A1483" s="1038">
        <v>39635</v>
      </c>
    </row>
    <row r="1484" spans="1:1" x14ac:dyDescent="0.25">
      <c r="A1484" s="1038">
        <v>39636</v>
      </c>
    </row>
    <row r="1485" spans="1:1" x14ac:dyDescent="0.25">
      <c r="A1485" s="1038">
        <v>39637</v>
      </c>
    </row>
    <row r="1486" spans="1:1" x14ac:dyDescent="0.25">
      <c r="A1486" s="1038">
        <v>39638</v>
      </c>
    </row>
    <row r="1487" spans="1:1" x14ac:dyDescent="0.25">
      <c r="A1487" s="1038">
        <v>39639</v>
      </c>
    </row>
    <row r="1488" spans="1:1" x14ac:dyDescent="0.25">
      <c r="A1488" s="1038">
        <v>39640</v>
      </c>
    </row>
    <row r="1489" spans="1:1" x14ac:dyDescent="0.25">
      <c r="A1489" s="1038">
        <v>39641</v>
      </c>
    </row>
    <row r="1490" spans="1:1" x14ac:dyDescent="0.25">
      <c r="A1490" s="1038">
        <v>39642</v>
      </c>
    </row>
    <row r="1491" spans="1:1" x14ac:dyDescent="0.25">
      <c r="A1491" s="1038">
        <v>39643</v>
      </c>
    </row>
    <row r="1492" spans="1:1" x14ac:dyDescent="0.25">
      <c r="A1492" s="1038">
        <v>39644</v>
      </c>
    </row>
    <row r="1493" spans="1:1" x14ac:dyDescent="0.25">
      <c r="A1493" s="1038">
        <v>39645</v>
      </c>
    </row>
    <row r="1494" spans="1:1" x14ac:dyDescent="0.25">
      <c r="A1494" s="1038">
        <v>39646</v>
      </c>
    </row>
    <row r="1495" spans="1:1" x14ac:dyDescent="0.25">
      <c r="A1495" s="1038">
        <v>39647</v>
      </c>
    </row>
    <row r="1496" spans="1:1" x14ac:dyDescent="0.25">
      <c r="A1496" s="1038">
        <v>39648</v>
      </c>
    </row>
    <row r="1497" spans="1:1" x14ac:dyDescent="0.25">
      <c r="A1497" s="1038">
        <v>39649</v>
      </c>
    </row>
    <row r="1498" spans="1:1" x14ac:dyDescent="0.25">
      <c r="A1498" s="1038">
        <v>39650</v>
      </c>
    </row>
    <row r="1499" spans="1:1" x14ac:dyDescent="0.25">
      <c r="A1499" s="1038">
        <v>39651</v>
      </c>
    </row>
    <row r="1500" spans="1:1" x14ac:dyDescent="0.25">
      <c r="A1500" s="1038">
        <v>39652</v>
      </c>
    </row>
    <row r="1501" spans="1:1" x14ac:dyDescent="0.25">
      <c r="A1501" s="1038">
        <v>39653</v>
      </c>
    </row>
    <row r="1502" spans="1:1" x14ac:dyDescent="0.25">
      <c r="A1502" s="1038">
        <v>39654</v>
      </c>
    </row>
    <row r="1503" spans="1:1" x14ac:dyDescent="0.25">
      <c r="A1503" s="1038">
        <v>39655</v>
      </c>
    </row>
    <row r="1504" spans="1:1" x14ac:dyDescent="0.25">
      <c r="A1504" s="1038">
        <v>39656</v>
      </c>
    </row>
    <row r="1505" spans="1:1" x14ac:dyDescent="0.25">
      <c r="A1505" s="1038">
        <v>39657</v>
      </c>
    </row>
    <row r="1506" spans="1:1" x14ac:dyDescent="0.25">
      <c r="A1506" s="1038">
        <v>39658</v>
      </c>
    </row>
    <row r="1507" spans="1:1" x14ac:dyDescent="0.25">
      <c r="A1507" s="1038">
        <v>39659</v>
      </c>
    </row>
    <row r="1508" spans="1:1" x14ac:dyDescent="0.25">
      <c r="A1508" s="1038">
        <v>39660</v>
      </c>
    </row>
    <row r="1509" spans="1:1" x14ac:dyDescent="0.25">
      <c r="A1509" s="1038">
        <v>39661</v>
      </c>
    </row>
    <row r="1510" spans="1:1" x14ac:dyDescent="0.25">
      <c r="A1510" s="1038">
        <v>39662</v>
      </c>
    </row>
    <row r="1511" spans="1:1" x14ac:dyDescent="0.25">
      <c r="A1511" s="1038">
        <v>39663</v>
      </c>
    </row>
    <row r="1512" spans="1:1" x14ac:dyDescent="0.25">
      <c r="A1512" s="1038">
        <v>39664</v>
      </c>
    </row>
    <row r="1513" spans="1:1" x14ac:dyDescent="0.25">
      <c r="A1513" s="1038">
        <v>39665</v>
      </c>
    </row>
    <row r="1514" spans="1:1" x14ac:dyDescent="0.25">
      <c r="A1514" s="1038">
        <v>39666</v>
      </c>
    </row>
    <row r="1515" spans="1:1" x14ac:dyDescent="0.25">
      <c r="A1515" s="1038">
        <v>39667</v>
      </c>
    </row>
    <row r="1516" spans="1:1" x14ac:dyDescent="0.25">
      <c r="A1516" s="1038">
        <v>39668</v>
      </c>
    </row>
    <row r="1517" spans="1:1" x14ac:dyDescent="0.25">
      <c r="A1517" s="1038">
        <v>39669</v>
      </c>
    </row>
    <row r="1518" spans="1:1" x14ac:dyDescent="0.25">
      <c r="A1518" s="1038">
        <v>39670</v>
      </c>
    </row>
    <row r="1519" spans="1:1" x14ac:dyDescent="0.25">
      <c r="A1519" s="1038">
        <v>39671</v>
      </c>
    </row>
    <row r="1520" spans="1:1" x14ac:dyDescent="0.25">
      <c r="A1520" s="1038">
        <v>39672</v>
      </c>
    </row>
    <row r="1521" spans="1:1" x14ac:dyDescent="0.25">
      <c r="A1521" s="1038">
        <v>39673</v>
      </c>
    </row>
    <row r="1522" spans="1:1" x14ac:dyDescent="0.25">
      <c r="A1522" s="1038">
        <v>39674</v>
      </c>
    </row>
    <row r="1523" spans="1:1" x14ac:dyDescent="0.25">
      <c r="A1523" s="1038">
        <v>39675</v>
      </c>
    </row>
    <row r="1524" spans="1:1" x14ac:dyDescent="0.25">
      <c r="A1524" s="1038">
        <v>39676</v>
      </c>
    </row>
    <row r="1525" spans="1:1" x14ac:dyDescent="0.25">
      <c r="A1525" s="1038">
        <v>39677</v>
      </c>
    </row>
    <row r="1526" spans="1:1" x14ac:dyDescent="0.25">
      <c r="A1526" s="1038">
        <v>39678</v>
      </c>
    </row>
    <row r="1527" spans="1:1" x14ac:dyDescent="0.25">
      <c r="A1527" s="1038">
        <v>39679</v>
      </c>
    </row>
    <row r="1528" spans="1:1" x14ac:dyDescent="0.25">
      <c r="A1528" s="1038">
        <v>39680</v>
      </c>
    </row>
    <row r="1529" spans="1:1" x14ac:dyDescent="0.25">
      <c r="A1529" s="1038">
        <v>39681</v>
      </c>
    </row>
    <row r="1530" spans="1:1" x14ac:dyDescent="0.25">
      <c r="A1530" s="1038">
        <v>39682</v>
      </c>
    </row>
    <row r="1531" spans="1:1" x14ac:dyDescent="0.25">
      <c r="A1531" s="1038">
        <v>39683</v>
      </c>
    </row>
    <row r="1532" spans="1:1" x14ac:dyDescent="0.25">
      <c r="A1532" s="1038">
        <v>39684</v>
      </c>
    </row>
    <row r="1533" spans="1:1" x14ac:dyDescent="0.25">
      <c r="A1533" s="1038">
        <v>39685</v>
      </c>
    </row>
    <row r="1534" spans="1:1" x14ac:dyDescent="0.25">
      <c r="A1534" s="1038">
        <v>39686</v>
      </c>
    </row>
    <row r="1535" spans="1:1" x14ac:dyDescent="0.25">
      <c r="A1535" s="1038">
        <v>39687</v>
      </c>
    </row>
    <row r="1536" spans="1:1" x14ac:dyDescent="0.25">
      <c r="A1536" s="1038">
        <v>39688</v>
      </c>
    </row>
    <row r="1537" spans="1:1" x14ac:dyDescent="0.25">
      <c r="A1537" s="1038">
        <v>39689</v>
      </c>
    </row>
    <row r="1538" spans="1:1" x14ac:dyDescent="0.25">
      <c r="A1538" s="1038">
        <v>39690</v>
      </c>
    </row>
    <row r="1539" spans="1:1" x14ac:dyDescent="0.25">
      <c r="A1539" s="1038">
        <v>39691</v>
      </c>
    </row>
    <row r="1540" spans="1:1" x14ac:dyDescent="0.25">
      <c r="A1540" s="1038">
        <v>39692</v>
      </c>
    </row>
    <row r="1541" spans="1:1" x14ac:dyDescent="0.25">
      <c r="A1541" s="1038">
        <v>39693</v>
      </c>
    </row>
    <row r="1542" spans="1:1" x14ac:dyDescent="0.25">
      <c r="A1542" s="1038">
        <v>39694</v>
      </c>
    </row>
    <row r="1543" spans="1:1" x14ac:dyDescent="0.25">
      <c r="A1543" s="1038">
        <v>39695</v>
      </c>
    </row>
    <row r="1544" spans="1:1" x14ac:dyDescent="0.25">
      <c r="A1544" s="1038">
        <v>39696</v>
      </c>
    </row>
    <row r="1545" spans="1:1" x14ac:dyDescent="0.25">
      <c r="A1545" s="1038">
        <v>39697</v>
      </c>
    </row>
    <row r="1546" spans="1:1" x14ac:dyDescent="0.25">
      <c r="A1546" s="1038">
        <v>39698</v>
      </c>
    </row>
    <row r="1547" spans="1:1" x14ac:dyDescent="0.25">
      <c r="A1547" s="1038">
        <v>39699</v>
      </c>
    </row>
    <row r="1548" spans="1:1" x14ac:dyDescent="0.25">
      <c r="A1548" s="1038">
        <v>39700</v>
      </c>
    </row>
    <row r="1549" spans="1:1" x14ac:dyDescent="0.25">
      <c r="A1549" s="1038">
        <v>39701</v>
      </c>
    </row>
    <row r="1550" spans="1:1" x14ac:dyDescent="0.25">
      <c r="A1550" s="1038">
        <v>39702</v>
      </c>
    </row>
    <row r="1551" spans="1:1" x14ac:dyDescent="0.25">
      <c r="A1551" s="1038">
        <v>39703</v>
      </c>
    </row>
    <row r="1552" spans="1:1" x14ac:dyDescent="0.25">
      <c r="A1552" s="1038">
        <v>39704</v>
      </c>
    </row>
    <row r="1553" spans="1:1" x14ac:dyDescent="0.25">
      <c r="A1553" s="1038">
        <v>39705</v>
      </c>
    </row>
    <row r="1554" spans="1:1" x14ac:dyDescent="0.25">
      <c r="A1554" s="1038">
        <v>39706</v>
      </c>
    </row>
    <row r="1555" spans="1:1" x14ac:dyDescent="0.25">
      <c r="A1555" s="1038">
        <v>39707</v>
      </c>
    </row>
    <row r="1556" spans="1:1" x14ac:dyDescent="0.25">
      <c r="A1556" s="1038">
        <v>39708</v>
      </c>
    </row>
    <row r="1557" spans="1:1" x14ac:dyDescent="0.25">
      <c r="A1557" s="1038">
        <v>39709</v>
      </c>
    </row>
    <row r="1558" spans="1:1" x14ac:dyDescent="0.25">
      <c r="A1558" s="1038">
        <v>39710</v>
      </c>
    </row>
    <row r="1559" spans="1:1" x14ac:dyDescent="0.25">
      <c r="A1559" s="1038">
        <v>39711</v>
      </c>
    </row>
    <row r="1560" spans="1:1" x14ac:dyDescent="0.25">
      <c r="A1560" s="1038">
        <v>39712</v>
      </c>
    </row>
    <row r="1561" spans="1:1" x14ac:dyDescent="0.25">
      <c r="A1561" s="1038">
        <v>39713</v>
      </c>
    </row>
    <row r="1562" spans="1:1" x14ac:dyDescent="0.25">
      <c r="A1562" s="1038">
        <v>39714</v>
      </c>
    </row>
    <row r="1563" spans="1:1" x14ac:dyDescent="0.25">
      <c r="A1563" s="1038">
        <v>39715</v>
      </c>
    </row>
    <row r="1564" spans="1:1" x14ac:dyDescent="0.25">
      <c r="A1564" s="1038">
        <v>39716</v>
      </c>
    </row>
    <row r="1565" spans="1:1" x14ac:dyDescent="0.25">
      <c r="A1565" s="1038">
        <v>39717</v>
      </c>
    </row>
    <row r="1566" spans="1:1" x14ac:dyDescent="0.25">
      <c r="A1566" s="1038">
        <v>39718</v>
      </c>
    </row>
    <row r="1567" spans="1:1" x14ac:dyDescent="0.25">
      <c r="A1567" s="1038">
        <v>39719</v>
      </c>
    </row>
    <row r="1568" spans="1:1" x14ac:dyDescent="0.25">
      <c r="A1568" s="1038">
        <v>39720</v>
      </c>
    </row>
    <row r="1569" spans="1:1" x14ac:dyDescent="0.25">
      <c r="A1569" s="1038">
        <v>39721</v>
      </c>
    </row>
    <row r="1570" spans="1:1" x14ac:dyDescent="0.25">
      <c r="A1570" s="1038">
        <v>39722</v>
      </c>
    </row>
    <row r="1571" spans="1:1" x14ac:dyDescent="0.25">
      <c r="A1571" s="1038">
        <v>39723</v>
      </c>
    </row>
    <row r="1572" spans="1:1" x14ac:dyDescent="0.25">
      <c r="A1572" s="1038">
        <v>39724</v>
      </c>
    </row>
    <row r="1573" spans="1:1" x14ac:dyDescent="0.25">
      <c r="A1573" s="1038">
        <v>39725</v>
      </c>
    </row>
    <row r="1574" spans="1:1" x14ac:dyDescent="0.25">
      <c r="A1574" s="1038">
        <v>39726</v>
      </c>
    </row>
    <row r="1575" spans="1:1" x14ac:dyDescent="0.25">
      <c r="A1575" s="1038">
        <v>39727</v>
      </c>
    </row>
    <row r="1576" spans="1:1" x14ac:dyDescent="0.25">
      <c r="A1576" s="1038">
        <v>39728</v>
      </c>
    </row>
    <row r="1577" spans="1:1" x14ac:dyDescent="0.25">
      <c r="A1577" s="1038">
        <v>39729</v>
      </c>
    </row>
    <row r="1578" spans="1:1" x14ac:dyDescent="0.25">
      <c r="A1578" s="1038">
        <v>39730</v>
      </c>
    </row>
    <row r="1579" spans="1:1" x14ac:dyDescent="0.25">
      <c r="A1579" s="1038">
        <v>39731</v>
      </c>
    </row>
    <row r="1580" spans="1:1" x14ac:dyDescent="0.25">
      <c r="A1580" s="1038">
        <v>39732</v>
      </c>
    </row>
    <row r="1581" spans="1:1" x14ac:dyDescent="0.25">
      <c r="A1581" s="1038">
        <v>39733</v>
      </c>
    </row>
    <row r="1582" spans="1:1" x14ac:dyDescent="0.25">
      <c r="A1582" s="1038">
        <v>39734</v>
      </c>
    </row>
    <row r="1583" spans="1:1" x14ac:dyDescent="0.25">
      <c r="A1583" s="1038">
        <v>39735</v>
      </c>
    </row>
    <row r="1584" spans="1:1" x14ac:dyDescent="0.25">
      <c r="A1584" s="1038">
        <v>39736</v>
      </c>
    </row>
    <row r="1585" spans="1:1" x14ac:dyDescent="0.25">
      <c r="A1585" s="1038">
        <v>39737</v>
      </c>
    </row>
    <row r="1586" spans="1:1" x14ac:dyDescent="0.25">
      <c r="A1586" s="1038">
        <v>39738</v>
      </c>
    </row>
    <row r="1587" spans="1:1" x14ac:dyDescent="0.25">
      <c r="A1587" s="1038">
        <v>39739</v>
      </c>
    </row>
    <row r="1588" spans="1:1" x14ac:dyDescent="0.25">
      <c r="A1588" s="1038">
        <v>39740</v>
      </c>
    </row>
    <row r="1589" spans="1:1" x14ac:dyDescent="0.25">
      <c r="A1589" s="1038">
        <v>39741</v>
      </c>
    </row>
    <row r="1590" spans="1:1" x14ac:dyDescent="0.25">
      <c r="A1590" s="1038">
        <v>39742</v>
      </c>
    </row>
    <row r="1591" spans="1:1" x14ac:dyDescent="0.25">
      <c r="A1591" s="1038">
        <v>39743</v>
      </c>
    </row>
    <row r="1592" spans="1:1" x14ac:dyDescent="0.25">
      <c r="A1592" s="1038">
        <v>39744</v>
      </c>
    </row>
    <row r="1593" spans="1:1" x14ac:dyDescent="0.25">
      <c r="A1593" s="1038">
        <v>39745</v>
      </c>
    </row>
    <row r="1594" spans="1:1" x14ac:dyDescent="0.25">
      <c r="A1594" s="1038">
        <v>39746</v>
      </c>
    </row>
    <row r="1595" spans="1:1" x14ac:dyDescent="0.25">
      <c r="A1595" s="1038">
        <v>39747</v>
      </c>
    </row>
    <row r="1596" spans="1:1" x14ac:dyDescent="0.25">
      <c r="A1596" s="1038">
        <v>39748</v>
      </c>
    </row>
    <row r="1597" spans="1:1" x14ac:dyDescent="0.25">
      <c r="A1597" s="1038">
        <v>39749</v>
      </c>
    </row>
    <row r="1598" spans="1:1" x14ac:dyDescent="0.25">
      <c r="A1598" s="1038">
        <v>39750</v>
      </c>
    </row>
    <row r="1599" spans="1:1" x14ac:dyDescent="0.25">
      <c r="A1599" s="1038">
        <v>39751</v>
      </c>
    </row>
    <row r="1600" spans="1:1" x14ac:dyDescent="0.25">
      <c r="A1600" s="1038">
        <v>39752</v>
      </c>
    </row>
    <row r="1601" spans="1:1" x14ac:dyDescent="0.25">
      <c r="A1601" s="1038">
        <v>39753</v>
      </c>
    </row>
    <row r="1602" spans="1:1" x14ac:dyDescent="0.25">
      <c r="A1602" s="1038">
        <v>39754</v>
      </c>
    </row>
    <row r="1603" spans="1:1" x14ac:dyDescent="0.25">
      <c r="A1603" s="1038">
        <v>39755</v>
      </c>
    </row>
    <row r="1604" spans="1:1" x14ac:dyDescent="0.25">
      <c r="A1604" s="1038">
        <v>39756</v>
      </c>
    </row>
    <row r="1605" spans="1:1" x14ac:dyDescent="0.25">
      <c r="A1605" s="1038">
        <v>39757</v>
      </c>
    </row>
    <row r="1606" spans="1:1" x14ac:dyDescent="0.25">
      <c r="A1606" s="1038">
        <v>39758</v>
      </c>
    </row>
    <row r="1607" spans="1:1" x14ac:dyDescent="0.25">
      <c r="A1607" s="1038">
        <v>39759</v>
      </c>
    </row>
    <row r="1608" spans="1:1" x14ac:dyDescent="0.25">
      <c r="A1608" s="1038">
        <v>39760</v>
      </c>
    </row>
    <row r="1609" spans="1:1" x14ac:dyDescent="0.25">
      <c r="A1609" s="1038">
        <v>39761</v>
      </c>
    </row>
    <row r="1610" spans="1:1" x14ac:dyDescent="0.25">
      <c r="A1610" s="1038">
        <v>39762</v>
      </c>
    </row>
    <row r="1611" spans="1:1" x14ac:dyDescent="0.25">
      <c r="A1611" s="1038">
        <v>39763</v>
      </c>
    </row>
    <row r="1612" spans="1:1" x14ac:dyDescent="0.25">
      <c r="A1612" s="1038">
        <v>39764</v>
      </c>
    </row>
    <row r="1613" spans="1:1" x14ac:dyDescent="0.25">
      <c r="A1613" s="1038">
        <v>39765</v>
      </c>
    </row>
    <row r="1614" spans="1:1" x14ac:dyDescent="0.25">
      <c r="A1614" s="1038">
        <v>39766</v>
      </c>
    </row>
    <row r="1615" spans="1:1" x14ac:dyDescent="0.25">
      <c r="A1615" s="1038">
        <v>39767</v>
      </c>
    </row>
    <row r="1616" spans="1:1" x14ac:dyDescent="0.25">
      <c r="A1616" s="1038">
        <v>39768</v>
      </c>
    </row>
    <row r="1617" spans="1:1" x14ac:dyDescent="0.25">
      <c r="A1617" s="1038">
        <v>39769</v>
      </c>
    </row>
    <row r="1618" spans="1:1" x14ac:dyDescent="0.25">
      <c r="A1618" s="1038">
        <v>39770</v>
      </c>
    </row>
    <row r="1619" spans="1:1" x14ac:dyDescent="0.25">
      <c r="A1619" s="1038">
        <v>39771</v>
      </c>
    </row>
    <row r="1620" spans="1:1" x14ac:dyDescent="0.25">
      <c r="A1620" s="1038">
        <v>39772</v>
      </c>
    </row>
    <row r="1621" spans="1:1" x14ac:dyDescent="0.25">
      <c r="A1621" s="1038">
        <v>39773</v>
      </c>
    </row>
    <row r="1622" spans="1:1" x14ac:dyDescent="0.25">
      <c r="A1622" s="1038">
        <v>39774</v>
      </c>
    </row>
    <row r="1623" spans="1:1" x14ac:dyDescent="0.25">
      <c r="A1623" s="1038">
        <v>39775</v>
      </c>
    </row>
    <row r="1624" spans="1:1" x14ac:dyDescent="0.25">
      <c r="A1624" s="1038">
        <v>39776</v>
      </c>
    </row>
    <row r="1625" spans="1:1" x14ac:dyDescent="0.25">
      <c r="A1625" s="1038">
        <v>39777</v>
      </c>
    </row>
    <row r="1626" spans="1:1" x14ac:dyDescent="0.25">
      <c r="A1626" s="1038">
        <v>39778</v>
      </c>
    </row>
    <row r="1627" spans="1:1" x14ac:dyDescent="0.25">
      <c r="A1627" s="1038">
        <v>39779</v>
      </c>
    </row>
    <row r="1628" spans="1:1" x14ac:dyDescent="0.25">
      <c r="A1628" s="1038">
        <v>39780</v>
      </c>
    </row>
    <row r="1629" spans="1:1" x14ac:dyDescent="0.25">
      <c r="A1629" s="1038">
        <v>39781</v>
      </c>
    </row>
    <row r="1630" spans="1:1" x14ac:dyDescent="0.25">
      <c r="A1630" s="1038">
        <v>39782</v>
      </c>
    </row>
    <row r="1631" spans="1:1" x14ac:dyDescent="0.25">
      <c r="A1631" s="1038">
        <v>39783</v>
      </c>
    </row>
    <row r="1632" spans="1:1" x14ac:dyDescent="0.25">
      <c r="A1632" s="1038">
        <v>39784</v>
      </c>
    </row>
    <row r="1633" spans="1:1" x14ac:dyDescent="0.25">
      <c r="A1633" s="1038">
        <v>39785</v>
      </c>
    </row>
    <row r="1634" spans="1:1" x14ac:dyDescent="0.25">
      <c r="A1634" s="1038">
        <v>39786</v>
      </c>
    </row>
    <row r="1635" spans="1:1" x14ac:dyDescent="0.25">
      <c r="A1635" s="1038">
        <v>39787</v>
      </c>
    </row>
    <row r="1636" spans="1:1" x14ac:dyDescent="0.25">
      <c r="A1636" s="1038">
        <v>39788</v>
      </c>
    </row>
    <row r="1637" spans="1:1" x14ac:dyDescent="0.25">
      <c r="A1637" s="1038">
        <v>39789</v>
      </c>
    </row>
    <row r="1638" spans="1:1" x14ac:dyDescent="0.25">
      <c r="A1638" s="1038">
        <v>39790</v>
      </c>
    </row>
    <row r="1639" spans="1:1" x14ac:dyDescent="0.25">
      <c r="A1639" s="1038">
        <v>39791</v>
      </c>
    </row>
    <row r="1640" spans="1:1" x14ac:dyDescent="0.25">
      <c r="A1640" s="1038">
        <v>39792</v>
      </c>
    </row>
    <row r="1641" spans="1:1" x14ac:dyDescent="0.25">
      <c r="A1641" s="1038">
        <v>39793</v>
      </c>
    </row>
    <row r="1642" spans="1:1" x14ac:dyDescent="0.25">
      <c r="A1642" s="1038">
        <v>39794</v>
      </c>
    </row>
    <row r="1643" spans="1:1" x14ac:dyDescent="0.25">
      <c r="A1643" s="1038">
        <v>39795</v>
      </c>
    </row>
    <row r="1644" spans="1:1" x14ac:dyDescent="0.25">
      <c r="A1644" s="1038">
        <v>39796</v>
      </c>
    </row>
    <row r="1645" spans="1:1" x14ac:dyDescent="0.25">
      <c r="A1645" s="1038">
        <v>39797</v>
      </c>
    </row>
    <row r="1646" spans="1:1" x14ac:dyDescent="0.25">
      <c r="A1646" s="1038">
        <v>39798</v>
      </c>
    </row>
    <row r="1647" spans="1:1" x14ac:dyDescent="0.25">
      <c r="A1647" s="1038">
        <v>39799</v>
      </c>
    </row>
    <row r="1648" spans="1:1" x14ac:dyDescent="0.25">
      <c r="A1648" s="1038">
        <v>39800</v>
      </c>
    </row>
    <row r="1649" spans="1:1" x14ac:dyDescent="0.25">
      <c r="A1649" s="1038">
        <v>39801</v>
      </c>
    </row>
    <row r="1650" spans="1:1" x14ac:dyDescent="0.25">
      <c r="A1650" s="1038">
        <v>39802</v>
      </c>
    </row>
    <row r="1651" spans="1:1" x14ac:dyDescent="0.25">
      <c r="A1651" s="1038">
        <v>39803</v>
      </c>
    </row>
    <row r="1652" spans="1:1" x14ac:dyDescent="0.25">
      <c r="A1652" s="1038">
        <v>39804</v>
      </c>
    </row>
    <row r="1653" spans="1:1" x14ac:dyDescent="0.25">
      <c r="A1653" s="1038">
        <v>39805</v>
      </c>
    </row>
    <row r="1654" spans="1:1" x14ac:dyDescent="0.25">
      <c r="A1654" s="1038">
        <v>39806</v>
      </c>
    </row>
    <row r="1655" spans="1:1" x14ac:dyDescent="0.25">
      <c r="A1655" s="1038">
        <v>39807</v>
      </c>
    </row>
    <row r="1656" spans="1:1" x14ac:dyDescent="0.25">
      <c r="A1656" s="1038">
        <v>39808</v>
      </c>
    </row>
    <row r="1657" spans="1:1" x14ac:dyDescent="0.25">
      <c r="A1657" s="1038">
        <v>39809</v>
      </c>
    </row>
    <row r="1658" spans="1:1" x14ac:dyDescent="0.25">
      <c r="A1658" s="1038">
        <v>39810</v>
      </c>
    </row>
    <row r="1659" spans="1:1" x14ac:dyDescent="0.25">
      <c r="A1659" s="1038">
        <v>39811</v>
      </c>
    </row>
    <row r="1660" spans="1:1" x14ac:dyDescent="0.25">
      <c r="A1660" s="1038">
        <v>39812</v>
      </c>
    </row>
    <row r="1661" spans="1:1" x14ac:dyDescent="0.25">
      <c r="A1661" s="1038">
        <v>39813</v>
      </c>
    </row>
    <row r="1662" spans="1:1" x14ac:dyDescent="0.25">
      <c r="A1662" s="1038">
        <v>39814</v>
      </c>
    </row>
    <row r="1663" spans="1:1" x14ac:dyDescent="0.25">
      <c r="A1663" s="1038">
        <v>39815</v>
      </c>
    </row>
    <row r="1664" spans="1:1" x14ac:dyDescent="0.25">
      <c r="A1664" s="1038">
        <v>39816</v>
      </c>
    </row>
    <row r="1665" spans="1:1" x14ac:dyDescent="0.25">
      <c r="A1665" s="1038">
        <v>39817</v>
      </c>
    </row>
    <row r="1666" spans="1:1" x14ac:dyDescent="0.25">
      <c r="A1666" s="1038">
        <v>39818</v>
      </c>
    </row>
    <row r="1667" spans="1:1" x14ac:dyDescent="0.25">
      <c r="A1667" s="1038">
        <v>39819</v>
      </c>
    </row>
    <row r="1668" spans="1:1" x14ac:dyDescent="0.25">
      <c r="A1668" s="1038">
        <v>39820</v>
      </c>
    </row>
    <row r="1669" spans="1:1" x14ac:dyDescent="0.25">
      <c r="A1669" s="1038">
        <v>39821</v>
      </c>
    </row>
    <row r="1670" spans="1:1" x14ac:dyDescent="0.25">
      <c r="A1670" s="1038">
        <v>39822</v>
      </c>
    </row>
    <row r="1671" spans="1:1" x14ac:dyDescent="0.25">
      <c r="A1671" s="1038">
        <v>39823</v>
      </c>
    </row>
    <row r="1672" spans="1:1" x14ac:dyDescent="0.25">
      <c r="A1672" s="1038">
        <v>39824</v>
      </c>
    </row>
    <row r="1673" spans="1:1" x14ac:dyDescent="0.25">
      <c r="A1673" s="1038">
        <v>39825</v>
      </c>
    </row>
    <row r="1674" spans="1:1" x14ac:dyDescent="0.25">
      <c r="A1674" s="1038">
        <v>39826</v>
      </c>
    </row>
    <row r="1675" spans="1:1" x14ac:dyDescent="0.25">
      <c r="A1675" s="1038">
        <v>39827</v>
      </c>
    </row>
    <row r="1676" spans="1:1" x14ac:dyDescent="0.25">
      <c r="A1676" s="1038">
        <v>39828</v>
      </c>
    </row>
    <row r="1677" spans="1:1" x14ac:dyDescent="0.25">
      <c r="A1677" s="1038">
        <v>39829</v>
      </c>
    </row>
    <row r="1678" spans="1:1" x14ac:dyDescent="0.25">
      <c r="A1678" s="1038">
        <v>39830</v>
      </c>
    </row>
    <row r="1679" spans="1:1" x14ac:dyDescent="0.25">
      <c r="A1679" s="1038">
        <v>39831</v>
      </c>
    </row>
    <row r="1680" spans="1:1" x14ac:dyDescent="0.25">
      <c r="A1680" s="1038">
        <v>39832</v>
      </c>
    </row>
    <row r="1681" spans="1:1" x14ac:dyDescent="0.25">
      <c r="A1681" s="1038">
        <v>39833</v>
      </c>
    </row>
    <row r="1682" spans="1:1" x14ac:dyDescent="0.25">
      <c r="A1682" s="1038">
        <v>39834</v>
      </c>
    </row>
    <row r="1683" spans="1:1" x14ac:dyDescent="0.25">
      <c r="A1683" s="1038">
        <v>39835</v>
      </c>
    </row>
    <row r="1684" spans="1:1" x14ac:dyDescent="0.25">
      <c r="A1684" s="1038">
        <v>39836</v>
      </c>
    </row>
    <row r="1685" spans="1:1" x14ac:dyDescent="0.25">
      <c r="A1685" s="1038">
        <v>39837</v>
      </c>
    </row>
    <row r="1686" spans="1:1" x14ac:dyDescent="0.25">
      <c r="A1686" s="1038">
        <v>39838</v>
      </c>
    </row>
    <row r="1687" spans="1:1" x14ac:dyDescent="0.25">
      <c r="A1687" s="1038">
        <v>39839</v>
      </c>
    </row>
    <row r="1688" spans="1:1" x14ac:dyDescent="0.25">
      <c r="A1688" s="1038">
        <v>39840</v>
      </c>
    </row>
    <row r="1689" spans="1:1" x14ac:dyDescent="0.25">
      <c r="A1689" s="1038">
        <v>39841</v>
      </c>
    </row>
    <row r="1690" spans="1:1" x14ac:dyDescent="0.25">
      <c r="A1690" s="1038">
        <v>39842</v>
      </c>
    </row>
    <row r="1691" spans="1:1" x14ac:dyDescent="0.25">
      <c r="A1691" s="1038">
        <v>39843</v>
      </c>
    </row>
    <row r="1692" spans="1:1" x14ac:dyDescent="0.25">
      <c r="A1692" s="1038">
        <v>39844</v>
      </c>
    </row>
    <row r="1693" spans="1:1" x14ac:dyDescent="0.25">
      <c r="A1693" s="1038">
        <v>39845</v>
      </c>
    </row>
    <row r="1694" spans="1:1" x14ac:dyDescent="0.25">
      <c r="A1694" s="1038">
        <v>39846</v>
      </c>
    </row>
    <row r="1695" spans="1:1" x14ac:dyDescent="0.25">
      <c r="A1695" s="1038">
        <v>39847</v>
      </c>
    </row>
    <row r="1696" spans="1:1" x14ac:dyDescent="0.25">
      <c r="A1696" s="1038">
        <v>39848</v>
      </c>
    </row>
    <row r="1697" spans="1:1" x14ac:dyDescent="0.25">
      <c r="A1697" s="1038">
        <v>39849</v>
      </c>
    </row>
    <row r="1698" spans="1:1" x14ac:dyDescent="0.25">
      <c r="A1698" s="1038">
        <v>39850</v>
      </c>
    </row>
    <row r="1699" spans="1:1" x14ac:dyDescent="0.25">
      <c r="A1699" s="1038">
        <v>39851</v>
      </c>
    </row>
    <row r="1700" spans="1:1" x14ac:dyDescent="0.25">
      <c r="A1700" s="1038">
        <v>39852</v>
      </c>
    </row>
    <row r="1701" spans="1:1" x14ac:dyDescent="0.25">
      <c r="A1701" s="1038">
        <v>39853</v>
      </c>
    </row>
    <row r="1702" spans="1:1" x14ac:dyDescent="0.25">
      <c r="A1702" s="1038">
        <v>39854</v>
      </c>
    </row>
    <row r="1703" spans="1:1" x14ac:dyDescent="0.25">
      <c r="A1703" s="1038">
        <v>39855</v>
      </c>
    </row>
    <row r="1704" spans="1:1" x14ac:dyDescent="0.25">
      <c r="A1704" s="1038">
        <v>39856</v>
      </c>
    </row>
    <row r="1705" spans="1:1" x14ac:dyDescent="0.25">
      <c r="A1705" s="1038">
        <v>39857</v>
      </c>
    </row>
    <row r="1706" spans="1:1" x14ac:dyDescent="0.25">
      <c r="A1706" s="1038">
        <v>39858</v>
      </c>
    </row>
    <row r="1707" spans="1:1" x14ac:dyDescent="0.25">
      <c r="A1707" s="1038">
        <v>39859</v>
      </c>
    </row>
    <row r="1708" spans="1:1" x14ac:dyDescent="0.25">
      <c r="A1708" s="1038">
        <v>39860</v>
      </c>
    </row>
    <row r="1709" spans="1:1" x14ac:dyDescent="0.25">
      <c r="A1709" s="1038">
        <v>39861</v>
      </c>
    </row>
    <row r="1710" spans="1:1" x14ac:dyDescent="0.25">
      <c r="A1710" s="1038">
        <v>39862</v>
      </c>
    </row>
    <row r="1711" spans="1:1" x14ac:dyDescent="0.25">
      <c r="A1711" s="1038">
        <v>39863</v>
      </c>
    </row>
    <row r="1712" spans="1:1" x14ac:dyDescent="0.25">
      <c r="A1712" s="1038">
        <v>39864</v>
      </c>
    </row>
    <row r="1713" spans="1:3" x14ac:dyDescent="0.25">
      <c r="A1713" s="1038">
        <v>39865</v>
      </c>
    </row>
    <row r="1714" spans="1:3" x14ac:dyDescent="0.25">
      <c r="A1714" s="1038">
        <v>39866</v>
      </c>
    </row>
    <row r="1715" spans="1:3" x14ac:dyDescent="0.25">
      <c r="A1715" s="1038">
        <v>39867</v>
      </c>
    </row>
    <row r="1716" spans="1:3" x14ac:dyDescent="0.25">
      <c r="A1716" s="1038">
        <v>39868</v>
      </c>
    </row>
    <row r="1717" spans="1:3" x14ac:dyDescent="0.25">
      <c r="A1717" s="1038">
        <v>39869</v>
      </c>
    </row>
    <row r="1718" spans="1:3" x14ac:dyDescent="0.25">
      <c r="A1718" s="1038">
        <v>39870</v>
      </c>
    </row>
    <row r="1719" spans="1:3" ht="13" x14ac:dyDescent="0.3">
      <c r="A1719" s="1038">
        <v>39871</v>
      </c>
      <c r="C1719" s="17" t="s">
        <v>390</v>
      </c>
    </row>
    <row r="1720" spans="1:3" ht="13" x14ac:dyDescent="0.3">
      <c r="A1720" s="1038">
        <v>39872</v>
      </c>
      <c r="C1720" s="17" t="s">
        <v>836</v>
      </c>
    </row>
    <row r="1721" spans="1:3" x14ac:dyDescent="0.25">
      <c r="A1721" s="1038">
        <v>39873</v>
      </c>
    </row>
    <row r="1722" spans="1:3" x14ac:dyDescent="0.25">
      <c r="A1722" s="1038">
        <v>39874</v>
      </c>
    </row>
    <row r="1723" spans="1:3" x14ac:dyDescent="0.25">
      <c r="A1723" s="1038">
        <v>39875</v>
      </c>
    </row>
    <row r="1724" spans="1:3" x14ac:dyDescent="0.25">
      <c r="A1724" s="1038">
        <v>39876</v>
      </c>
    </row>
    <row r="1725" spans="1:3" x14ac:dyDescent="0.25">
      <c r="A1725" s="1038">
        <v>39877</v>
      </c>
    </row>
    <row r="1726" spans="1:3" x14ac:dyDescent="0.25">
      <c r="A1726" s="1038">
        <v>39878</v>
      </c>
    </row>
    <row r="1727" spans="1:3" x14ac:dyDescent="0.25">
      <c r="A1727" s="1038">
        <v>39879</v>
      </c>
    </row>
    <row r="1728" spans="1:3" x14ac:dyDescent="0.25">
      <c r="A1728" s="1038">
        <v>39880</v>
      </c>
    </row>
    <row r="1729" spans="1:1" x14ac:dyDescent="0.25">
      <c r="A1729" s="1038">
        <v>39881</v>
      </c>
    </row>
    <row r="1730" spans="1:1" x14ac:dyDescent="0.25">
      <c r="A1730" s="1038">
        <v>39882</v>
      </c>
    </row>
    <row r="1731" spans="1:1" x14ac:dyDescent="0.25">
      <c r="A1731" s="1038">
        <v>39883</v>
      </c>
    </row>
    <row r="1732" spans="1:1" x14ac:dyDescent="0.25">
      <c r="A1732" s="1038">
        <v>39884</v>
      </c>
    </row>
    <row r="1733" spans="1:1" x14ac:dyDescent="0.25">
      <c r="A1733" s="1038">
        <v>39885</v>
      </c>
    </row>
    <row r="1734" spans="1:1" x14ac:dyDescent="0.25">
      <c r="A1734" s="1038">
        <v>39886</v>
      </c>
    </row>
    <row r="1735" spans="1:1" x14ac:dyDescent="0.25">
      <c r="A1735" s="1038">
        <v>39887</v>
      </c>
    </row>
    <row r="1736" spans="1:1" x14ac:dyDescent="0.25">
      <c r="A1736" s="1038">
        <v>39888</v>
      </c>
    </row>
    <row r="1737" spans="1:1" x14ac:dyDescent="0.25">
      <c r="A1737" s="1038">
        <v>39889</v>
      </c>
    </row>
    <row r="1738" spans="1:1" x14ac:dyDescent="0.25">
      <c r="A1738" s="1038">
        <v>39890</v>
      </c>
    </row>
    <row r="1739" spans="1:1" x14ac:dyDescent="0.25">
      <c r="A1739" s="1038">
        <v>39891</v>
      </c>
    </row>
    <row r="1740" spans="1:1" x14ac:dyDescent="0.25">
      <c r="A1740" s="1038">
        <v>39892</v>
      </c>
    </row>
    <row r="1741" spans="1:1" x14ac:dyDescent="0.25">
      <c r="A1741" s="1038">
        <v>39893</v>
      </c>
    </row>
    <row r="1742" spans="1:1" x14ac:dyDescent="0.25">
      <c r="A1742" s="1038">
        <v>39894</v>
      </c>
    </row>
    <row r="1743" spans="1:1" x14ac:dyDescent="0.25">
      <c r="A1743" s="1038">
        <v>39895</v>
      </c>
    </row>
    <row r="1744" spans="1:1" x14ac:dyDescent="0.25">
      <c r="A1744" s="1038">
        <v>39896</v>
      </c>
    </row>
    <row r="1745" spans="1:1" x14ac:dyDescent="0.25">
      <c r="A1745" s="1038">
        <v>39897</v>
      </c>
    </row>
    <row r="1746" spans="1:1" x14ac:dyDescent="0.25">
      <c r="A1746" s="1038">
        <v>39898</v>
      </c>
    </row>
    <row r="1747" spans="1:1" x14ac:dyDescent="0.25">
      <c r="A1747" s="1038">
        <v>39899</v>
      </c>
    </row>
    <row r="1748" spans="1:1" x14ac:dyDescent="0.25">
      <c r="A1748" s="1038">
        <v>39900</v>
      </c>
    </row>
    <row r="1749" spans="1:1" x14ac:dyDescent="0.25">
      <c r="A1749" s="1038">
        <v>39901</v>
      </c>
    </row>
    <row r="1750" spans="1:1" x14ac:dyDescent="0.25">
      <c r="A1750" s="1038">
        <v>39902</v>
      </c>
    </row>
    <row r="1751" spans="1:1" x14ac:dyDescent="0.25">
      <c r="A1751" s="1038">
        <v>39903</v>
      </c>
    </row>
    <row r="1752" spans="1:1" x14ac:dyDescent="0.25">
      <c r="A1752" s="1038">
        <v>39904</v>
      </c>
    </row>
    <row r="1753" spans="1:1" x14ac:dyDescent="0.25">
      <c r="A1753" s="1038">
        <v>39905</v>
      </c>
    </row>
    <row r="1754" spans="1:1" x14ac:dyDescent="0.25">
      <c r="A1754" s="1038">
        <v>39906</v>
      </c>
    </row>
    <row r="1755" spans="1:1" x14ac:dyDescent="0.25">
      <c r="A1755" s="1038">
        <v>39907</v>
      </c>
    </row>
    <row r="1756" spans="1:1" x14ac:dyDescent="0.25">
      <c r="A1756" s="1038">
        <v>39908</v>
      </c>
    </row>
    <row r="1757" spans="1:1" x14ac:dyDescent="0.25">
      <c r="A1757" s="1038">
        <v>39909</v>
      </c>
    </row>
    <row r="1758" spans="1:1" x14ac:dyDescent="0.25">
      <c r="A1758" s="1038">
        <v>39910</v>
      </c>
    </row>
    <row r="1759" spans="1:1" x14ac:dyDescent="0.25">
      <c r="A1759" s="1038">
        <v>39911</v>
      </c>
    </row>
    <row r="1760" spans="1:1" x14ac:dyDescent="0.25">
      <c r="A1760" s="1038">
        <v>39912</v>
      </c>
    </row>
    <row r="1761" spans="1:1" x14ac:dyDescent="0.25">
      <c r="A1761" s="1038">
        <v>39913</v>
      </c>
    </row>
    <row r="1762" spans="1:1" x14ac:dyDescent="0.25">
      <c r="A1762" s="1038">
        <v>39914</v>
      </c>
    </row>
    <row r="1763" spans="1:1" x14ac:dyDescent="0.25">
      <c r="A1763" s="1038">
        <v>39915</v>
      </c>
    </row>
    <row r="1764" spans="1:1" x14ac:dyDescent="0.25">
      <c r="A1764" s="1038">
        <v>39916</v>
      </c>
    </row>
    <row r="1765" spans="1:1" x14ac:dyDescent="0.25">
      <c r="A1765" s="1038">
        <v>39917</v>
      </c>
    </row>
    <row r="1766" spans="1:1" x14ac:dyDescent="0.25">
      <c r="A1766" s="1038">
        <v>39918</v>
      </c>
    </row>
    <row r="1767" spans="1:1" x14ac:dyDescent="0.25">
      <c r="A1767" s="1038">
        <v>39919</v>
      </c>
    </row>
    <row r="1768" spans="1:1" x14ac:dyDescent="0.25">
      <c r="A1768" s="1038">
        <v>39920</v>
      </c>
    </row>
    <row r="1769" spans="1:1" x14ac:dyDescent="0.25">
      <c r="A1769" s="1038">
        <v>39921</v>
      </c>
    </row>
    <row r="1770" spans="1:1" x14ac:dyDescent="0.25">
      <c r="A1770" s="1038">
        <v>39922</v>
      </c>
    </row>
    <row r="1771" spans="1:1" x14ac:dyDescent="0.25">
      <c r="A1771" s="1038">
        <v>39923</v>
      </c>
    </row>
    <row r="1772" spans="1:1" x14ac:dyDescent="0.25">
      <c r="A1772" s="1038">
        <v>39924</v>
      </c>
    </row>
    <row r="1773" spans="1:1" x14ac:dyDescent="0.25">
      <c r="A1773" s="1038">
        <v>39925</v>
      </c>
    </row>
    <row r="1774" spans="1:1" x14ac:dyDescent="0.25">
      <c r="A1774" s="1038">
        <v>39926</v>
      </c>
    </row>
    <row r="1775" spans="1:1" x14ac:dyDescent="0.25">
      <c r="A1775" s="1038">
        <v>39927</v>
      </c>
    </row>
    <row r="1776" spans="1:1" x14ac:dyDescent="0.25">
      <c r="A1776" s="1038">
        <v>39928</v>
      </c>
    </row>
    <row r="1777" spans="1:1" x14ac:dyDescent="0.25">
      <c r="A1777" s="1038">
        <v>39929</v>
      </c>
    </row>
    <row r="1778" spans="1:1" x14ac:dyDescent="0.25">
      <c r="A1778" s="1038">
        <v>39930</v>
      </c>
    </row>
    <row r="1779" spans="1:1" x14ac:dyDescent="0.25">
      <c r="A1779" s="1038">
        <v>39931</v>
      </c>
    </row>
    <row r="1780" spans="1:1" x14ac:dyDescent="0.25">
      <c r="A1780" s="1038">
        <v>39932</v>
      </c>
    </row>
    <row r="1781" spans="1:1" x14ac:dyDescent="0.25">
      <c r="A1781" s="1038">
        <v>39933</v>
      </c>
    </row>
    <row r="1782" spans="1:1" x14ac:dyDescent="0.25">
      <c r="A1782" s="1038">
        <v>39934</v>
      </c>
    </row>
    <row r="1783" spans="1:1" x14ac:dyDescent="0.25">
      <c r="A1783" s="1038">
        <v>39935</v>
      </c>
    </row>
    <row r="1784" spans="1:1" x14ac:dyDescent="0.25">
      <c r="A1784" s="1038">
        <v>39936</v>
      </c>
    </row>
    <row r="1785" spans="1:1" x14ac:dyDescent="0.25">
      <c r="A1785" s="1038">
        <v>39937</v>
      </c>
    </row>
    <row r="1786" spans="1:1" x14ac:dyDescent="0.25">
      <c r="A1786" s="1038">
        <v>39938</v>
      </c>
    </row>
    <row r="1787" spans="1:1" x14ac:dyDescent="0.25">
      <c r="A1787" s="1038">
        <v>39939</v>
      </c>
    </row>
    <row r="1788" spans="1:1" x14ac:dyDescent="0.25">
      <c r="A1788" s="1038">
        <v>39940</v>
      </c>
    </row>
    <row r="1789" spans="1:1" x14ac:dyDescent="0.25">
      <c r="A1789" s="1038">
        <v>39941</v>
      </c>
    </row>
    <row r="1790" spans="1:1" x14ac:dyDescent="0.25">
      <c r="A1790" s="1038">
        <v>39942</v>
      </c>
    </row>
    <row r="1791" spans="1:1" x14ac:dyDescent="0.25">
      <c r="A1791" s="1038">
        <v>39943</v>
      </c>
    </row>
    <row r="1792" spans="1:1" x14ac:dyDescent="0.25">
      <c r="A1792" s="1038">
        <v>39944</v>
      </c>
    </row>
    <row r="1793" spans="1:1" x14ac:dyDescent="0.25">
      <c r="A1793" s="1038">
        <v>39945</v>
      </c>
    </row>
    <row r="1794" spans="1:1" x14ac:dyDescent="0.25">
      <c r="A1794" s="1038">
        <v>39946</v>
      </c>
    </row>
    <row r="1795" spans="1:1" x14ac:dyDescent="0.25">
      <c r="A1795" s="1038">
        <v>39947</v>
      </c>
    </row>
    <row r="1796" spans="1:1" x14ac:dyDescent="0.25">
      <c r="A1796" s="1038">
        <v>39948</v>
      </c>
    </row>
    <row r="1797" spans="1:1" x14ac:dyDescent="0.25">
      <c r="A1797" s="1038">
        <v>39949</v>
      </c>
    </row>
    <row r="1798" spans="1:1" x14ac:dyDescent="0.25">
      <c r="A1798" s="1038">
        <v>39950</v>
      </c>
    </row>
    <row r="1799" spans="1:1" x14ac:dyDescent="0.25">
      <c r="A1799" s="1038">
        <v>39951</v>
      </c>
    </row>
    <row r="1800" spans="1:1" x14ac:dyDescent="0.25">
      <c r="A1800" s="1038">
        <v>39952</v>
      </c>
    </row>
    <row r="1801" spans="1:1" x14ac:dyDescent="0.25">
      <c r="A1801" s="1038">
        <v>39953</v>
      </c>
    </row>
    <row r="1802" spans="1:1" x14ac:dyDescent="0.25">
      <c r="A1802" s="1038">
        <v>39954</v>
      </c>
    </row>
    <row r="1803" spans="1:1" x14ac:dyDescent="0.25">
      <c r="A1803" s="1038">
        <v>39955</v>
      </c>
    </row>
    <row r="1804" spans="1:1" x14ac:dyDescent="0.25">
      <c r="A1804" s="1038">
        <v>39956</v>
      </c>
    </row>
    <row r="1805" spans="1:1" x14ac:dyDescent="0.25">
      <c r="A1805" s="1038">
        <v>39957</v>
      </c>
    </row>
    <row r="1806" spans="1:1" x14ac:dyDescent="0.25">
      <c r="A1806" s="1038">
        <v>39958</v>
      </c>
    </row>
    <row r="1807" spans="1:1" x14ac:dyDescent="0.25">
      <c r="A1807" s="1038">
        <v>39959</v>
      </c>
    </row>
    <row r="1808" spans="1:1" x14ac:dyDescent="0.25">
      <c r="A1808" s="1038">
        <v>39960</v>
      </c>
    </row>
    <row r="1809" spans="1:1" x14ac:dyDescent="0.25">
      <c r="A1809" s="1038">
        <v>39961</v>
      </c>
    </row>
    <row r="1810" spans="1:1" x14ac:dyDescent="0.25">
      <c r="A1810" s="1038">
        <v>39962</v>
      </c>
    </row>
    <row r="1811" spans="1:1" x14ac:dyDescent="0.25">
      <c r="A1811" s="1038">
        <v>39963</v>
      </c>
    </row>
    <row r="1812" spans="1:1" x14ac:dyDescent="0.25">
      <c r="A1812" s="1038">
        <v>39964</v>
      </c>
    </row>
    <row r="1813" spans="1:1" x14ac:dyDescent="0.25">
      <c r="A1813" s="1038">
        <v>39965</v>
      </c>
    </row>
    <row r="1814" spans="1:1" x14ac:dyDescent="0.25">
      <c r="A1814" s="1038">
        <v>39966</v>
      </c>
    </row>
    <row r="1815" spans="1:1" x14ac:dyDescent="0.25">
      <c r="A1815" s="1038">
        <v>39967</v>
      </c>
    </row>
    <row r="1816" spans="1:1" x14ac:dyDescent="0.25">
      <c r="A1816" s="1038">
        <v>39968</v>
      </c>
    </row>
    <row r="1817" spans="1:1" x14ac:dyDescent="0.25">
      <c r="A1817" s="1038">
        <v>39969</v>
      </c>
    </row>
    <row r="1818" spans="1:1" x14ac:dyDescent="0.25">
      <c r="A1818" s="1038">
        <v>39970</v>
      </c>
    </row>
    <row r="1819" spans="1:1" x14ac:dyDescent="0.25">
      <c r="A1819" s="1038">
        <v>39971</v>
      </c>
    </row>
    <row r="1820" spans="1:1" x14ac:dyDescent="0.25">
      <c r="A1820" s="1038">
        <v>39972</v>
      </c>
    </row>
    <row r="1821" spans="1:1" x14ac:dyDescent="0.25">
      <c r="A1821" s="1038">
        <v>39973</v>
      </c>
    </row>
    <row r="1822" spans="1:1" x14ac:dyDescent="0.25">
      <c r="A1822" s="1038">
        <v>39974</v>
      </c>
    </row>
    <row r="1823" spans="1:1" x14ac:dyDescent="0.25">
      <c r="A1823" s="1038">
        <v>39975</v>
      </c>
    </row>
    <row r="1824" spans="1:1" x14ac:dyDescent="0.25">
      <c r="A1824" s="1038">
        <v>39976</v>
      </c>
    </row>
    <row r="1825" spans="1:1" x14ac:dyDescent="0.25">
      <c r="A1825" s="1038">
        <v>39977</v>
      </c>
    </row>
    <row r="1826" spans="1:1" x14ac:dyDescent="0.25">
      <c r="A1826" s="1038">
        <v>39978</v>
      </c>
    </row>
    <row r="1827" spans="1:1" x14ac:dyDescent="0.25">
      <c r="A1827" s="1038">
        <v>39979</v>
      </c>
    </row>
    <row r="1828" spans="1:1" x14ac:dyDescent="0.25">
      <c r="A1828" s="1038">
        <v>39980</v>
      </c>
    </row>
    <row r="1829" spans="1:1" x14ac:dyDescent="0.25">
      <c r="A1829" s="1038">
        <v>39981</v>
      </c>
    </row>
    <row r="1830" spans="1:1" x14ac:dyDescent="0.25">
      <c r="A1830" s="1038">
        <v>39982</v>
      </c>
    </row>
    <row r="1831" spans="1:1" x14ac:dyDescent="0.25">
      <c r="A1831" s="1038">
        <v>39983</v>
      </c>
    </row>
    <row r="1832" spans="1:1" x14ac:dyDescent="0.25">
      <c r="A1832" s="1038">
        <v>39984</v>
      </c>
    </row>
    <row r="1833" spans="1:1" x14ac:dyDescent="0.25">
      <c r="A1833" s="1038">
        <v>39985</v>
      </c>
    </row>
    <row r="1834" spans="1:1" x14ac:dyDescent="0.25">
      <c r="A1834" s="1038">
        <v>39986</v>
      </c>
    </row>
    <row r="1835" spans="1:1" x14ac:dyDescent="0.25">
      <c r="A1835" s="1038">
        <v>39987</v>
      </c>
    </row>
    <row r="1836" spans="1:1" x14ac:dyDescent="0.25">
      <c r="A1836" s="1038">
        <v>39988</v>
      </c>
    </row>
    <row r="1837" spans="1:1" x14ac:dyDescent="0.25">
      <c r="A1837" s="1038">
        <v>39989</v>
      </c>
    </row>
    <row r="1838" spans="1:1" x14ac:dyDescent="0.25">
      <c r="A1838" s="1038">
        <v>39990</v>
      </c>
    </row>
    <row r="1839" spans="1:1" x14ac:dyDescent="0.25">
      <c r="A1839" s="1038">
        <v>39991</v>
      </c>
    </row>
    <row r="1840" spans="1:1" x14ac:dyDescent="0.25">
      <c r="A1840" s="1038">
        <v>39992</v>
      </c>
    </row>
    <row r="1841" spans="1:1" x14ac:dyDescent="0.25">
      <c r="A1841" s="1038">
        <v>39993</v>
      </c>
    </row>
    <row r="1842" spans="1:1" x14ac:dyDescent="0.25">
      <c r="A1842" s="1038">
        <v>39994</v>
      </c>
    </row>
    <row r="1843" spans="1:1" x14ac:dyDescent="0.25">
      <c r="A1843" s="1038">
        <v>39995</v>
      </c>
    </row>
    <row r="1844" spans="1:1" x14ac:dyDescent="0.25">
      <c r="A1844" s="1038">
        <v>39996</v>
      </c>
    </row>
    <row r="1845" spans="1:1" x14ac:dyDescent="0.25">
      <c r="A1845" s="1038">
        <v>39997</v>
      </c>
    </row>
    <row r="1846" spans="1:1" x14ac:dyDescent="0.25">
      <c r="A1846" s="1038">
        <v>39998</v>
      </c>
    </row>
    <row r="1847" spans="1:1" x14ac:dyDescent="0.25">
      <c r="A1847" s="1038">
        <v>39999</v>
      </c>
    </row>
    <row r="1848" spans="1:1" x14ac:dyDescent="0.25">
      <c r="A1848" s="1038">
        <v>40000</v>
      </c>
    </row>
    <row r="1849" spans="1:1" x14ac:dyDescent="0.25">
      <c r="A1849" s="1038">
        <v>40001</v>
      </c>
    </row>
    <row r="1850" spans="1:1" x14ac:dyDescent="0.25">
      <c r="A1850" s="1038">
        <v>40002</v>
      </c>
    </row>
    <row r="1851" spans="1:1" x14ac:dyDescent="0.25">
      <c r="A1851" s="1038">
        <v>40003</v>
      </c>
    </row>
    <row r="1852" spans="1:1" x14ac:dyDescent="0.25">
      <c r="A1852" s="1038">
        <v>40004</v>
      </c>
    </row>
    <row r="1853" spans="1:1" x14ac:dyDescent="0.25">
      <c r="A1853" s="1038">
        <v>40005</v>
      </c>
    </row>
    <row r="1854" spans="1:1" x14ac:dyDescent="0.25">
      <c r="A1854" s="1038">
        <v>40006</v>
      </c>
    </row>
    <row r="1855" spans="1:1" x14ac:dyDescent="0.25">
      <c r="A1855" s="1038">
        <v>40007</v>
      </c>
    </row>
    <row r="1856" spans="1:1" x14ac:dyDescent="0.25">
      <c r="A1856" s="1038">
        <v>40008</v>
      </c>
    </row>
    <row r="1857" spans="1:1" x14ac:dyDescent="0.25">
      <c r="A1857" s="1038">
        <v>40009</v>
      </c>
    </row>
    <row r="1858" spans="1:1" x14ac:dyDescent="0.25">
      <c r="A1858" s="1038">
        <v>40010</v>
      </c>
    </row>
    <row r="1859" spans="1:1" x14ac:dyDescent="0.25">
      <c r="A1859" s="1038">
        <v>40011</v>
      </c>
    </row>
    <row r="1860" spans="1:1" x14ac:dyDescent="0.25">
      <c r="A1860" s="1038">
        <v>40012</v>
      </c>
    </row>
    <row r="1861" spans="1:1" x14ac:dyDescent="0.25">
      <c r="A1861" s="1038">
        <v>40013</v>
      </c>
    </row>
    <row r="1862" spans="1:1" x14ac:dyDescent="0.25">
      <c r="A1862" s="1038">
        <v>40014</v>
      </c>
    </row>
    <row r="1863" spans="1:1" x14ac:dyDescent="0.25">
      <c r="A1863" s="1038">
        <v>40015</v>
      </c>
    </row>
    <row r="1864" spans="1:1" x14ac:dyDescent="0.25">
      <c r="A1864" s="1038">
        <v>40016</v>
      </c>
    </row>
    <row r="1865" spans="1:1" x14ac:dyDescent="0.25">
      <c r="A1865" s="1038">
        <v>40017</v>
      </c>
    </row>
    <row r="1866" spans="1:1" x14ac:dyDescent="0.25">
      <c r="A1866" s="1038">
        <v>40018</v>
      </c>
    </row>
    <row r="1867" spans="1:1" x14ac:dyDescent="0.25">
      <c r="A1867" s="1038">
        <v>40019</v>
      </c>
    </row>
    <row r="1868" spans="1:1" x14ac:dyDescent="0.25">
      <c r="A1868" s="1038">
        <v>40020</v>
      </c>
    </row>
    <row r="1869" spans="1:1" x14ac:dyDescent="0.25">
      <c r="A1869" s="1038">
        <v>40021</v>
      </c>
    </row>
    <row r="1870" spans="1:1" x14ac:dyDescent="0.25">
      <c r="A1870" s="1038">
        <v>40022</v>
      </c>
    </row>
    <row r="1871" spans="1:1" x14ac:dyDescent="0.25">
      <c r="A1871" s="1038">
        <v>40023</v>
      </c>
    </row>
    <row r="1872" spans="1:1" x14ac:dyDescent="0.25">
      <c r="A1872" s="1038">
        <v>40024</v>
      </c>
    </row>
    <row r="1873" spans="1:1" x14ac:dyDescent="0.25">
      <c r="A1873" s="1038">
        <v>40025</v>
      </c>
    </row>
    <row r="1874" spans="1:1" x14ac:dyDescent="0.25">
      <c r="A1874" s="1038">
        <v>40026</v>
      </c>
    </row>
    <row r="1875" spans="1:1" x14ac:dyDescent="0.25">
      <c r="A1875" s="1038">
        <v>40027</v>
      </c>
    </row>
    <row r="1876" spans="1:1" x14ac:dyDescent="0.25">
      <c r="A1876" s="1038">
        <v>40028</v>
      </c>
    </row>
    <row r="1877" spans="1:1" x14ac:dyDescent="0.25">
      <c r="A1877" s="1038">
        <v>40029</v>
      </c>
    </row>
    <row r="1878" spans="1:1" x14ac:dyDescent="0.25">
      <c r="A1878" s="1038">
        <v>40030</v>
      </c>
    </row>
    <row r="1879" spans="1:1" x14ac:dyDescent="0.25">
      <c r="A1879" s="1038">
        <v>40031</v>
      </c>
    </row>
    <row r="1880" spans="1:1" x14ac:dyDescent="0.25">
      <c r="A1880" s="1038">
        <v>40032</v>
      </c>
    </row>
    <row r="1881" spans="1:1" x14ac:dyDescent="0.25">
      <c r="A1881" s="1038">
        <v>40033</v>
      </c>
    </row>
    <row r="1882" spans="1:1" x14ac:dyDescent="0.25">
      <c r="A1882" s="1038">
        <v>40034</v>
      </c>
    </row>
    <row r="1883" spans="1:1" x14ac:dyDescent="0.25">
      <c r="A1883" s="1038">
        <v>40035</v>
      </c>
    </row>
    <row r="1884" spans="1:1" x14ac:dyDescent="0.25">
      <c r="A1884" s="1038">
        <v>40036</v>
      </c>
    </row>
    <row r="1885" spans="1:1" x14ac:dyDescent="0.25">
      <c r="A1885" s="1038">
        <v>40037</v>
      </c>
    </row>
    <row r="1886" spans="1:1" x14ac:dyDescent="0.25">
      <c r="A1886" s="1038">
        <v>40038</v>
      </c>
    </row>
    <row r="1887" spans="1:1" x14ac:dyDescent="0.25">
      <c r="A1887" s="1038">
        <v>40039</v>
      </c>
    </row>
    <row r="1888" spans="1:1" x14ac:dyDescent="0.25">
      <c r="A1888" s="1038">
        <v>40040</v>
      </c>
    </row>
    <row r="1889" spans="1:1" x14ac:dyDescent="0.25">
      <c r="A1889" s="1038">
        <v>40041</v>
      </c>
    </row>
    <row r="1890" spans="1:1" x14ac:dyDescent="0.25">
      <c r="A1890" s="1038">
        <v>40042</v>
      </c>
    </row>
    <row r="1891" spans="1:1" x14ac:dyDescent="0.25">
      <c r="A1891" s="1038">
        <v>40043</v>
      </c>
    </row>
    <row r="1892" spans="1:1" x14ac:dyDescent="0.25">
      <c r="A1892" s="1038">
        <v>40044</v>
      </c>
    </row>
    <row r="1893" spans="1:1" x14ac:dyDescent="0.25">
      <c r="A1893" s="1038">
        <v>40045</v>
      </c>
    </row>
    <row r="1894" spans="1:1" x14ac:dyDescent="0.25">
      <c r="A1894" s="1038">
        <v>40046</v>
      </c>
    </row>
    <row r="1895" spans="1:1" x14ac:dyDescent="0.25">
      <c r="A1895" s="1038">
        <v>40047</v>
      </c>
    </row>
    <row r="1896" spans="1:1" x14ac:dyDescent="0.25">
      <c r="A1896" s="1038">
        <v>40048</v>
      </c>
    </row>
    <row r="1897" spans="1:1" x14ac:dyDescent="0.25">
      <c r="A1897" s="1038">
        <v>40049</v>
      </c>
    </row>
    <row r="1898" spans="1:1" x14ac:dyDescent="0.25">
      <c r="A1898" s="1038">
        <v>40050</v>
      </c>
    </row>
    <row r="1899" spans="1:1" x14ac:dyDescent="0.25">
      <c r="A1899" s="1038">
        <v>40051</v>
      </c>
    </row>
    <row r="1900" spans="1:1" x14ac:dyDescent="0.25">
      <c r="A1900" s="1038">
        <v>40052</v>
      </c>
    </row>
    <row r="1901" spans="1:1" x14ac:dyDescent="0.25">
      <c r="A1901" s="1038">
        <v>40053</v>
      </c>
    </row>
    <row r="1902" spans="1:1" x14ac:dyDescent="0.25">
      <c r="A1902" s="1038">
        <v>40054</v>
      </c>
    </row>
    <row r="1903" spans="1:1" x14ac:dyDescent="0.25">
      <c r="A1903" s="1038">
        <v>40055</v>
      </c>
    </row>
    <row r="1904" spans="1:1" x14ac:dyDescent="0.25">
      <c r="A1904" s="1038">
        <v>40056</v>
      </c>
    </row>
    <row r="1905" spans="1:1" x14ac:dyDescent="0.25">
      <c r="A1905" s="1038">
        <v>40057</v>
      </c>
    </row>
    <row r="1906" spans="1:1" x14ac:dyDescent="0.25">
      <c r="A1906" s="1038">
        <v>40058</v>
      </c>
    </row>
    <row r="1907" spans="1:1" x14ac:dyDescent="0.25">
      <c r="A1907" s="1038">
        <v>40059</v>
      </c>
    </row>
    <row r="1908" spans="1:1" x14ac:dyDescent="0.25">
      <c r="A1908" s="1038">
        <v>40060</v>
      </c>
    </row>
    <row r="1909" spans="1:1" x14ac:dyDescent="0.25">
      <c r="A1909" s="1038">
        <v>40061</v>
      </c>
    </row>
    <row r="1910" spans="1:1" x14ac:dyDescent="0.25">
      <c r="A1910" s="1038">
        <v>40062</v>
      </c>
    </row>
    <row r="1911" spans="1:1" x14ac:dyDescent="0.25">
      <c r="A1911" s="1038">
        <v>40063</v>
      </c>
    </row>
    <row r="1912" spans="1:1" x14ac:dyDescent="0.25">
      <c r="A1912" s="1038">
        <v>40064</v>
      </c>
    </row>
    <row r="1913" spans="1:1" x14ac:dyDescent="0.25">
      <c r="A1913" s="1038">
        <v>40065</v>
      </c>
    </row>
    <row r="1914" spans="1:1" x14ac:dyDescent="0.25">
      <c r="A1914" s="1038">
        <v>40066</v>
      </c>
    </row>
    <row r="1915" spans="1:1" x14ac:dyDescent="0.25">
      <c r="A1915" s="1038">
        <v>40067</v>
      </c>
    </row>
    <row r="1916" spans="1:1" x14ac:dyDescent="0.25">
      <c r="A1916" s="1038">
        <v>40068</v>
      </c>
    </row>
    <row r="1917" spans="1:1" x14ac:dyDescent="0.25">
      <c r="A1917" s="1038">
        <v>40069</v>
      </c>
    </row>
    <row r="1918" spans="1:1" x14ac:dyDescent="0.25">
      <c r="A1918" s="1038">
        <v>40070</v>
      </c>
    </row>
    <row r="1919" spans="1:1" x14ac:dyDescent="0.25">
      <c r="A1919" s="1038">
        <v>40071</v>
      </c>
    </row>
    <row r="1920" spans="1:1" x14ac:dyDescent="0.25">
      <c r="A1920" s="1038">
        <v>40072</v>
      </c>
    </row>
    <row r="1921" spans="1:1" x14ac:dyDescent="0.25">
      <c r="A1921" s="1038">
        <v>40073</v>
      </c>
    </row>
    <row r="1922" spans="1:1" x14ac:dyDescent="0.25">
      <c r="A1922" s="1038">
        <v>40074</v>
      </c>
    </row>
    <row r="1923" spans="1:1" x14ac:dyDescent="0.25">
      <c r="A1923" s="1038">
        <v>40075</v>
      </c>
    </row>
    <row r="1924" spans="1:1" x14ac:dyDescent="0.25">
      <c r="A1924" s="1038">
        <v>40076</v>
      </c>
    </row>
    <row r="1925" spans="1:1" x14ac:dyDescent="0.25">
      <c r="A1925" s="1038">
        <v>40077</v>
      </c>
    </row>
    <row r="1926" spans="1:1" x14ac:dyDescent="0.25">
      <c r="A1926" s="1038">
        <v>40078</v>
      </c>
    </row>
    <row r="1927" spans="1:1" x14ac:dyDescent="0.25">
      <c r="A1927" s="1038">
        <v>40079</v>
      </c>
    </row>
    <row r="1928" spans="1:1" x14ac:dyDescent="0.25">
      <c r="A1928" s="1038">
        <v>40080</v>
      </c>
    </row>
    <row r="1929" spans="1:1" x14ac:dyDescent="0.25">
      <c r="A1929" s="1038">
        <v>40081</v>
      </c>
    </row>
    <row r="1930" spans="1:1" x14ac:dyDescent="0.25">
      <c r="A1930" s="1038">
        <v>40082</v>
      </c>
    </row>
    <row r="1931" spans="1:1" x14ac:dyDescent="0.25">
      <c r="A1931" s="1038">
        <v>40083</v>
      </c>
    </row>
    <row r="1932" spans="1:1" x14ac:dyDescent="0.25">
      <c r="A1932" s="1038">
        <v>40084</v>
      </c>
    </row>
    <row r="1933" spans="1:1" x14ac:dyDescent="0.25">
      <c r="A1933" s="1038">
        <v>40085</v>
      </c>
    </row>
    <row r="1934" spans="1:1" x14ac:dyDescent="0.25">
      <c r="A1934" s="1038">
        <v>40086</v>
      </c>
    </row>
    <row r="1935" spans="1:1" x14ac:dyDescent="0.25">
      <c r="A1935" s="1038">
        <v>40087</v>
      </c>
    </row>
    <row r="1936" spans="1:1" x14ac:dyDescent="0.25">
      <c r="A1936" s="1038">
        <v>40088</v>
      </c>
    </row>
    <row r="1937" spans="1:1" x14ac:dyDescent="0.25">
      <c r="A1937" s="1038">
        <v>40089</v>
      </c>
    </row>
    <row r="1938" spans="1:1" x14ac:dyDescent="0.25">
      <c r="A1938" s="1038">
        <v>40090</v>
      </c>
    </row>
    <row r="1939" spans="1:1" x14ac:dyDescent="0.25">
      <c r="A1939" s="1038">
        <v>40091</v>
      </c>
    </row>
    <row r="1940" spans="1:1" x14ac:dyDescent="0.25">
      <c r="A1940" s="1038">
        <v>40092</v>
      </c>
    </row>
    <row r="1941" spans="1:1" x14ac:dyDescent="0.25">
      <c r="A1941" s="1038">
        <v>40093</v>
      </c>
    </row>
    <row r="1942" spans="1:1" x14ac:dyDescent="0.25">
      <c r="A1942" s="1038">
        <v>40094</v>
      </c>
    </row>
    <row r="1943" spans="1:1" x14ac:dyDescent="0.25">
      <c r="A1943" s="1038">
        <v>40095</v>
      </c>
    </row>
    <row r="1944" spans="1:1" x14ac:dyDescent="0.25">
      <c r="A1944" s="1038">
        <v>40096</v>
      </c>
    </row>
    <row r="1945" spans="1:1" x14ac:dyDescent="0.25">
      <c r="A1945" s="1038">
        <v>40097</v>
      </c>
    </row>
    <row r="1946" spans="1:1" x14ac:dyDescent="0.25">
      <c r="A1946" s="1038">
        <v>40098</v>
      </c>
    </row>
    <row r="1947" spans="1:1" x14ac:dyDescent="0.25">
      <c r="A1947" s="1038">
        <v>40099</v>
      </c>
    </row>
    <row r="1948" spans="1:1" x14ac:dyDescent="0.25">
      <c r="A1948" s="1038">
        <v>40100</v>
      </c>
    </row>
    <row r="1949" spans="1:1" x14ac:dyDescent="0.25">
      <c r="A1949" s="1038">
        <v>40101</v>
      </c>
    </row>
    <row r="1950" spans="1:1" x14ac:dyDescent="0.25">
      <c r="A1950" s="1038">
        <v>40102</v>
      </c>
    </row>
    <row r="1951" spans="1:1" x14ac:dyDescent="0.25">
      <c r="A1951" s="1038">
        <v>40103</v>
      </c>
    </row>
    <row r="1952" spans="1:1" x14ac:dyDescent="0.25">
      <c r="A1952" s="1038">
        <v>40104</v>
      </c>
    </row>
    <row r="1953" spans="1:1" x14ac:dyDescent="0.25">
      <c r="A1953" s="1038">
        <v>40105</v>
      </c>
    </row>
    <row r="1954" spans="1:1" x14ac:dyDescent="0.25">
      <c r="A1954" s="1038">
        <v>40106</v>
      </c>
    </row>
    <row r="1955" spans="1:1" x14ac:dyDescent="0.25">
      <c r="A1955" s="1038">
        <v>40107</v>
      </c>
    </row>
    <row r="1956" spans="1:1" x14ac:dyDescent="0.25">
      <c r="A1956" s="1038">
        <v>40108</v>
      </c>
    </row>
    <row r="1957" spans="1:1" x14ac:dyDescent="0.25">
      <c r="A1957" s="1038">
        <v>40109</v>
      </c>
    </row>
    <row r="1958" spans="1:1" x14ac:dyDescent="0.25">
      <c r="A1958" s="1038">
        <v>40110</v>
      </c>
    </row>
    <row r="1959" spans="1:1" x14ac:dyDescent="0.25">
      <c r="A1959" s="1038">
        <v>40111</v>
      </c>
    </row>
    <row r="1960" spans="1:1" x14ac:dyDescent="0.25">
      <c r="A1960" s="1038">
        <v>40112</v>
      </c>
    </row>
    <row r="1961" spans="1:1" x14ac:dyDescent="0.25">
      <c r="A1961" s="1038">
        <v>40113</v>
      </c>
    </row>
    <row r="1962" spans="1:1" x14ac:dyDescent="0.25">
      <c r="A1962" s="1038">
        <v>40114</v>
      </c>
    </row>
    <row r="1963" spans="1:1" x14ac:dyDescent="0.25">
      <c r="A1963" s="1038">
        <v>40115</v>
      </c>
    </row>
    <row r="1964" spans="1:1" x14ac:dyDescent="0.25">
      <c r="A1964" s="1038">
        <v>40116</v>
      </c>
    </row>
    <row r="1965" spans="1:1" x14ac:dyDescent="0.25">
      <c r="A1965" s="1038">
        <v>40117</v>
      </c>
    </row>
    <row r="1966" spans="1:1" x14ac:dyDescent="0.25">
      <c r="A1966" s="1038">
        <v>40118</v>
      </c>
    </row>
    <row r="1967" spans="1:1" x14ac:dyDescent="0.25">
      <c r="A1967" s="1038">
        <v>40119</v>
      </c>
    </row>
    <row r="1968" spans="1:1" x14ac:dyDescent="0.25">
      <c r="A1968" s="1038">
        <v>40120</v>
      </c>
    </row>
    <row r="1969" spans="1:1" x14ac:dyDescent="0.25">
      <c r="A1969" s="1038">
        <v>40121</v>
      </c>
    </row>
    <row r="1970" spans="1:1" x14ac:dyDescent="0.25">
      <c r="A1970" s="1038">
        <v>40122</v>
      </c>
    </row>
    <row r="1971" spans="1:1" x14ac:dyDescent="0.25">
      <c r="A1971" s="1038">
        <v>40123</v>
      </c>
    </row>
    <row r="1972" spans="1:1" x14ac:dyDescent="0.25">
      <c r="A1972" s="1038">
        <v>40124</v>
      </c>
    </row>
    <row r="1973" spans="1:1" x14ac:dyDescent="0.25">
      <c r="A1973" s="1038">
        <v>40125</v>
      </c>
    </row>
    <row r="1974" spans="1:1" x14ac:dyDescent="0.25">
      <c r="A1974" s="1038">
        <v>40126</v>
      </c>
    </row>
    <row r="1975" spans="1:1" x14ac:dyDescent="0.25">
      <c r="A1975" s="1038">
        <v>40127</v>
      </c>
    </row>
    <row r="1976" spans="1:1" x14ac:dyDescent="0.25">
      <c r="A1976" s="1038">
        <v>40128</v>
      </c>
    </row>
    <row r="1977" spans="1:1" x14ac:dyDescent="0.25">
      <c r="A1977" s="1038">
        <v>40129</v>
      </c>
    </row>
    <row r="1978" spans="1:1" x14ac:dyDescent="0.25">
      <c r="A1978" s="1038">
        <v>40130</v>
      </c>
    </row>
    <row r="1979" spans="1:1" x14ac:dyDescent="0.25">
      <c r="A1979" s="1038">
        <v>40131</v>
      </c>
    </row>
    <row r="1980" spans="1:1" x14ac:dyDescent="0.25">
      <c r="A1980" s="1038">
        <v>40132</v>
      </c>
    </row>
    <row r="1981" spans="1:1" x14ac:dyDescent="0.25">
      <c r="A1981" s="1038">
        <v>40133</v>
      </c>
    </row>
    <row r="1982" spans="1:1" x14ac:dyDescent="0.25">
      <c r="A1982" s="1038">
        <v>40134</v>
      </c>
    </row>
    <row r="1983" spans="1:1" x14ac:dyDescent="0.25">
      <c r="A1983" s="1038">
        <v>40135</v>
      </c>
    </row>
    <row r="1984" spans="1:1" x14ac:dyDescent="0.25">
      <c r="A1984" s="1038">
        <v>40136</v>
      </c>
    </row>
    <row r="1985" spans="1:1" x14ac:dyDescent="0.25">
      <c r="A1985" s="1038">
        <v>40137</v>
      </c>
    </row>
    <row r="1986" spans="1:1" x14ac:dyDescent="0.25">
      <c r="A1986" s="1038">
        <v>40138</v>
      </c>
    </row>
    <row r="1987" spans="1:1" x14ac:dyDescent="0.25">
      <c r="A1987" s="1038">
        <v>40139</v>
      </c>
    </row>
    <row r="1988" spans="1:1" x14ac:dyDescent="0.25">
      <c r="A1988" s="1038">
        <v>40140</v>
      </c>
    </row>
    <row r="1989" spans="1:1" x14ac:dyDescent="0.25">
      <c r="A1989" s="1038">
        <v>40141</v>
      </c>
    </row>
    <row r="1990" spans="1:1" x14ac:dyDescent="0.25">
      <c r="A1990" s="1038">
        <v>40142</v>
      </c>
    </row>
    <row r="1991" spans="1:1" x14ac:dyDescent="0.25">
      <c r="A1991" s="1038">
        <v>40143</v>
      </c>
    </row>
    <row r="1992" spans="1:1" x14ac:dyDescent="0.25">
      <c r="A1992" s="1038">
        <v>40144</v>
      </c>
    </row>
    <row r="1993" spans="1:1" x14ac:dyDescent="0.25">
      <c r="A1993" s="1038">
        <v>40145</v>
      </c>
    </row>
    <row r="1994" spans="1:1" x14ac:dyDescent="0.25">
      <c r="A1994" s="1038">
        <v>40146</v>
      </c>
    </row>
    <row r="1995" spans="1:1" x14ac:dyDescent="0.25">
      <c r="A1995" s="1038">
        <v>40147</v>
      </c>
    </row>
    <row r="1996" spans="1:1" x14ac:dyDescent="0.25">
      <c r="A1996" s="1038">
        <v>40148</v>
      </c>
    </row>
    <row r="1997" spans="1:1" x14ac:dyDescent="0.25">
      <c r="A1997" s="1038">
        <v>40149</v>
      </c>
    </row>
    <row r="1998" spans="1:1" x14ac:dyDescent="0.25">
      <c r="A1998" s="1038">
        <v>40150</v>
      </c>
    </row>
    <row r="1999" spans="1:1" x14ac:dyDescent="0.25">
      <c r="A1999" s="1038">
        <v>40151</v>
      </c>
    </row>
    <row r="2000" spans="1:1" x14ac:dyDescent="0.25">
      <c r="A2000" s="1038">
        <v>40152</v>
      </c>
    </row>
    <row r="2001" spans="1:1" x14ac:dyDescent="0.25">
      <c r="A2001" s="1038">
        <v>40153</v>
      </c>
    </row>
    <row r="2002" spans="1:1" x14ac:dyDescent="0.25">
      <c r="A2002" s="1038">
        <v>40154</v>
      </c>
    </row>
    <row r="2003" spans="1:1" x14ac:dyDescent="0.25">
      <c r="A2003" s="1038">
        <v>40155</v>
      </c>
    </row>
    <row r="2004" spans="1:1" x14ac:dyDescent="0.25">
      <c r="A2004" s="1038">
        <v>40156</v>
      </c>
    </row>
    <row r="2005" spans="1:1" x14ac:dyDescent="0.25">
      <c r="A2005" s="1038">
        <v>40157</v>
      </c>
    </row>
    <row r="2006" spans="1:1" x14ac:dyDescent="0.25">
      <c r="A2006" s="1038">
        <v>40158</v>
      </c>
    </row>
    <row r="2007" spans="1:1" x14ac:dyDescent="0.25">
      <c r="A2007" s="1038">
        <v>40159</v>
      </c>
    </row>
    <row r="2008" spans="1:1" x14ac:dyDescent="0.25">
      <c r="A2008" s="1038">
        <v>40160</v>
      </c>
    </row>
    <row r="2009" spans="1:1" x14ac:dyDescent="0.25">
      <c r="A2009" s="1038">
        <v>40161</v>
      </c>
    </row>
    <row r="2010" spans="1:1" x14ac:dyDescent="0.25">
      <c r="A2010" s="1038">
        <v>40162</v>
      </c>
    </row>
    <row r="2011" spans="1:1" x14ac:dyDescent="0.25">
      <c r="A2011" s="1038">
        <v>40163</v>
      </c>
    </row>
    <row r="2012" spans="1:1" x14ac:dyDescent="0.25">
      <c r="A2012" s="1038">
        <v>40164</v>
      </c>
    </row>
    <row r="2013" spans="1:1" x14ac:dyDescent="0.25">
      <c r="A2013" s="1038">
        <v>40165</v>
      </c>
    </row>
    <row r="2014" spans="1:1" x14ac:dyDescent="0.25">
      <c r="A2014" s="1038">
        <v>40166</v>
      </c>
    </row>
    <row r="2015" spans="1:1" x14ac:dyDescent="0.25">
      <c r="A2015" s="1038">
        <v>40167</v>
      </c>
    </row>
    <row r="2016" spans="1:1" x14ac:dyDescent="0.25">
      <c r="A2016" s="1038">
        <v>40168</v>
      </c>
    </row>
    <row r="2017" spans="1:1" x14ac:dyDescent="0.25">
      <c r="A2017" s="1038">
        <v>40169</v>
      </c>
    </row>
    <row r="2018" spans="1:1" x14ac:dyDescent="0.25">
      <c r="A2018" s="1038">
        <v>40170</v>
      </c>
    </row>
    <row r="2019" spans="1:1" x14ac:dyDescent="0.25">
      <c r="A2019" s="1038">
        <v>40171</v>
      </c>
    </row>
    <row r="2020" spans="1:1" x14ac:dyDescent="0.25">
      <c r="A2020" s="1038">
        <v>40172</v>
      </c>
    </row>
    <row r="2021" spans="1:1" x14ac:dyDescent="0.25">
      <c r="A2021" s="1038">
        <v>40173</v>
      </c>
    </row>
    <row r="2022" spans="1:1" x14ac:dyDescent="0.25">
      <c r="A2022" s="1038">
        <v>40174</v>
      </c>
    </row>
    <row r="2023" spans="1:1" x14ac:dyDescent="0.25">
      <c r="A2023" s="1038">
        <v>40175</v>
      </c>
    </row>
    <row r="2024" spans="1:1" x14ac:dyDescent="0.25">
      <c r="A2024" s="1038">
        <v>40176</v>
      </c>
    </row>
    <row r="2025" spans="1:1" x14ac:dyDescent="0.25">
      <c r="A2025" s="1038">
        <v>40177</v>
      </c>
    </row>
    <row r="2026" spans="1:1" x14ac:dyDescent="0.25">
      <c r="A2026" s="1038">
        <v>40178</v>
      </c>
    </row>
    <row r="2027" spans="1:1" x14ac:dyDescent="0.25">
      <c r="A2027" s="1038">
        <v>40179</v>
      </c>
    </row>
    <row r="2028" spans="1:1" x14ac:dyDescent="0.25">
      <c r="A2028" s="1038">
        <v>40180</v>
      </c>
    </row>
    <row r="2029" spans="1:1" x14ac:dyDescent="0.25">
      <c r="A2029" s="1038">
        <v>40181</v>
      </c>
    </row>
    <row r="2030" spans="1:1" x14ac:dyDescent="0.25">
      <c r="A2030" s="1038">
        <v>40182</v>
      </c>
    </row>
    <row r="2031" spans="1:1" x14ac:dyDescent="0.25">
      <c r="A2031" s="1038">
        <v>40183</v>
      </c>
    </row>
    <row r="2032" spans="1:1" x14ac:dyDescent="0.25">
      <c r="A2032" s="1038">
        <v>40184</v>
      </c>
    </row>
    <row r="2033" spans="1:1" x14ac:dyDescent="0.25">
      <c r="A2033" s="1038">
        <v>40185</v>
      </c>
    </row>
    <row r="2034" spans="1:1" x14ac:dyDescent="0.25">
      <c r="A2034" s="1038">
        <v>40186</v>
      </c>
    </row>
    <row r="2035" spans="1:1" x14ac:dyDescent="0.25">
      <c r="A2035" s="1038">
        <v>40187</v>
      </c>
    </row>
    <row r="2036" spans="1:1" x14ac:dyDescent="0.25">
      <c r="A2036" s="1038">
        <v>40188</v>
      </c>
    </row>
    <row r="2037" spans="1:1" x14ac:dyDescent="0.25">
      <c r="A2037" s="1038">
        <v>40189</v>
      </c>
    </row>
    <row r="2038" spans="1:1" x14ac:dyDescent="0.25">
      <c r="A2038" s="1038">
        <v>40190</v>
      </c>
    </row>
    <row r="2039" spans="1:1" x14ac:dyDescent="0.25">
      <c r="A2039" s="1038">
        <v>40191</v>
      </c>
    </row>
    <row r="2040" spans="1:1" x14ac:dyDescent="0.25">
      <c r="A2040" s="1038">
        <v>40192</v>
      </c>
    </row>
    <row r="2041" spans="1:1" x14ac:dyDescent="0.25">
      <c r="A2041" s="1038">
        <v>40193</v>
      </c>
    </row>
    <row r="2042" spans="1:1" x14ac:dyDescent="0.25">
      <c r="A2042" s="1038">
        <v>40194</v>
      </c>
    </row>
    <row r="2043" spans="1:1" x14ac:dyDescent="0.25">
      <c r="A2043" s="1038">
        <v>40195</v>
      </c>
    </row>
    <row r="2044" spans="1:1" x14ac:dyDescent="0.25">
      <c r="A2044" s="1038">
        <v>40196</v>
      </c>
    </row>
    <row r="2045" spans="1:1" x14ac:dyDescent="0.25">
      <c r="A2045" s="1038">
        <v>40197</v>
      </c>
    </row>
    <row r="2046" spans="1:1" x14ac:dyDescent="0.25">
      <c r="A2046" s="1038">
        <v>40198</v>
      </c>
    </row>
    <row r="2047" spans="1:1" x14ac:dyDescent="0.25">
      <c r="A2047" s="1038">
        <v>40199</v>
      </c>
    </row>
    <row r="2048" spans="1:1" x14ac:dyDescent="0.25">
      <c r="A2048" s="1038">
        <v>40200</v>
      </c>
    </row>
    <row r="2049" spans="1:1" x14ac:dyDescent="0.25">
      <c r="A2049" s="1038">
        <v>40201</v>
      </c>
    </row>
    <row r="2050" spans="1:1" x14ac:dyDescent="0.25">
      <c r="A2050" s="1038">
        <v>40202</v>
      </c>
    </row>
    <row r="2051" spans="1:1" x14ac:dyDescent="0.25">
      <c r="A2051" s="1038">
        <v>40203</v>
      </c>
    </row>
    <row r="2052" spans="1:1" x14ac:dyDescent="0.25">
      <c r="A2052" s="1038">
        <v>40204</v>
      </c>
    </row>
    <row r="2053" spans="1:1" x14ac:dyDescent="0.25">
      <c r="A2053" s="1038">
        <v>40205</v>
      </c>
    </row>
    <row r="2054" spans="1:1" x14ac:dyDescent="0.25">
      <c r="A2054" s="1038">
        <v>40206</v>
      </c>
    </row>
    <row r="2055" spans="1:1" x14ac:dyDescent="0.25">
      <c r="A2055" s="1038">
        <v>40207</v>
      </c>
    </row>
    <row r="2056" spans="1:1" x14ac:dyDescent="0.25">
      <c r="A2056" s="1038">
        <v>40208</v>
      </c>
    </row>
    <row r="2057" spans="1:1" x14ac:dyDescent="0.25">
      <c r="A2057" s="1038">
        <v>40209</v>
      </c>
    </row>
    <row r="2058" spans="1:1" x14ac:dyDescent="0.25">
      <c r="A2058" s="1038">
        <v>40210</v>
      </c>
    </row>
    <row r="2059" spans="1:1" x14ac:dyDescent="0.25">
      <c r="A2059" s="1038">
        <v>40211</v>
      </c>
    </row>
    <row r="2060" spans="1:1" x14ac:dyDescent="0.25">
      <c r="A2060" s="1038">
        <v>40212</v>
      </c>
    </row>
    <row r="2061" spans="1:1" x14ac:dyDescent="0.25">
      <c r="A2061" s="1038">
        <v>40213</v>
      </c>
    </row>
    <row r="2062" spans="1:1" x14ac:dyDescent="0.25">
      <c r="A2062" s="1038">
        <v>40214</v>
      </c>
    </row>
    <row r="2063" spans="1:1" x14ac:dyDescent="0.25">
      <c r="A2063" s="1038">
        <v>40215</v>
      </c>
    </row>
    <row r="2064" spans="1:1" x14ac:dyDescent="0.25">
      <c r="A2064" s="1038">
        <v>40216</v>
      </c>
    </row>
    <row r="2065" spans="1:1" x14ac:dyDescent="0.25">
      <c r="A2065" s="1038">
        <v>40217</v>
      </c>
    </row>
    <row r="2066" spans="1:1" x14ac:dyDescent="0.25">
      <c r="A2066" s="1038">
        <v>40218</v>
      </c>
    </row>
    <row r="2067" spans="1:1" x14ac:dyDescent="0.25">
      <c r="A2067" s="1038">
        <v>40219</v>
      </c>
    </row>
    <row r="2068" spans="1:1" x14ac:dyDescent="0.25">
      <c r="A2068" s="1038">
        <v>40220</v>
      </c>
    </row>
    <row r="2069" spans="1:1" x14ac:dyDescent="0.25">
      <c r="A2069" s="1038">
        <v>40221</v>
      </c>
    </row>
    <row r="2070" spans="1:1" x14ac:dyDescent="0.25">
      <c r="A2070" s="1038">
        <v>40222</v>
      </c>
    </row>
    <row r="2071" spans="1:1" x14ac:dyDescent="0.25">
      <c r="A2071" s="1038">
        <v>40223</v>
      </c>
    </row>
    <row r="2072" spans="1:1" x14ac:dyDescent="0.25">
      <c r="A2072" s="1038">
        <v>40224</v>
      </c>
    </row>
    <row r="2073" spans="1:1" x14ac:dyDescent="0.25">
      <c r="A2073" s="1038">
        <v>40225</v>
      </c>
    </row>
    <row r="2074" spans="1:1" x14ac:dyDescent="0.25">
      <c r="A2074" s="1038">
        <v>40226</v>
      </c>
    </row>
    <row r="2075" spans="1:1" x14ac:dyDescent="0.25">
      <c r="A2075" s="1038">
        <v>40227</v>
      </c>
    </row>
    <row r="2076" spans="1:1" x14ac:dyDescent="0.25">
      <c r="A2076" s="1038">
        <v>40228</v>
      </c>
    </row>
    <row r="2077" spans="1:1" x14ac:dyDescent="0.25">
      <c r="A2077" s="1038">
        <v>40229</v>
      </c>
    </row>
    <row r="2078" spans="1:1" x14ac:dyDescent="0.25">
      <c r="A2078" s="1038">
        <v>40230</v>
      </c>
    </row>
    <row r="2079" spans="1:1" x14ac:dyDescent="0.25">
      <c r="A2079" s="1038">
        <v>40231</v>
      </c>
    </row>
    <row r="2080" spans="1:1" x14ac:dyDescent="0.25">
      <c r="A2080" s="1038">
        <v>40232</v>
      </c>
    </row>
    <row r="2081" spans="1:1" x14ac:dyDescent="0.25">
      <c r="A2081" s="1038">
        <v>40233</v>
      </c>
    </row>
    <row r="2082" spans="1:1" x14ac:dyDescent="0.25">
      <c r="A2082" s="1038">
        <v>40234</v>
      </c>
    </row>
    <row r="2083" spans="1:1" x14ac:dyDescent="0.25">
      <c r="A2083" s="1038">
        <v>40235</v>
      </c>
    </row>
    <row r="2084" spans="1:1" x14ac:dyDescent="0.25">
      <c r="A2084" s="1038">
        <v>40236</v>
      </c>
    </row>
    <row r="2085" spans="1:1" x14ac:dyDescent="0.25">
      <c r="A2085" s="1038">
        <v>40237</v>
      </c>
    </row>
    <row r="2086" spans="1:1" x14ac:dyDescent="0.25">
      <c r="A2086" s="1038">
        <v>40238</v>
      </c>
    </row>
    <row r="2087" spans="1:1" x14ac:dyDescent="0.25">
      <c r="A2087" s="1038">
        <v>40239</v>
      </c>
    </row>
    <row r="2088" spans="1:1" x14ac:dyDescent="0.25">
      <c r="A2088" s="1038">
        <v>40240</v>
      </c>
    </row>
    <row r="2089" spans="1:1" x14ac:dyDescent="0.25">
      <c r="A2089" s="1038">
        <v>40241</v>
      </c>
    </row>
    <row r="2090" spans="1:1" x14ac:dyDescent="0.25">
      <c r="A2090" s="1038">
        <v>40242</v>
      </c>
    </row>
    <row r="2091" spans="1:1" x14ac:dyDescent="0.25">
      <c r="A2091" s="1038">
        <v>40243</v>
      </c>
    </row>
    <row r="2092" spans="1:1" x14ac:dyDescent="0.25">
      <c r="A2092" s="1038">
        <v>40244</v>
      </c>
    </row>
    <row r="2093" spans="1:1" x14ac:dyDescent="0.25">
      <c r="A2093" s="1038">
        <v>40245</v>
      </c>
    </row>
    <row r="2094" spans="1:1" x14ac:dyDescent="0.25">
      <c r="A2094" s="1038">
        <v>40246</v>
      </c>
    </row>
    <row r="2095" spans="1:1" x14ac:dyDescent="0.25">
      <c r="A2095" s="1038">
        <v>40247</v>
      </c>
    </row>
    <row r="2096" spans="1:1" x14ac:dyDescent="0.25">
      <c r="A2096" s="1038">
        <v>40248</v>
      </c>
    </row>
    <row r="2097" spans="1:1" x14ac:dyDescent="0.25">
      <c r="A2097" s="1038">
        <v>40249</v>
      </c>
    </row>
    <row r="2098" spans="1:1" x14ac:dyDescent="0.25">
      <c r="A2098" s="1038">
        <v>40250</v>
      </c>
    </row>
    <row r="2099" spans="1:1" x14ac:dyDescent="0.25">
      <c r="A2099" s="1038">
        <v>40251</v>
      </c>
    </row>
    <row r="2100" spans="1:1" x14ac:dyDescent="0.25">
      <c r="A2100" s="1038">
        <v>40252</v>
      </c>
    </row>
    <row r="2101" spans="1:1" x14ac:dyDescent="0.25">
      <c r="A2101" s="1038">
        <v>40253</v>
      </c>
    </row>
    <row r="2102" spans="1:1" x14ac:dyDescent="0.25">
      <c r="A2102" s="1038">
        <v>40254</v>
      </c>
    </row>
    <row r="2103" spans="1:1" x14ac:dyDescent="0.25">
      <c r="A2103" s="1038">
        <v>40255</v>
      </c>
    </row>
    <row r="2104" spans="1:1" x14ac:dyDescent="0.25">
      <c r="A2104" s="1038">
        <v>40256</v>
      </c>
    </row>
    <row r="2105" spans="1:1" x14ac:dyDescent="0.25">
      <c r="A2105" s="1038">
        <v>40257</v>
      </c>
    </row>
    <row r="2106" spans="1:1" x14ac:dyDescent="0.25">
      <c r="A2106" s="1038">
        <v>40258</v>
      </c>
    </row>
    <row r="2107" spans="1:1" x14ac:dyDescent="0.25">
      <c r="A2107" s="1038">
        <v>40259</v>
      </c>
    </row>
    <row r="2108" spans="1:1" x14ac:dyDescent="0.25">
      <c r="A2108" s="1038">
        <v>40260</v>
      </c>
    </row>
    <row r="2109" spans="1:1" x14ac:dyDescent="0.25">
      <c r="A2109" s="1038">
        <v>40261</v>
      </c>
    </row>
    <row r="2110" spans="1:1" x14ac:dyDescent="0.25">
      <c r="A2110" s="1038">
        <v>40262</v>
      </c>
    </row>
    <row r="2111" spans="1:1" x14ac:dyDescent="0.25">
      <c r="A2111" s="1038">
        <v>40263</v>
      </c>
    </row>
    <row r="2112" spans="1:1" x14ac:dyDescent="0.25">
      <c r="A2112" s="1038">
        <v>40264</v>
      </c>
    </row>
    <row r="2113" spans="1:1" x14ac:dyDescent="0.25">
      <c r="A2113" s="1038">
        <v>40265</v>
      </c>
    </row>
    <row r="2114" spans="1:1" x14ac:dyDescent="0.25">
      <c r="A2114" s="1038">
        <v>40266</v>
      </c>
    </row>
    <row r="2115" spans="1:1" x14ac:dyDescent="0.25">
      <c r="A2115" s="1038">
        <v>40267</v>
      </c>
    </row>
    <row r="2116" spans="1:1" x14ac:dyDescent="0.25">
      <c r="A2116" s="1038">
        <v>40268</v>
      </c>
    </row>
    <row r="2117" spans="1:1" x14ac:dyDescent="0.25">
      <c r="A2117" s="1038">
        <v>40269</v>
      </c>
    </row>
    <row r="2118" spans="1:1" x14ac:dyDescent="0.25">
      <c r="A2118" s="1038">
        <v>40270</v>
      </c>
    </row>
    <row r="2119" spans="1:1" x14ac:dyDescent="0.25">
      <c r="A2119" s="1038">
        <v>40271</v>
      </c>
    </row>
    <row r="2120" spans="1:1" x14ac:dyDescent="0.25">
      <c r="A2120" s="1038">
        <v>40272</v>
      </c>
    </row>
    <row r="2121" spans="1:1" x14ac:dyDescent="0.25">
      <c r="A2121" s="1038">
        <v>40273</v>
      </c>
    </row>
    <row r="2122" spans="1:1" x14ac:dyDescent="0.25">
      <c r="A2122" s="1038">
        <v>40274</v>
      </c>
    </row>
    <row r="2123" spans="1:1" x14ac:dyDescent="0.25">
      <c r="A2123" s="1038">
        <v>40275</v>
      </c>
    </row>
    <row r="2124" spans="1:1" x14ac:dyDescent="0.25">
      <c r="A2124" s="1038">
        <v>40276</v>
      </c>
    </row>
    <row r="2125" spans="1:1" x14ac:dyDescent="0.25">
      <c r="A2125" s="1038">
        <v>40277</v>
      </c>
    </row>
    <row r="2126" spans="1:1" x14ac:dyDescent="0.25">
      <c r="A2126" s="1038">
        <v>40278</v>
      </c>
    </row>
    <row r="2127" spans="1:1" x14ac:dyDescent="0.25">
      <c r="A2127" s="1038">
        <v>40279</v>
      </c>
    </row>
    <row r="2128" spans="1:1" x14ac:dyDescent="0.25">
      <c r="A2128" s="1038">
        <v>40280</v>
      </c>
    </row>
    <row r="2129" spans="1:1" x14ac:dyDescent="0.25">
      <c r="A2129" s="1038">
        <v>40281</v>
      </c>
    </row>
    <row r="2130" spans="1:1" x14ac:dyDescent="0.25">
      <c r="A2130" s="1038">
        <v>40282</v>
      </c>
    </row>
    <row r="2131" spans="1:1" x14ac:dyDescent="0.25">
      <c r="A2131" s="1038">
        <v>40283</v>
      </c>
    </row>
    <row r="2132" spans="1:1" x14ac:dyDescent="0.25">
      <c r="A2132" s="1038">
        <v>40284</v>
      </c>
    </row>
    <row r="2133" spans="1:1" x14ac:dyDescent="0.25">
      <c r="A2133" s="1038">
        <v>40285</v>
      </c>
    </row>
    <row r="2134" spans="1:1" x14ac:dyDescent="0.25">
      <c r="A2134" s="1038">
        <v>40286</v>
      </c>
    </row>
    <row r="2135" spans="1:1" x14ac:dyDescent="0.25">
      <c r="A2135" s="1038">
        <v>40287</v>
      </c>
    </row>
    <row r="2136" spans="1:1" x14ac:dyDescent="0.25">
      <c r="A2136" s="1038">
        <v>40288</v>
      </c>
    </row>
    <row r="2137" spans="1:1" x14ac:dyDescent="0.25">
      <c r="A2137" s="1038">
        <v>40289</v>
      </c>
    </row>
    <row r="2138" spans="1:1" x14ac:dyDescent="0.25">
      <c r="A2138" s="1038">
        <v>40290</v>
      </c>
    </row>
    <row r="2139" spans="1:1" x14ac:dyDescent="0.25">
      <c r="A2139" s="1038">
        <v>40291</v>
      </c>
    </row>
    <row r="2140" spans="1:1" x14ac:dyDescent="0.25">
      <c r="A2140" s="1038">
        <v>40292</v>
      </c>
    </row>
    <row r="2141" spans="1:1" x14ac:dyDescent="0.25">
      <c r="A2141" s="1038">
        <v>40293</v>
      </c>
    </row>
    <row r="2142" spans="1:1" x14ac:dyDescent="0.25">
      <c r="A2142" s="1038">
        <v>40294</v>
      </c>
    </row>
    <row r="2143" spans="1:1" x14ac:dyDescent="0.25">
      <c r="A2143" s="1038">
        <v>40295</v>
      </c>
    </row>
    <row r="2144" spans="1:1" x14ac:dyDescent="0.25">
      <c r="A2144" s="1038">
        <v>40296</v>
      </c>
    </row>
    <row r="2145" spans="1:1" x14ac:dyDescent="0.25">
      <c r="A2145" s="1038">
        <v>40297</v>
      </c>
    </row>
    <row r="2146" spans="1:1" x14ac:dyDescent="0.25">
      <c r="A2146" s="1038">
        <v>40298</v>
      </c>
    </row>
    <row r="2147" spans="1:1" x14ac:dyDescent="0.25">
      <c r="A2147" s="1038">
        <v>40299</v>
      </c>
    </row>
    <row r="2148" spans="1:1" x14ac:dyDescent="0.25">
      <c r="A2148" s="1038">
        <v>40300</v>
      </c>
    </row>
    <row r="2149" spans="1:1" x14ac:dyDescent="0.25">
      <c r="A2149" s="1038">
        <v>40301</v>
      </c>
    </row>
    <row r="2150" spans="1:1" x14ac:dyDescent="0.25">
      <c r="A2150" s="1038">
        <v>40302</v>
      </c>
    </row>
    <row r="2151" spans="1:1" x14ac:dyDescent="0.25">
      <c r="A2151" s="1038">
        <v>40303</v>
      </c>
    </row>
    <row r="2152" spans="1:1" x14ac:dyDescent="0.25">
      <c r="A2152" s="1038">
        <v>40304</v>
      </c>
    </row>
    <row r="2153" spans="1:1" x14ac:dyDescent="0.25">
      <c r="A2153" s="1038">
        <v>40305</v>
      </c>
    </row>
    <row r="2154" spans="1:1" x14ac:dyDescent="0.25">
      <c r="A2154" s="1038">
        <v>40306</v>
      </c>
    </row>
    <row r="2155" spans="1:1" x14ac:dyDescent="0.25">
      <c r="A2155" s="1038">
        <v>40307</v>
      </c>
    </row>
    <row r="2156" spans="1:1" x14ac:dyDescent="0.25">
      <c r="A2156" s="1038">
        <v>40308</v>
      </c>
    </row>
    <row r="2157" spans="1:1" x14ac:dyDescent="0.25">
      <c r="A2157" s="1038">
        <v>40309</v>
      </c>
    </row>
    <row r="2158" spans="1:1" x14ac:dyDescent="0.25">
      <c r="A2158" s="1038">
        <v>40310</v>
      </c>
    </row>
    <row r="2159" spans="1:1" x14ac:dyDescent="0.25">
      <c r="A2159" s="1038">
        <v>40311</v>
      </c>
    </row>
    <row r="2160" spans="1:1" x14ac:dyDescent="0.25">
      <c r="A2160" s="1038">
        <v>40312</v>
      </c>
    </row>
    <row r="2161" spans="1:1" x14ac:dyDescent="0.25">
      <c r="A2161" s="1038">
        <v>40313</v>
      </c>
    </row>
    <row r="2162" spans="1:1" x14ac:dyDescent="0.25">
      <c r="A2162" s="1038">
        <v>40314</v>
      </c>
    </row>
    <row r="2163" spans="1:1" x14ac:dyDescent="0.25">
      <c r="A2163" s="1038">
        <v>40315</v>
      </c>
    </row>
    <row r="2164" spans="1:1" x14ac:dyDescent="0.25">
      <c r="A2164" s="1038">
        <v>40316</v>
      </c>
    </row>
    <row r="2165" spans="1:1" x14ac:dyDescent="0.25">
      <c r="A2165" s="1038">
        <v>40317</v>
      </c>
    </row>
    <row r="2166" spans="1:1" x14ac:dyDescent="0.25">
      <c r="A2166" s="1038">
        <v>40318</v>
      </c>
    </row>
    <row r="2167" spans="1:1" x14ac:dyDescent="0.25">
      <c r="A2167" s="1038">
        <v>40319</v>
      </c>
    </row>
    <row r="2168" spans="1:1" x14ac:dyDescent="0.25">
      <c r="A2168" s="1038">
        <v>40320</v>
      </c>
    </row>
    <row r="2169" spans="1:1" x14ac:dyDescent="0.25">
      <c r="A2169" s="1038">
        <v>40321</v>
      </c>
    </row>
    <row r="2170" spans="1:1" x14ac:dyDescent="0.25">
      <c r="A2170" s="1038">
        <v>40322</v>
      </c>
    </row>
    <row r="2171" spans="1:1" x14ac:dyDescent="0.25">
      <c r="A2171" s="1038">
        <v>40323</v>
      </c>
    </row>
    <row r="2172" spans="1:1" x14ac:dyDescent="0.25">
      <c r="A2172" s="1038">
        <v>40324</v>
      </c>
    </row>
    <row r="2173" spans="1:1" x14ac:dyDescent="0.25">
      <c r="A2173" s="1038">
        <v>40325</v>
      </c>
    </row>
    <row r="2174" spans="1:1" x14ac:dyDescent="0.25">
      <c r="A2174" s="1038">
        <v>40326</v>
      </c>
    </row>
    <row r="2175" spans="1:1" x14ac:dyDescent="0.25">
      <c r="A2175" s="1038">
        <v>40327</v>
      </c>
    </row>
    <row r="2176" spans="1:1" x14ac:dyDescent="0.25">
      <c r="A2176" s="1038">
        <v>40328</v>
      </c>
    </row>
    <row r="2177" spans="1:1" x14ac:dyDescent="0.25">
      <c r="A2177" s="1038">
        <v>40329</v>
      </c>
    </row>
    <row r="2178" spans="1:1" x14ac:dyDescent="0.25">
      <c r="A2178" s="1038">
        <v>40330</v>
      </c>
    </row>
    <row r="2179" spans="1:1" x14ac:dyDescent="0.25">
      <c r="A2179" s="1038">
        <v>40331</v>
      </c>
    </row>
    <row r="2180" spans="1:1" x14ac:dyDescent="0.25">
      <c r="A2180" s="1038">
        <v>40332</v>
      </c>
    </row>
    <row r="2181" spans="1:1" x14ac:dyDescent="0.25">
      <c r="A2181" s="1038">
        <v>40333</v>
      </c>
    </row>
    <row r="2182" spans="1:1" x14ac:dyDescent="0.25">
      <c r="A2182" s="1038">
        <v>40334</v>
      </c>
    </row>
    <row r="2183" spans="1:1" x14ac:dyDescent="0.25">
      <c r="A2183" s="1038">
        <v>40335</v>
      </c>
    </row>
    <row r="2184" spans="1:1" x14ac:dyDescent="0.25">
      <c r="A2184" s="1038">
        <v>40336</v>
      </c>
    </row>
    <row r="2185" spans="1:1" x14ac:dyDescent="0.25">
      <c r="A2185" s="1038">
        <v>40337</v>
      </c>
    </row>
    <row r="2186" spans="1:1" x14ac:dyDescent="0.25">
      <c r="A2186" s="1038">
        <v>40338</v>
      </c>
    </row>
    <row r="2187" spans="1:1" x14ac:dyDescent="0.25">
      <c r="A2187" s="1038">
        <v>40339</v>
      </c>
    </row>
    <row r="2188" spans="1:1" x14ac:dyDescent="0.25">
      <c r="A2188" s="1038">
        <v>40340</v>
      </c>
    </row>
    <row r="2189" spans="1:1" x14ac:dyDescent="0.25">
      <c r="A2189" s="1038">
        <v>40341</v>
      </c>
    </row>
    <row r="2190" spans="1:1" x14ac:dyDescent="0.25">
      <c r="A2190" s="1038">
        <v>40342</v>
      </c>
    </row>
    <row r="2191" spans="1:1" x14ac:dyDescent="0.25">
      <c r="A2191" s="1038">
        <v>40343</v>
      </c>
    </row>
    <row r="2192" spans="1:1" x14ac:dyDescent="0.25">
      <c r="A2192" s="1038">
        <v>40344</v>
      </c>
    </row>
    <row r="2193" spans="1:1" x14ac:dyDescent="0.25">
      <c r="A2193" s="1038">
        <v>40345</v>
      </c>
    </row>
    <row r="2194" spans="1:1" x14ac:dyDescent="0.25">
      <c r="A2194" s="1038">
        <v>40346</v>
      </c>
    </row>
    <row r="2195" spans="1:1" x14ac:dyDescent="0.25">
      <c r="A2195" s="1038">
        <v>40347</v>
      </c>
    </row>
    <row r="2196" spans="1:1" x14ac:dyDescent="0.25">
      <c r="A2196" s="1038">
        <v>40348</v>
      </c>
    </row>
    <row r="2197" spans="1:1" x14ac:dyDescent="0.25">
      <c r="A2197" s="1038">
        <v>40349</v>
      </c>
    </row>
    <row r="2198" spans="1:1" x14ac:dyDescent="0.25">
      <c r="A2198" s="1038">
        <v>40350</v>
      </c>
    </row>
    <row r="2199" spans="1:1" x14ac:dyDescent="0.25">
      <c r="A2199" s="1038">
        <v>40351</v>
      </c>
    </row>
    <row r="2200" spans="1:1" x14ac:dyDescent="0.25">
      <c r="A2200" s="1038">
        <v>40352</v>
      </c>
    </row>
    <row r="2201" spans="1:1" x14ac:dyDescent="0.25">
      <c r="A2201" s="1038">
        <v>40353</v>
      </c>
    </row>
    <row r="2202" spans="1:1" x14ac:dyDescent="0.25">
      <c r="A2202" s="1038">
        <v>40354</v>
      </c>
    </row>
    <row r="2203" spans="1:1" x14ac:dyDescent="0.25">
      <c r="A2203" s="1038">
        <v>40355</v>
      </c>
    </row>
    <row r="2204" spans="1:1" x14ac:dyDescent="0.25">
      <c r="A2204" s="1038">
        <v>40356</v>
      </c>
    </row>
    <row r="2205" spans="1:1" x14ac:dyDescent="0.25">
      <c r="A2205" s="1038">
        <v>40357</v>
      </c>
    </row>
    <row r="2206" spans="1:1" x14ac:dyDescent="0.25">
      <c r="A2206" s="1038">
        <v>40358</v>
      </c>
    </row>
    <row r="2207" spans="1:1" x14ac:dyDescent="0.25">
      <c r="A2207" s="1038">
        <v>40359</v>
      </c>
    </row>
    <row r="2208" spans="1:1" x14ac:dyDescent="0.25">
      <c r="A2208" s="1038">
        <v>40360</v>
      </c>
    </row>
    <row r="2209" spans="1:1" x14ac:dyDescent="0.25">
      <c r="A2209" s="1038">
        <v>40361</v>
      </c>
    </row>
    <row r="2210" spans="1:1" x14ac:dyDescent="0.25">
      <c r="A2210" s="1038">
        <v>40362</v>
      </c>
    </row>
    <row r="2211" spans="1:1" x14ac:dyDescent="0.25">
      <c r="A2211" s="1038">
        <v>40363</v>
      </c>
    </row>
    <row r="2212" spans="1:1" x14ac:dyDescent="0.25">
      <c r="A2212" s="1038">
        <v>40364</v>
      </c>
    </row>
    <row r="2213" spans="1:1" x14ac:dyDescent="0.25">
      <c r="A2213" s="1038">
        <v>40365</v>
      </c>
    </row>
    <row r="2214" spans="1:1" x14ac:dyDescent="0.25">
      <c r="A2214" s="1038">
        <v>40366</v>
      </c>
    </row>
    <row r="2215" spans="1:1" x14ac:dyDescent="0.25">
      <c r="A2215" s="1038">
        <v>40367</v>
      </c>
    </row>
    <row r="2216" spans="1:1" x14ac:dyDescent="0.25">
      <c r="A2216" s="1038">
        <v>40368</v>
      </c>
    </row>
    <row r="2217" spans="1:1" x14ac:dyDescent="0.25">
      <c r="A2217" s="1038">
        <v>40369</v>
      </c>
    </row>
    <row r="2218" spans="1:1" x14ac:dyDescent="0.25">
      <c r="A2218" s="1038">
        <v>40370</v>
      </c>
    </row>
    <row r="2219" spans="1:1" x14ac:dyDescent="0.25">
      <c r="A2219" s="1038">
        <v>40371</v>
      </c>
    </row>
    <row r="2220" spans="1:1" x14ac:dyDescent="0.25">
      <c r="A2220" s="1038">
        <v>40372</v>
      </c>
    </row>
    <row r="2221" spans="1:1" x14ac:dyDescent="0.25">
      <c r="A2221" s="1038">
        <v>40373</v>
      </c>
    </row>
    <row r="2222" spans="1:1" x14ac:dyDescent="0.25">
      <c r="A2222" s="1038">
        <v>40374</v>
      </c>
    </row>
    <row r="2223" spans="1:1" x14ac:dyDescent="0.25">
      <c r="A2223" s="1038">
        <v>40375</v>
      </c>
    </row>
    <row r="2224" spans="1:1" x14ac:dyDescent="0.25">
      <c r="A2224" s="1038">
        <v>40376</v>
      </c>
    </row>
    <row r="2225" spans="1:1" x14ac:dyDescent="0.25">
      <c r="A2225" s="1038">
        <v>40377</v>
      </c>
    </row>
    <row r="2226" spans="1:1" x14ac:dyDescent="0.25">
      <c r="A2226" s="1038">
        <v>40378</v>
      </c>
    </row>
    <row r="2227" spans="1:1" x14ac:dyDescent="0.25">
      <c r="A2227" s="1038">
        <v>40379</v>
      </c>
    </row>
    <row r="2228" spans="1:1" x14ac:dyDescent="0.25">
      <c r="A2228" s="1038">
        <v>40380</v>
      </c>
    </row>
    <row r="2229" spans="1:1" x14ac:dyDescent="0.25">
      <c r="A2229" s="1038">
        <v>40381</v>
      </c>
    </row>
    <row r="2230" spans="1:1" x14ac:dyDescent="0.25">
      <c r="A2230" s="1038">
        <v>40382</v>
      </c>
    </row>
    <row r="2231" spans="1:1" x14ac:dyDescent="0.25">
      <c r="A2231" s="1038">
        <v>40383</v>
      </c>
    </row>
    <row r="2232" spans="1:1" x14ac:dyDescent="0.25">
      <c r="A2232" s="1038">
        <v>40384</v>
      </c>
    </row>
    <row r="2233" spans="1:1" x14ac:dyDescent="0.25">
      <c r="A2233" s="1038">
        <v>40385</v>
      </c>
    </row>
    <row r="2234" spans="1:1" x14ac:dyDescent="0.25">
      <c r="A2234" s="1038">
        <v>40386</v>
      </c>
    </row>
    <row r="2235" spans="1:1" x14ac:dyDescent="0.25">
      <c r="A2235" s="1038">
        <v>40387</v>
      </c>
    </row>
    <row r="2236" spans="1:1" x14ac:dyDescent="0.25">
      <c r="A2236" s="1038">
        <v>40388</v>
      </c>
    </row>
    <row r="2237" spans="1:1" x14ac:dyDescent="0.25">
      <c r="A2237" s="1038">
        <v>40389</v>
      </c>
    </row>
    <row r="2238" spans="1:1" x14ac:dyDescent="0.25">
      <c r="A2238" s="1038">
        <v>40390</v>
      </c>
    </row>
    <row r="2239" spans="1:1" x14ac:dyDescent="0.25">
      <c r="A2239" s="1038">
        <v>40391</v>
      </c>
    </row>
    <row r="2240" spans="1:1" x14ac:dyDescent="0.25">
      <c r="A2240" s="1038">
        <v>40392</v>
      </c>
    </row>
    <row r="2241" spans="1:1" x14ac:dyDescent="0.25">
      <c r="A2241" s="1038">
        <v>40393</v>
      </c>
    </row>
    <row r="2242" spans="1:1" x14ac:dyDescent="0.25">
      <c r="A2242" s="1038">
        <v>40394</v>
      </c>
    </row>
    <row r="2243" spans="1:1" x14ac:dyDescent="0.25">
      <c r="A2243" s="1038">
        <v>40395</v>
      </c>
    </row>
    <row r="2244" spans="1:1" x14ac:dyDescent="0.25">
      <c r="A2244" s="1038">
        <v>40396</v>
      </c>
    </row>
    <row r="2245" spans="1:1" x14ac:dyDescent="0.25">
      <c r="A2245" s="1038">
        <v>40397</v>
      </c>
    </row>
    <row r="2246" spans="1:1" x14ac:dyDescent="0.25">
      <c r="A2246" s="1038">
        <v>40398</v>
      </c>
    </row>
    <row r="2247" spans="1:1" x14ac:dyDescent="0.25">
      <c r="A2247" s="1038">
        <v>40399</v>
      </c>
    </row>
    <row r="2248" spans="1:1" x14ac:dyDescent="0.25">
      <c r="A2248" s="1038">
        <v>40400</v>
      </c>
    </row>
    <row r="2249" spans="1:1" x14ac:dyDescent="0.25">
      <c r="A2249" s="1038">
        <v>40401</v>
      </c>
    </row>
    <row r="2250" spans="1:1" x14ac:dyDescent="0.25">
      <c r="A2250" s="1038">
        <v>40402</v>
      </c>
    </row>
    <row r="2251" spans="1:1" x14ac:dyDescent="0.25">
      <c r="A2251" s="1038">
        <v>40403</v>
      </c>
    </row>
    <row r="2252" spans="1:1" x14ac:dyDescent="0.25">
      <c r="A2252" s="1038">
        <v>40404</v>
      </c>
    </row>
    <row r="2253" spans="1:1" x14ac:dyDescent="0.25">
      <c r="A2253" s="1038">
        <v>40405</v>
      </c>
    </row>
    <row r="2254" spans="1:1" x14ac:dyDescent="0.25">
      <c r="A2254" s="1038">
        <v>40406</v>
      </c>
    </row>
    <row r="2255" spans="1:1" x14ac:dyDescent="0.25">
      <c r="A2255" s="1038">
        <v>40407</v>
      </c>
    </row>
    <row r="2256" spans="1:1" x14ac:dyDescent="0.25">
      <c r="A2256" s="1038">
        <v>40408</v>
      </c>
    </row>
    <row r="2257" spans="1:1" x14ac:dyDescent="0.25">
      <c r="A2257" s="1038">
        <v>40409</v>
      </c>
    </row>
    <row r="2258" spans="1:1" x14ac:dyDescent="0.25">
      <c r="A2258" s="1038">
        <v>40410</v>
      </c>
    </row>
    <row r="2259" spans="1:1" x14ac:dyDescent="0.25">
      <c r="A2259" s="1038">
        <v>40411</v>
      </c>
    </row>
    <row r="2260" spans="1:1" x14ac:dyDescent="0.25">
      <c r="A2260" s="1038">
        <v>40412</v>
      </c>
    </row>
    <row r="2261" spans="1:1" x14ac:dyDescent="0.25">
      <c r="A2261" s="1038">
        <v>40413</v>
      </c>
    </row>
    <row r="2262" spans="1:1" x14ac:dyDescent="0.25">
      <c r="A2262" s="1038">
        <v>40414</v>
      </c>
    </row>
    <row r="2263" spans="1:1" x14ac:dyDescent="0.25">
      <c r="A2263" s="1038">
        <v>40415</v>
      </c>
    </row>
    <row r="2264" spans="1:1" x14ac:dyDescent="0.25">
      <c r="A2264" s="1038">
        <v>40416</v>
      </c>
    </row>
    <row r="2265" spans="1:1" x14ac:dyDescent="0.25">
      <c r="A2265" s="1038">
        <v>40417</v>
      </c>
    </row>
    <row r="2266" spans="1:1" x14ac:dyDescent="0.25">
      <c r="A2266" s="1038">
        <v>40418</v>
      </c>
    </row>
    <row r="2267" spans="1:1" x14ac:dyDescent="0.25">
      <c r="A2267" s="1038">
        <v>40419</v>
      </c>
    </row>
    <row r="2268" spans="1:1" x14ac:dyDescent="0.25">
      <c r="A2268" s="1038">
        <v>40420</v>
      </c>
    </row>
    <row r="2269" spans="1:1" x14ac:dyDescent="0.25">
      <c r="A2269" s="1038">
        <v>40421</v>
      </c>
    </row>
    <row r="2270" spans="1:1" x14ac:dyDescent="0.25">
      <c r="A2270" s="1038">
        <v>40422</v>
      </c>
    </row>
    <row r="2271" spans="1:1" x14ac:dyDescent="0.25">
      <c r="A2271" s="1038">
        <v>40423</v>
      </c>
    </row>
    <row r="2272" spans="1:1" x14ac:dyDescent="0.25">
      <c r="A2272" s="1038">
        <v>40424</v>
      </c>
    </row>
    <row r="2273" spans="1:1" x14ac:dyDescent="0.25">
      <c r="A2273" s="1038">
        <v>40425</v>
      </c>
    </row>
    <row r="2274" spans="1:1" x14ac:dyDescent="0.25">
      <c r="A2274" s="1038">
        <v>40426</v>
      </c>
    </row>
    <row r="2275" spans="1:1" x14ac:dyDescent="0.25">
      <c r="A2275" s="1038">
        <v>40427</v>
      </c>
    </row>
    <row r="2276" spans="1:1" x14ac:dyDescent="0.25">
      <c r="A2276" s="1038">
        <v>40428</v>
      </c>
    </row>
    <row r="2277" spans="1:1" x14ac:dyDescent="0.25">
      <c r="A2277" s="1038">
        <v>40429</v>
      </c>
    </row>
    <row r="2278" spans="1:1" x14ac:dyDescent="0.25">
      <c r="A2278" s="1038">
        <v>40430</v>
      </c>
    </row>
    <row r="2279" spans="1:1" x14ac:dyDescent="0.25">
      <c r="A2279" s="1038">
        <v>40431</v>
      </c>
    </row>
    <row r="2280" spans="1:1" x14ac:dyDescent="0.25">
      <c r="A2280" s="1038">
        <v>40432</v>
      </c>
    </row>
    <row r="2281" spans="1:1" x14ac:dyDescent="0.25">
      <c r="A2281" s="1038">
        <v>40433</v>
      </c>
    </row>
    <row r="2282" spans="1:1" x14ac:dyDescent="0.25">
      <c r="A2282" s="1038">
        <v>40434</v>
      </c>
    </row>
    <row r="2283" spans="1:1" x14ac:dyDescent="0.25">
      <c r="A2283" s="1038">
        <v>40435</v>
      </c>
    </row>
    <row r="2284" spans="1:1" x14ac:dyDescent="0.25">
      <c r="A2284" s="1038">
        <v>40436</v>
      </c>
    </row>
    <row r="2285" spans="1:1" x14ac:dyDescent="0.25">
      <c r="A2285" s="1038">
        <v>40437</v>
      </c>
    </row>
    <row r="2286" spans="1:1" x14ac:dyDescent="0.25">
      <c r="A2286" s="1038">
        <v>40438</v>
      </c>
    </row>
    <row r="2287" spans="1:1" x14ac:dyDescent="0.25">
      <c r="A2287" s="1038">
        <v>40439</v>
      </c>
    </row>
    <row r="2288" spans="1:1" x14ac:dyDescent="0.25">
      <c r="A2288" s="1038">
        <v>40440</v>
      </c>
    </row>
    <row r="2289" spans="1:1" x14ac:dyDescent="0.25">
      <c r="A2289" s="1038">
        <v>40441</v>
      </c>
    </row>
    <row r="2290" spans="1:1" x14ac:dyDescent="0.25">
      <c r="A2290" s="1038">
        <v>40442</v>
      </c>
    </row>
    <row r="2291" spans="1:1" x14ac:dyDescent="0.25">
      <c r="A2291" s="1038">
        <v>40443</v>
      </c>
    </row>
    <row r="2292" spans="1:1" x14ac:dyDescent="0.25">
      <c r="A2292" s="1038">
        <v>40444</v>
      </c>
    </row>
    <row r="2293" spans="1:1" x14ac:dyDescent="0.25">
      <c r="A2293" s="1038">
        <v>40445</v>
      </c>
    </row>
    <row r="2294" spans="1:1" x14ac:dyDescent="0.25">
      <c r="A2294" s="1038">
        <v>40446</v>
      </c>
    </row>
    <row r="2295" spans="1:1" x14ac:dyDescent="0.25">
      <c r="A2295" s="1038">
        <v>40447</v>
      </c>
    </row>
    <row r="2296" spans="1:1" x14ac:dyDescent="0.25">
      <c r="A2296" s="1038">
        <v>40448</v>
      </c>
    </row>
    <row r="2297" spans="1:1" x14ac:dyDescent="0.25">
      <c r="A2297" s="1038">
        <v>40449</v>
      </c>
    </row>
    <row r="2298" spans="1:1" x14ac:dyDescent="0.25">
      <c r="A2298" s="1038">
        <v>40450</v>
      </c>
    </row>
    <row r="2299" spans="1:1" x14ac:dyDescent="0.25">
      <c r="A2299" s="1038">
        <v>40451</v>
      </c>
    </row>
    <row r="2300" spans="1:1" x14ac:dyDescent="0.25">
      <c r="A2300" s="1038">
        <v>40452</v>
      </c>
    </row>
    <row r="2301" spans="1:1" x14ac:dyDescent="0.25">
      <c r="A2301" s="1038">
        <v>40453</v>
      </c>
    </row>
    <row r="2302" spans="1:1" x14ac:dyDescent="0.25">
      <c r="A2302" s="1038">
        <v>40454</v>
      </c>
    </row>
    <row r="2303" spans="1:1" x14ac:dyDescent="0.25">
      <c r="A2303" s="1038">
        <v>40455</v>
      </c>
    </row>
    <row r="2304" spans="1:1" x14ac:dyDescent="0.25">
      <c r="A2304" s="1038">
        <v>40456</v>
      </c>
    </row>
    <row r="2305" spans="1:1" x14ac:dyDescent="0.25">
      <c r="A2305" s="1038">
        <v>40457</v>
      </c>
    </row>
    <row r="2306" spans="1:1" x14ac:dyDescent="0.25">
      <c r="A2306" s="1038">
        <v>40458</v>
      </c>
    </row>
    <row r="2307" spans="1:1" x14ac:dyDescent="0.25">
      <c r="A2307" s="1038">
        <v>40459</v>
      </c>
    </row>
    <row r="2308" spans="1:1" x14ac:dyDescent="0.25">
      <c r="A2308" s="1038">
        <v>40460</v>
      </c>
    </row>
    <row r="2309" spans="1:1" x14ac:dyDescent="0.25">
      <c r="A2309" s="1038">
        <v>40461</v>
      </c>
    </row>
    <row r="2310" spans="1:1" x14ac:dyDescent="0.25">
      <c r="A2310" s="1038">
        <v>40462</v>
      </c>
    </row>
    <row r="2311" spans="1:1" x14ac:dyDescent="0.25">
      <c r="A2311" s="1038">
        <v>40463</v>
      </c>
    </row>
    <row r="2312" spans="1:1" x14ac:dyDescent="0.25">
      <c r="A2312" s="1038">
        <v>40464</v>
      </c>
    </row>
    <row r="2313" spans="1:1" x14ac:dyDescent="0.25">
      <c r="A2313" s="1038">
        <v>40465</v>
      </c>
    </row>
    <row r="2314" spans="1:1" x14ac:dyDescent="0.25">
      <c r="A2314" s="1038">
        <v>40466</v>
      </c>
    </row>
    <row r="2315" spans="1:1" x14ac:dyDescent="0.25">
      <c r="A2315" s="1038">
        <v>40467</v>
      </c>
    </row>
    <row r="2316" spans="1:1" x14ac:dyDescent="0.25">
      <c r="A2316" s="1038">
        <v>40468</v>
      </c>
    </row>
    <row r="2317" spans="1:1" x14ac:dyDescent="0.25">
      <c r="A2317" s="1038">
        <v>40469</v>
      </c>
    </row>
    <row r="2318" spans="1:1" x14ac:dyDescent="0.25">
      <c r="A2318" s="1038">
        <v>40470</v>
      </c>
    </row>
    <row r="2319" spans="1:1" x14ac:dyDescent="0.25">
      <c r="A2319" s="1038">
        <v>40471</v>
      </c>
    </row>
    <row r="2320" spans="1:1" x14ac:dyDescent="0.25">
      <c r="A2320" s="1038">
        <v>40472</v>
      </c>
    </row>
    <row r="2321" spans="1:1" x14ac:dyDescent="0.25">
      <c r="A2321" s="1038">
        <v>40473</v>
      </c>
    </row>
    <row r="2322" spans="1:1" x14ac:dyDescent="0.25">
      <c r="A2322" s="1038">
        <v>40474</v>
      </c>
    </row>
    <row r="2323" spans="1:1" x14ac:dyDescent="0.25">
      <c r="A2323" s="1038">
        <v>40475</v>
      </c>
    </row>
    <row r="2324" spans="1:1" x14ac:dyDescent="0.25">
      <c r="A2324" s="1038">
        <v>40476</v>
      </c>
    </row>
    <row r="2325" spans="1:1" x14ac:dyDescent="0.25">
      <c r="A2325" s="1038">
        <v>40477</v>
      </c>
    </row>
    <row r="2326" spans="1:1" x14ac:dyDescent="0.25">
      <c r="A2326" s="1038">
        <v>40478</v>
      </c>
    </row>
    <row r="2327" spans="1:1" x14ac:dyDescent="0.25">
      <c r="A2327" s="1038">
        <v>40479</v>
      </c>
    </row>
    <row r="2328" spans="1:1" x14ac:dyDescent="0.25">
      <c r="A2328" s="1038">
        <v>40480</v>
      </c>
    </row>
    <row r="2329" spans="1:1" x14ac:dyDescent="0.25">
      <c r="A2329" s="1038">
        <v>40481</v>
      </c>
    </row>
    <row r="2330" spans="1:1" x14ac:dyDescent="0.25">
      <c r="A2330" s="1038">
        <v>40482</v>
      </c>
    </row>
    <row r="2331" spans="1:1" x14ac:dyDescent="0.25">
      <c r="A2331" s="1038">
        <v>40483</v>
      </c>
    </row>
    <row r="2332" spans="1:1" x14ac:dyDescent="0.25">
      <c r="A2332" s="1038">
        <v>40484</v>
      </c>
    </row>
    <row r="2333" spans="1:1" x14ac:dyDescent="0.25">
      <c r="A2333" s="1038">
        <v>40485</v>
      </c>
    </row>
    <row r="2334" spans="1:1" x14ac:dyDescent="0.25">
      <c r="A2334" s="1038">
        <v>40486</v>
      </c>
    </row>
    <row r="2335" spans="1:1" x14ac:dyDescent="0.25">
      <c r="A2335" s="1038">
        <v>40487</v>
      </c>
    </row>
    <row r="2336" spans="1:1" x14ac:dyDescent="0.25">
      <c r="A2336" s="1038">
        <v>40488</v>
      </c>
    </row>
    <row r="2337" spans="1:1" x14ac:dyDescent="0.25">
      <c r="A2337" s="1038">
        <v>40489</v>
      </c>
    </row>
    <row r="2338" spans="1:1" x14ac:dyDescent="0.25">
      <c r="A2338" s="1038">
        <v>40490</v>
      </c>
    </row>
    <row r="2339" spans="1:1" x14ac:dyDescent="0.25">
      <c r="A2339" s="1038">
        <v>40491</v>
      </c>
    </row>
    <row r="2340" spans="1:1" x14ac:dyDescent="0.25">
      <c r="A2340" s="1038">
        <v>40492</v>
      </c>
    </row>
    <row r="2341" spans="1:1" x14ac:dyDescent="0.25">
      <c r="A2341" s="1038">
        <v>40493</v>
      </c>
    </row>
    <row r="2342" spans="1:1" x14ac:dyDescent="0.25">
      <c r="A2342" s="1038">
        <v>40494</v>
      </c>
    </row>
    <row r="2343" spans="1:1" x14ac:dyDescent="0.25">
      <c r="A2343" s="1038">
        <v>40495</v>
      </c>
    </row>
    <row r="2344" spans="1:1" x14ac:dyDescent="0.25">
      <c r="A2344" s="1038">
        <v>40496</v>
      </c>
    </row>
    <row r="2345" spans="1:1" x14ac:dyDescent="0.25">
      <c r="A2345" s="1038">
        <v>40497</v>
      </c>
    </row>
    <row r="2346" spans="1:1" x14ac:dyDescent="0.25">
      <c r="A2346" s="1038">
        <v>40498</v>
      </c>
    </row>
    <row r="2347" spans="1:1" x14ac:dyDescent="0.25">
      <c r="A2347" s="1038">
        <v>40499</v>
      </c>
    </row>
    <row r="2348" spans="1:1" x14ac:dyDescent="0.25">
      <c r="A2348" s="1038">
        <v>40500</v>
      </c>
    </row>
    <row r="2349" spans="1:1" x14ac:dyDescent="0.25">
      <c r="A2349" s="1038">
        <v>40501</v>
      </c>
    </row>
    <row r="2350" spans="1:1" x14ac:dyDescent="0.25">
      <c r="A2350" s="1038">
        <v>40502</v>
      </c>
    </row>
    <row r="2351" spans="1:1" x14ac:dyDescent="0.25">
      <c r="A2351" s="1038">
        <v>40503</v>
      </c>
    </row>
    <row r="2352" spans="1:1" x14ac:dyDescent="0.25">
      <c r="A2352" s="1038">
        <v>40504</v>
      </c>
    </row>
    <row r="2353" spans="1:1" x14ac:dyDescent="0.25">
      <c r="A2353" s="1038">
        <v>40505</v>
      </c>
    </row>
    <row r="2354" spans="1:1" x14ac:dyDescent="0.25">
      <c r="A2354" s="1038">
        <v>40506</v>
      </c>
    </row>
    <row r="2355" spans="1:1" x14ac:dyDescent="0.25">
      <c r="A2355" s="1038">
        <v>40507</v>
      </c>
    </row>
    <row r="2356" spans="1:1" x14ac:dyDescent="0.25">
      <c r="A2356" s="1038">
        <v>40508</v>
      </c>
    </row>
    <row r="2357" spans="1:1" x14ac:dyDescent="0.25">
      <c r="A2357" s="1038">
        <v>40509</v>
      </c>
    </row>
    <row r="2358" spans="1:1" x14ac:dyDescent="0.25">
      <c r="A2358" s="1038">
        <v>40510</v>
      </c>
    </row>
    <row r="2359" spans="1:1" x14ac:dyDescent="0.25">
      <c r="A2359" s="1038">
        <v>40511</v>
      </c>
    </row>
    <row r="2360" spans="1:1" x14ac:dyDescent="0.25">
      <c r="A2360" s="1038">
        <v>40512</v>
      </c>
    </row>
    <row r="2361" spans="1:1" x14ac:dyDescent="0.25">
      <c r="A2361" s="1038">
        <v>40513</v>
      </c>
    </row>
    <row r="2362" spans="1:1" x14ac:dyDescent="0.25">
      <c r="A2362" s="1038">
        <v>40514</v>
      </c>
    </row>
    <row r="2363" spans="1:1" x14ac:dyDescent="0.25">
      <c r="A2363" s="1038">
        <v>40515</v>
      </c>
    </row>
    <row r="2364" spans="1:1" x14ac:dyDescent="0.25">
      <c r="A2364" s="1038">
        <v>40516</v>
      </c>
    </row>
    <row r="2365" spans="1:1" x14ac:dyDescent="0.25">
      <c r="A2365" s="1038">
        <v>40517</v>
      </c>
    </row>
    <row r="2366" spans="1:1" x14ac:dyDescent="0.25">
      <c r="A2366" s="1038">
        <v>40518</v>
      </c>
    </row>
    <row r="2367" spans="1:1" x14ac:dyDescent="0.25">
      <c r="A2367" s="1038">
        <v>40519</v>
      </c>
    </row>
    <row r="2368" spans="1:1" x14ac:dyDescent="0.25">
      <c r="A2368" s="1038">
        <v>40520</v>
      </c>
    </row>
    <row r="2369" spans="1:1" x14ac:dyDescent="0.25">
      <c r="A2369" s="1038">
        <v>40521</v>
      </c>
    </row>
    <row r="2370" spans="1:1" x14ac:dyDescent="0.25">
      <c r="A2370" s="1038">
        <v>40522</v>
      </c>
    </row>
    <row r="2371" spans="1:1" x14ac:dyDescent="0.25">
      <c r="A2371" s="1038">
        <v>40523</v>
      </c>
    </row>
    <row r="2372" spans="1:1" x14ac:dyDescent="0.25">
      <c r="A2372" s="1038">
        <v>40524</v>
      </c>
    </row>
    <row r="2373" spans="1:1" x14ac:dyDescent="0.25">
      <c r="A2373" s="1038">
        <v>40525</v>
      </c>
    </row>
    <row r="2374" spans="1:1" x14ac:dyDescent="0.25">
      <c r="A2374" s="1038">
        <v>40526</v>
      </c>
    </row>
    <row r="2375" spans="1:1" x14ac:dyDescent="0.25">
      <c r="A2375" s="1038">
        <v>40527</v>
      </c>
    </row>
    <row r="2376" spans="1:1" x14ac:dyDescent="0.25">
      <c r="A2376" s="1038">
        <v>40528</v>
      </c>
    </row>
    <row r="2377" spans="1:1" x14ac:dyDescent="0.25">
      <c r="A2377" s="1038">
        <v>40529</v>
      </c>
    </row>
    <row r="2378" spans="1:1" x14ac:dyDescent="0.25">
      <c r="A2378" s="1038">
        <v>40530</v>
      </c>
    </row>
    <row r="2379" spans="1:1" x14ac:dyDescent="0.25">
      <c r="A2379" s="1038">
        <v>40531</v>
      </c>
    </row>
    <row r="2380" spans="1:1" x14ac:dyDescent="0.25">
      <c r="A2380" s="1038">
        <v>40532</v>
      </c>
    </row>
    <row r="2381" spans="1:1" x14ac:dyDescent="0.25">
      <c r="A2381" s="1038">
        <v>40533</v>
      </c>
    </row>
    <row r="2382" spans="1:1" x14ac:dyDescent="0.25">
      <c r="A2382" s="1038">
        <v>40534</v>
      </c>
    </row>
    <row r="2383" spans="1:1" x14ac:dyDescent="0.25">
      <c r="A2383" s="1038">
        <v>40535</v>
      </c>
    </row>
    <row r="2384" spans="1:1" x14ac:dyDescent="0.25">
      <c r="A2384" s="1038">
        <v>40536</v>
      </c>
    </row>
    <row r="2385" spans="1:1" x14ac:dyDescent="0.25">
      <c r="A2385" s="1038">
        <v>40537</v>
      </c>
    </row>
    <row r="2386" spans="1:1" x14ac:dyDescent="0.25">
      <c r="A2386" s="1038">
        <v>40538</v>
      </c>
    </row>
    <row r="2387" spans="1:1" x14ac:dyDescent="0.25">
      <c r="A2387" s="1038">
        <v>40539</v>
      </c>
    </row>
    <row r="2388" spans="1:1" x14ac:dyDescent="0.25">
      <c r="A2388" s="1038">
        <v>40540</v>
      </c>
    </row>
    <row r="2389" spans="1:1" x14ac:dyDescent="0.25">
      <c r="A2389" s="1038">
        <v>40541</v>
      </c>
    </row>
    <row r="2390" spans="1:1" x14ac:dyDescent="0.25">
      <c r="A2390" s="1038">
        <v>40542</v>
      </c>
    </row>
    <row r="2391" spans="1:1" x14ac:dyDescent="0.25">
      <c r="A2391" s="1038">
        <v>40543</v>
      </c>
    </row>
    <row r="2392" spans="1:1" x14ac:dyDescent="0.25">
      <c r="A2392" s="1038">
        <v>40544</v>
      </c>
    </row>
    <row r="2393" spans="1:1" x14ac:dyDescent="0.25">
      <c r="A2393" s="1038">
        <v>40545</v>
      </c>
    </row>
    <row r="2394" spans="1:1" x14ac:dyDescent="0.25">
      <c r="A2394" s="1038">
        <v>40546</v>
      </c>
    </row>
    <row r="2395" spans="1:1" x14ac:dyDescent="0.25">
      <c r="A2395" s="1038">
        <v>40547</v>
      </c>
    </row>
    <row r="2396" spans="1:1" x14ac:dyDescent="0.25">
      <c r="A2396" s="1038">
        <v>40548</v>
      </c>
    </row>
    <row r="2397" spans="1:1" x14ac:dyDescent="0.25">
      <c r="A2397" s="1038">
        <v>40549</v>
      </c>
    </row>
    <row r="2398" spans="1:1" x14ac:dyDescent="0.25">
      <c r="A2398" s="1038">
        <v>40550</v>
      </c>
    </row>
    <row r="2399" spans="1:1" x14ac:dyDescent="0.25">
      <c r="A2399" s="1038">
        <v>40551</v>
      </c>
    </row>
    <row r="2400" spans="1:1" x14ac:dyDescent="0.25">
      <c r="A2400" s="1038">
        <v>40552</v>
      </c>
    </row>
    <row r="2401" spans="1:1" x14ac:dyDescent="0.25">
      <c r="A2401" s="1038">
        <v>40553</v>
      </c>
    </row>
    <row r="2402" spans="1:1" x14ac:dyDescent="0.25">
      <c r="A2402" s="1038">
        <v>40554</v>
      </c>
    </row>
    <row r="2403" spans="1:1" x14ac:dyDescent="0.25">
      <c r="A2403" s="1038">
        <v>40555</v>
      </c>
    </row>
    <row r="2404" spans="1:1" x14ac:dyDescent="0.25">
      <c r="A2404" s="1038">
        <v>40556</v>
      </c>
    </row>
    <row r="2405" spans="1:1" x14ac:dyDescent="0.25">
      <c r="A2405" s="1038">
        <v>40557</v>
      </c>
    </row>
    <row r="2406" spans="1:1" x14ac:dyDescent="0.25">
      <c r="A2406" s="1038">
        <v>40558</v>
      </c>
    </row>
    <row r="2407" spans="1:1" x14ac:dyDescent="0.25">
      <c r="A2407" s="1038">
        <v>40559</v>
      </c>
    </row>
    <row r="2408" spans="1:1" x14ac:dyDescent="0.25">
      <c r="A2408" s="1038">
        <v>40560</v>
      </c>
    </row>
    <row r="2409" spans="1:1" x14ac:dyDescent="0.25">
      <c r="A2409" s="1038">
        <v>40561</v>
      </c>
    </row>
    <row r="2410" spans="1:1" x14ac:dyDescent="0.25">
      <c r="A2410" s="1038">
        <v>40562</v>
      </c>
    </row>
    <row r="2411" spans="1:1" x14ac:dyDescent="0.25">
      <c r="A2411" s="1038">
        <v>40563</v>
      </c>
    </row>
    <row r="2412" spans="1:1" x14ac:dyDescent="0.25">
      <c r="A2412" s="1038">
        <v>40564</v>
      </c>
    </row>
    <row r="2413" spans="1:1" x14ac:dyDescent="0.25">
      <c r="A2413" s="1038">
        <v>40565</v>
      </c>
    </row>
    <row r="2414" spans="1:1" x14ac:dyDescent="0.25">
      <c r="A2414" s="1038">
        <v>40566</v>
      </c>
    </row>
    <row r="2415" spans="1:1" x14ac:dyDescent="0.25">
      <c r="A2415" s="1038">
        <v>40567</v>
      </c>
    </row>
    <row r="2416" spans="1:1" x14ac:dyDescent="0.25">
      <c r="A2416" s="1038">
        <v>40568</v>
      </c>
    </row>
    <row r="2417" spans="1:1" x14ac:dyDescent="0.25">
      <c r="A2417" s="1038">
        <v>40569</v>
      </c>
    </row>
    <row r="2418" spans="1:1" x14ac:dyDescent="0.25">
      <c r="A2418" s="1038">
        <v>40570</v>
      </c>
    </row>
    <row r="2419" spans="1:1" x14ac:dyDescent="0.25">
      <c r="A2419" s="1038">
        <v>40571</v>
      </c>
    </row>
    <row r="2420" spans="1:1" x14ac:dyDescent="0.25">
      <c r="A2420" s="1038">
        <v>40572</v>
      </c>
    </row>
    <row r="2421" spans="1:1" x14ac:dyDescent="0.25">
      <c r="A2421" s="1038">
        <v>40573</v>
      </c>
    </row>
    <row r="2422" spans="1:1" x14ac:dyDescent="0.25">
      <c r="A2422" s="1038">
        <v>40574</v>
      </c>
    </row>
    <row r="2423" spans="1:1" x14ac:dyDescent="0.25">
      <c r="A2423" s="1038">
        <v>40575</v>
      </c>
    </row>
    <row r="2424" spans="1:1" x14ac:dyDescent="0.25">
      <c r="A2424" s="1038">
        <v>40576</v>
      </c>
    </row>
    <row r="2425" spans="1:1" x14ac:dyDescent="0.25">
      <c r="A2425" s="1038">
        <v>40577</v>
      </c>
    </row>
    <row r="2426" spans="1:1" x14ac:dyDescent="0.25">
      <c r="A2426" s="1038">
        <v>40578</v>
      </c>
    </row>
    <row r="2427" spans="1:1" x14ac:dyDescent="0.25">
      <c r="A2427" s="1038">
        <v>40579</v>
      </c>
    </row>
    <row r="2428" spans="1:1" x14ac:dyDescent="0.25">
      <c r="A2428" s="1038">
        <v>40580</v>
      </c>
    </row>
    <row r="2429" spans="1:1" x14ac:dyDescent="0.25">
      <c r="A2429" s="1038">
        <v>40581</v>
      </c>
    </row>
    <row r="2430" spans="1:1" x14ac:dyDescent="0.25">
      <c r="A2430" s="1038">
        <v>40582</v>
      </c>
    </row>
    <row r="2431" spans="1:1" x14ac:dyDescent="0.25">
      <c r="A2431" s="1038">
        <v>40583</v>
      </c>
    </row>
    <row r="2432" spans="1:1" x14ac:dyDescent="0.25">
      <c r="A2432" s="1038">
        <v>40584</v>
      </c>
    </row>
    <row r="2433" spans="1:1" x14ac:dyDescent="0.25">
      <c r="A2433" s="1038">
        <v>40585</v>
      </c>
    </row>
    <row r="2434" spans="1:1" x14ac:dyDescent="0.25">
      <c r="A2434" s="1038">
        <v>40586</v>
      </c>
    </row>
    <row r="2435" spans="1:1" x14ac:dyDescent="0.25">
      <c r="A2435" s="1038">
        <v>40587</v>
      </c>
    </row>
    <row r="2436" spans="1:1" x14ac:dyDescent="0.25">
      <c r="A2436" s="1038">
        <v>40588</v>
      </c>
    </row>
    <row r="2437" spans="1:1" x14ac:dyDescent="0.25">
      <c r="A2437" s="1038">
        <v>40589</v>
      </c>
    </row>
    <row r="2438" spans="1:1" x14ac:dyDescent="0.25">
      <c r="A2438" s="1038">
        <v>40590</v>
      </c>
    </row>
    <row r="2439" spans="1:1" x14ac:dyDescent="0.25">
      <c r="A2439" s="1038">
        <v>40591</v>
      </c>
    </row>
    <row r="2440" spans="1:1" x14ac:dyDescent="0.25">
      <c r="A2440" s="1038">
        <v>40592</v>
      </c>
    </row>
    <row r="2441" spans="1:1" x14ac:dyDescent="0.25">
      <c r="A2441" s="1038">
        <v>40593</v>
      </c>
    </row>
    <row r="2442" spans="1:1" x14ac:dyDescent="0.25">
      <c r="A2442" s="1038">
        <v>40594</v>
      </c>
    </row>
    <row r="2443" spans="1:1" x14ac:dyDescent="0.25">
      <c r="A2443" s="1038">
        <v>40595</v>
      </c>
    </row>
    <row r="2444" spans="1:1" x14ac:dyDescent="0.25">
      <c r="A2444" s="1038">
        <v>40596</v>
      </c>
    </row>
    <row r="2445" spans="1:1" x14ac:dyDescent="0.25">
      <c r="A2445" s="1038">
        <v>40597</v>
      </c>
    </row>
    <row r="2446" spans="1:1" x14ac:dyDescent="0.25">
      <c r="A2446" s="1038">
        <v>40598</v>
      </c>
    </row>
    <row r="2447" spans="1:1" x14ac:dyDescent="0.25">
      <c r="A2447" s="1038">
        <v>40599</v>
      </c>
    </row>
    <row r="2448" spans="1:1" x14ac:dyDescent="0.25">
      <c r="A2448" s="1038">
        <v>40600</v>
      </c>
    </row>
    <row r="2449" spans="1:1" x14ac:dyDescent="0.25">
      <c r="A2449" s="1038">
        <v>40601</v>
      </c>
    </row>
    <row r="2450" spans="1:1" x14ac:dyDescent="0.25">
      <c r="A2450" s="1038">
        <v>40602</v>
      </c>
    </row>
    <row r="2451" spans="1:1" x14ac:dyDescent="0.25">
      <c r="A2451" s="1038">
        <v>40603</v>
      </c>
    </row>
    <row r="2452" spans="1:1" x14ac:dyDescent="0.25">
      <c r="A2452" s="1038">
        <v>40604</v>
      </c>
    </row>
    <row r="2453" spans="1:1" x14ac:dyDescent="0.25">
      <c r="A2453" s="1038">
        <v>40605</v>
      </c>
    </row>
    <row r="2454" spans="1:1" x14ac:dyDescent="0.25">
      <c r="A2454" s="1038">
        <v>40606</v>
      </c>
    </row>
    <row r="2455" spans="1:1" x14ac:dyDescent="0.25">
      <c r="A2455" s="1038">
        <v>40607</v>
      </c>
    </row>
    <row r="2456" spans="1:1" x14ac:dyDescent="0.25">
      <c r="A2456" s="1038">
        <v>40608</v>
      </c>
    </row>
    <row r="2457" spans="1:1" x14ac:dyDescent="0.25">
      <c r="A2457" s="1038">
        <v>40609</v>
      </c>
    </row>
    <row r="2458" spans="1:1" x14ac:dyDescent="0.25">
      <c r="A2458" s="1038">
        <v>40610</v>
      </c>
    </row>
    <row r="2459" spans="1:1" x14ac:dyDescent="0.25">
      <c r="A2459" s="1038">
        <v>40611</v>
      </c>
    </row>
    <row r="2460" spans="1:1" x14ac:dyDescent="0.25">
      <c r="A2460" s="1038">
        <v>40612</v>
      </c>
    </row>
    <row r="2461" spans="1:1" x14ac:dyDescent="0.25">
      <c r="A2461" s="1038">
        <v>40613</v>
      </c>
    </row>
    <row r="2462" spans="1:1" x14ac:dyDescent="0.25">
      <c r="A2462" s="1038">
        <v>40614</v>
      </c>
    </row>
    <row r="2463" spans="1:1" x14ac:dyDescent="0.25">
      <c r="A2463" s="1038">
        <v>40615</v>
      </c>
    </row>
    <row r="2464" spans="1:1" x14ac:dyDescent="0.25">
      <c r="A2464" s="1038">
        <v>40616</v>
      </c>
    </row>
    <row r="2465" spans="1:1" x14ac:dyDescent="0.25">
      <c r="A2465" s="1038">
        <v>40617</v>
      </c>
    </row>
    <row r="2466" spans="1:1" x14ac:dyDescent="0.25">
      <c r="A2466" s="1038">
        <v>40618</v>
      </c>
    </row>
    <row r="2467" spans="1:1" x14ac:dyDescent="0.25">
      <c r="A2467" s="1038">
        <v>40619</v>
      </c>
    </row>
    <row r="2468" spans="1:1" x14ac:dyDescent="0.25">
      <c r="A2468" s="1038">
        <v>40620</v>
      </c>
    </row>
    <row r="2469" spans="1:1" x14ac:dyDescent="0.25">
      <c r="A2469" s="1038">
        <v>40621</v>
      </c>
    </row>
    <row r="2470" spans="1:1" x14ac:dyDescent="0.25">
      <c r="A2470" s="1038">
        <v>40622</v>
      </c>
    </row>
    <row r="2471" spans="1:1" x14ac:dyDescent="0.25">
      <c r="A2471" s="1038">
        <v>40623</v>
      </c>
    </row>
    <row r="2472" spans="1:1" x14ac:dyDescent="0.25">
      <c r="A2472" s="1038">
        <v>40624</v>
      </c>
    </row>
    <row r="2473" spans="1:1" x14ac:dyDescent="0.25">
      <c r="A2473" s="1038">
        <v>40625</v>
      </c>
    </row>
    <row r="2474" spans="1:1" x14ac:dyDescent="0.25">
      <c r="A2474" s="1038">
        <v>40626</v>
      </c>
    </row>
    <row r="2475" spans="1:1" x14ac:dyDescent="0.25">
      <c r="A2475" s="1038">
        <v>40627</v>
      </c>
    </row>
    <row r="2476" spans="1:1" x14ac:dyDescent="0.25">
      <c r="A2476" s="1038">
        <v>40628</v>
      </c>
    </row>
    <row r="2477" spans="1:1" x14ac:dyDescent="0.25">
      <c r="A2477" s="1038">
        <v>40629</v>
      </c>
    </row>
    <row r="2478" spans="1:1" x14ac:dyDescent="0.25">
      <c r="A2478" s="1038">
        <v>40630</v>
      </c>
    </row>
    <row r="2479" spans="1:1" x14ac:dyDescent="0.25">
      <c r="A2479" s="1038">
        <v>40631</v>
      </c>
    </row>
    <row r="2480" spans="1:1" x14ac:dyDescent="0.25">
      <c r="A2480" s="1038">
        <v>40632</v>
      </c>
    </row>
    <row r="2481" spans="1:1" x14ac:dyDescent="0.25">
      <c r="A2481" s="1038">
        <v>40633</v>
      </c>
    </row>
    <row r="2482" spans="1:1" x14ac:dyDescent="0.25">
      <c r="A2482" s="1038">
        <v>40634</v>
      </c>
    </row>
    <row r="2483" spans="1:1" x14ac:dyDescent="0.25">
      <c r="A2483" s="1038">
        <v>40635</v>
      </c>
    </row>
    <row r="2484" spans="1:1" x14ac:dyDescent="0.25">
      <c r="A2484" s="1038">
        <v>40636</v>
      </c>
    </row>
    <row r="2485" spans="1:1" x14ac:dyDescent="0.25">
      <c r="A2485" s="1038">
        <v>40637</v>
      </c>
    </row>
    <row r="2486" spans="1:1" x14ac:dyDescent="0.25">
      <c r="A2486" s="1038">
        <v>40638</v>
      </c>
    </row>
    <row r="2487" spans="1:1" x14ac:dyDescent="0.25">
      <c r="A2487" s="1038">
        <v>40639</v>
      </c>
    </row>
    <row r="2488" spans="1:1" x14ac:dyDescent="0.25">
      <c r="A2488" s="1038">
        <v>40640</v>
      </c>
    </row>
    <row r="2489" spans="1:1" x14ac:dyDescent="0.25">
      <c r="A2489" s="1038">
        <v>40641</v>
      </c>
    </row>
    <row r="2490" spans="1:1" x14ac:dyDescent="0.25">
      <c r="A2490" s="1038">
        <v>40642</v>
      </c>
    </row>
    <row r="2491" spans="1:1" x14ac:dyDescent="0.25">
      <c r="A2491" s="1038">
        <v>40643</v>
      </c>
    </row>
    <row r="2492" spans="1:1" x14ac:dyDescent="0.25">
      <c r="A2492" s="1038">
        <v>40644</v>
      </c>
    </row>
    <row r="2493" spans="1:1" x14ac:dyDescent="0.25">
      <c r="A2493" s="1038">
        <v>40645</v>
      </c>
    </row>
    <row r="2494" spans="1:1" x14ac:dyDescent="0.25">
      <c r="A2494" s="1038">
        <v>40646</v>
      </c>
    </row>
    <row r="2495" spans="1:1" x14ac:dyDescent="0.25">
      <c r="A2495" s="1038">
        <v>40647</v>
      </c>
    </row>
    <row r="2496" spans="1:1" x14ac:dyDescent="0.25">
      <c r="A2496" s="1038">
        <v>40648</v>
      </c>
    </row>
    <row r="2497" spans="1:1" x14ac:dyDescent="0.25">
      <c r="A2497" s="1038">
        <v>40649</v>
      </c>
    </row>
    <row r="2498" spans="1:1" x14ac:dyDescent="0.25">
      <c r="A2498" s="1038">
        <v>40650</v>
      </c>
    </row>
    <row r="2499" spans="1:1" x14ac:dyDescent="0.25">
      <c r="A2499" s="1038">
        <v>40651</v>
      </c>
    </row>
    <row r="2500" spans="1:1" x14ac:dyDescent="0.25">
      <c r="A2500" s="1038">
        <v>40652</v>
      </c>
    </row>
    <row r="2501" spans="1:1" x14ac:dyDescent="0.25">
      <c r="A2501" s="1038">
        <v>40653</v>
      </c>
    </row>
    <row r="2502" spans="1:1" x14ac:dyDescent="0.25">
      <c r="A2502" s="1038">
        <v>40654</v>
      </c>
    </row>
    <row r="2503" spans="1:1" x14ac:dyDescent="0.25">
      <c r="A2503" s="1038">
        <v>40655</v>
      </c>
    </row>
    <row r="2504" spans="1:1" x14ac:dyDescent="0.25">
      <c r="A2504" s="1038">
        <v>40656</v>
      </c>
    </row>
    <row r="2505" spans="1:1" x14ac:dyDescent="0.25">
      <c r="A2505" s="1038">
        <v>40657</v>
      </c>
    </row>
    <row r="2506" spans="1:1" x14ac:dyDescent="0.25">
      <c r="A2506" s="1038">
        <v>40658</v>
      </c>
    </row>
    <row r="2507" spans="1:1" x14ac:dyDescent="0.25">
      <c r="A2507" s="1038">
        <v>40659</v>
      </c>
    </row>
    <row r="2508" spans="1:1" x14ac:dyDescent="0.25">
      <c r="A2508" s="1038">
        <v>40660</v>
      </c>
    </row>
    <row r="2509" spans="1:1" x14ac:dyDescent="0.25">
      <c r="A2509" s="1038">
        <v>40661</v>
      </c>
    </row>
    <row r="2510" spans="1:1" x14ac:dyDescent="0.25">
      <c r="A2510" s="1038">
        <v>40662</v>
      </c>
    </row>
    <row r="2511" spans="1:1" x14ac:dyDescent="0.25">
      <c r="A2511" s="1038">
        <v>40663</v>
      </c>
    </row>
    <row r="2512" spans="1:1" x14ac:dyDescent="0.25">
      <c r="A2512" s="1038">
        <v>40664</v>
      </c>
    </row>
    <row r="2513" spans="1:1" x14ac:dyDescent="0.25">
      <c r="A2513" s="1038">
        <v>40665</v>
      </c>
    </row>
    <row r="2514" spans="1:1" x14ac:dyDescent="0.25">
      <c r="A2514" s="1038">
        <v>40666</v>
      </c>
    </row>
    <row r="2515" spans="1:1" x14ac:dyDescent="0.25">
      <c r="A2515" s="1038">
        <v>40667</v>
      </c>
    </row>
    <row r="2516" spans="1:1" x14ac:dyDescent="0.25">
      <c r="A2516" s="1038">
        <v>40668</v>
      </c>
    </row>
    <row r="2517" spans="1:1" x14ac:dyDescent="0.25">
      <c r="A2517" s="1038">
        <v>40669</v>
      </c>
    </row>
    <row r="2518" spans="1:1" x14ac:dyDescent="0.25">
      <c r="A2518" s="1038">
        <v>40670</v>
      </c>
    </row>
    <row r="2519" spans="1:1" x14ac:dyDescent="0.25">
      <c r="A2519" s="1038">
        <v>40671</v>
      </c>
    </row>
    <row r="2520" spans="1:1" x14ac:dyDescent="0.25">
      <c r="A2520" s="1038">
        <v>40672</v>
      </c>
    </row>
    <row r="2521" spans="1:1" x14ac:dyDescent="0.25">
      <c r="A2521" s="1038">
        <v>40673</v>
      </c>
    </row>
    <row r="2522" spans="1:1" x14ac:dyDescent="0.25">
      <c r="A2522" s="1038">
        <v>40674</v>
      </c>
    </row>
    <row r="2523" spans="1:1" x14ac:dyDescent="0.25">
      <c r="A2523" s="1038">
        <v>40675</v>
      </c>
    </row>
    <row r="2524" spans="1:1" x14ac:dyDescent="0.25">
      <c r="A2524" s="1038">
        <v>40676</v>
      </c>
    </row>
    <row r="2525" spans="1:1" x14ac:dyDescent="0.25">
      <c r="A2525" s="1038">
        <v>40677</v>
      </c>
    </row>
    <row r="2526" spans="1:1" x14ac:dyDescent="0.25">
      <c r="A2526" s="1038">
        <v>40678</v>
      </c>
    </row>
    <row r="2527" spans="1:1" x14ac:dyDescent="0.25">
      <c r="A2527" s="1038">
        <v>40679</v>
      </c>
    </row>
    <row r="2528" spans="1:1" x14ac:dyDescent="0.25">
      <c r="A2528" s="1038">
        <v>40680</v>
      </c>
    </row>
    <row r="2529" spans="1:1" x14ac:dyDescent="0.25">
      <c r="A2529" s="1038">
        <v>40681</v>
      </c>
    </row>
    <row r="2530" spans="1:1" x14ac:dyDescent="0.25">
      <c r="A2530" s="1038">
        <v>40682</v>
      </c>
    </row>
    <row r="2531" spans="1:1" x14ac:dyDescent="0.25">
      <c r="A2531" s="1038">
        <v>40683</v>
      </c>
    </row>
    <row r="2532" spans="1:1" x14ac:dyDescent="0.25">
      <c r="A2532" s="1038">
        <v>40684</v>
      </c>
    </row>
    <row r="2533" spans="1:1" x14ac:dyDescent="0.25">
      <c r="A2533" s="1038">
        <v>40685</v>
      </c>
    </row>
    <row r="2534" spans="1:1" x14ac:dyDescent="0.25">
      <c r="A2534" s="1038">
        <v>40686</v>
      </c>
    </row>
    <row r="2535" spans="1:1" x14ac:dyDescent="0.25">
      <c r="A2535" s="1038">
        <v>40687</v>
      </c>
    </row>
    <row r="2536" spans="1:1" x14ac:dyDescent="0.25">
      <c r="A2536" s="1038">
        <v>40688</v>
      </c>
    </row>
    <row r="2537" spans="1:1" x14ac:dyDescent="0.25">
      <c r="A2537" s="1038">
        <v>40689</v>
      </c>
    </row>
    <row r="2538" spans="1:1" x14ac:dyDescent="0.25">
      <c r="A2538" s="1038">
        <v>40690</v>
      </c>
    </row>
    <row r="2539" spans="1:1" x14ac:dyDescent="0.25">
      <c r="A2539" s="1038">
        <v>40691</v>
      </c>
    </row>
    <row r="2540" spans="1:1" x14ac:dyDescent="0.25">
      <c r="A2540" s="1038">
        <v>40692</v>
      </c>
    </row>
    <row r="2541" spans="1:1" x14ac:dyDescent="0.25">
      <c r="A2541" s="1038">
        <v>40693</v>
      </c>
    </row>
    <row r="2542" spans="1:1" x14ac:dyDescent="0.25">
      <c r="A2542" s="1038">
        <v>40694</v>
      </c>
    </row>
    <row r="2543" spans="1:1" x14ac:dyDescent="0.25">
      <c r="A2543" s="1038">
        <v>40695</v>
      </c>
    </row>
    <row r="2544" spans="1:1" x14ac:dyDescent="0.25">
      <c r="A2544" s="1038">
        <v>40696</v>
      </c>
    </row>
    <row r="2545" spans="1:1" x14ac:dyDescent="0.25">
      <c r="A2545" s="1038">
        <v>40697</v>
      </c>
    </row>
    <row r="2546" spans="1:1" x14ac:dyDescent="0.25">
      <c r="A2546" s="1038">
        <v>40698</v>
      </c>
    </row>
    <row r="2547" spans="1:1" x14ac:dyDescent="0.25">
      <c r="A2547" s="1038">
        <v>40699</v>
      </c>
    </row>
    <row r="2548" spans="1:1" x14ac:dyDescent="0.25">
      <c r="A2548" s="1038">
        <v>40700</v>
      </c>
    </row>
    <row r="2549" spans="1:1" x14ac:dyDescent="0.25">
      <c r="A2549" s="1038">
        <v>40701</v>
      </c>
    </row>
    <row r="2550" spans="1:1" x14ac:dyDescent="0.25">
      <c r="A2550" s="1038">
        <v>40702</v>
      </c>
    </row>
    <row r="2551" spans="1:1" x14ac:dyDescent="0.25">
      <c r="A2551" s="1038">
        <v>40703</v>
      </c>
    </row>
    <row r="2552" spans="1:1" x14ac:dyDescent="0.25">
      <c r="A2552" s="1038">
        <v>40704</v>
      </c>
    </row>
    <row r="2553" spans="1:1" x14ac:dyDescent="0.25">
      <c r="A2553" s="1038">
        <v>40705</v>
      </c>
    </row>
    <row r="2554" spans="1:1" x14ac:dyDescent="0.25">
      <c r="A2554" s="1038">
        <v>40706</v>
      </c>
    </row>
    <row r="2555" spans="1:1" x14ac:dyDescent="0.25">
      <c r="A2555" s="1038">
        <v>40707</v>
      </c>
    </row>
    <row r="2556" spans="1:1" x14ac:dyDescent="0.25">
      <c r="A2556" s="1038">
        <v>40708</v>
      </c>
    </row>
    <row r="2557" spans="1:1" x14ac:dyDescent="0.25">
      <c r="A2557" s="1038">
        <v>40709</v>
      </c>
    </row>
    <row r="2558" spans="1:1" x14ac:dyDescent="0.25">
      <c r="A2558" s="1038">
        <v>40710</v>
      </c>
    </row>
    <row r="2559" spans="1:1" x14ac:dyDescent="0.25">
      <c r="A2559" s="1038">
        <v>40711</v>
      </c>
    </row>
    <row r="2560" spans="1:1" x14ac:dyDescent="0.25">
      <c r="A2560" s="1038">
        <v>40712</v>
      </c>
    </row>
    <row r="2561" spans="1:1" x14ac:dyDescent="0.25">
      <c r="A2561" s="1038">
        <v>40713</v>
      </c>
    </row>
    <row r="2562" spans="1:1" x14ac:dyDescent="0.25">
      <c r="A2562" s="1038">
        <v>40714</v>
      </c>
    </row>
    <row r="2563" spans="1:1" x14ac:dyDescent="0.25">
      <c r="A2563" s="1038">
        <v>40715</v>
      </c>
    </row>
    <row r="2564" spans="1:1" x14ac:dyDescent="0.25">
      <c r="A2564" s="1038">
        <v>40716</v>
      </c>
    </row>
    <row r="2565" spans="1:1" x14ac:dyDescent="0.25">
      <c r="A2565" s="1038">
        <v>40717</v>
      </c>
    </row>
    <row r="2566" spans="1:1" x14ac:dyDescent="0.25">
      <c r="A2566" s="1038">
        <v>40718</v>
      </c>
    </row>
    <row r="2567" spans="1:1" x14ac:dyDescent="0.25">
      <c r="A2567" s="1038">
        <v>40719</v>
      </c>
    </row>
    <row r="2568" spans="1:1" x14ac:dyDescent="0.25">
      <c r="A2568" s="1038">
        <v>40720</v>
      </c>
    </row>
    <row r="2569" spans="1:1" x14ac:dyDescent="0.25">
      <c r="A2569" s="1038">
        <v>40721</v>
      </c>
    </row>
    <row r="2570" spans="1:1" x14ac:dyDescent="0.25">
      <c r="A2570" s="1038">
        <v>40722</v>
      </c>
    </row>
    <row r="2571" spans="1:1" x14ac:dyDescent="0.25">
      <c r="A2571" s="1038">
        <v>40723</v>
      </c>
    </row>
    <row r="2572" spans="1:1" x14ac:dyDescent="0.25">
      <c r="A2572" s="1038">
        <v>40724</v>
      </c>
    </row>
    <row r="2573" spans="1:1" x14ac:dyDescent="0.25">
      <c r="A2573" s="1038">
        <v>40725</v>
      </c>
    </row>
    <row r="2574" spans="1:1" x14ac:dyDescent="0.25">
      <c r="A2574" s="1038">
        <v>40726</v>
      </c>
    </row>
    <row r="2575" spans="1:1" x14ac:dyDescent="0.25">
      <c r="A2575" s="1038">
        <v>40727</v>
      </c>
    </row>
    <row r="2576" spans="1:1" x14ac:dyDescent="0.25">
      <c r="A2576" s="1038">
        <v>40728</v>
      </c>
    </row>
    <row r="2577" spans="1:1" x14ac:dyDescent="0.25">
      <c r="A2577" s="1038">
        <v>40729</v>
      </c>
    </row>
    <row r="2578" spans="1:1" x14ac:dyDescent="0.25">
      <c r="A2578" s="1038">
        <v>40730</v>
      </c>
    </row>
    <row r="2579" spans="1:1" x14ac:dyDescent="0.25">
      <c r="A2579" s="1038">
        <v>40731</v>
      </c>
    </row>
    <row r="2580" spans="1:1" x14ac:dyDescent="0.25">
      <c r="A2580" s="1038">
        <v>40732</v>
      </c>
    </row>
    <row r="2581" spans="1:1" x14ac:dyDescent="0.25">
      <c r="A2581" s="1038">
        <v>40733</v>
      </c>
    </row>
    <row r="2582" spans="1:1" x14ac:dyDescent="0.25">
      <c r="A2582" s="1038">
        <v>40734</v>
      </c>
    </row>
    <row r="2583" spans="1:1" x14ac:dyDescent="0.25">
      <c r="A2583" s="1038">
        <v>40735</v>
      </c>
    </row>
    <row r="2584" spans="1:1" x14ac:dyDescent="0.25">
      <c r="A2584" s="1038">
        <v>40736</v>
      </c>
    </row>
    <row r="2585" spans="1:1" x14ac:dyDescent="0.25">
      <c r="A2585" s="1038">
        <v>40737</v>
      </c>
    </row>
    <row r="2586" spans="1:1" x14ac:dyDescent="0.25">
      <c r="A2586" s="1038">
        <v>40738</v>
      </c>
    </row>
    <row r="2587" spans="1:1" x14ac:dyDescent="0.25">
      <c r="A2587" s="1038">
        <v>40739</v>
      </c>
    </row>
    <row r="2588" spans="1:1" x14ac:dyDescent="0.25">
      <c r="A2588" s="1038">
        <v>40740</v>
      </c>
    </row>
    <row r="2589" spans="1:1" x14ac:dyDescent="0.25">
      <c r="A2589" s="1038">
        <v>40741</v>
      </c>
    </row>
    <row r="2590" spans="1:1" x14ac:dyDescent="0.25">
      <c r="A2590" s="1038">
        <v>40742</v>
      </c>
    </row>
    <row r="2591" spans="1:1" x14ac:dyDescent="0.25">
      <c r="A2591" s="1038">
        <v>40743</v>
      </c>
    </row>
    <row r="2592" spans="1:1" x14ac:dyDescent="0.25">
      <c r="A2592" s="1038">
        <v>40744</v>
      </c>
    </row>
    <row r="2593" spans="1:1" x14ac:dyDescent="0.25">
      <c r="A2593" s="1038">
        <v>40745</v>
      </c>
    </row>
    <row r="2594" spans="1:1" x14ac:dyDescent="0.25">
      <c r="A2594" s="1038">
        <v>40746</v>
      </c>
    </row>
    <row r="2595" spans="1:1" x14ac:dyDescent="0.25">
      <c r="A2595" s="1038">
        <v>40747</v>
      </c>
    </row>
    <row r="2596" spans="1:1" x14ac:dyDescent="0.25">
      <c r="A2596" s="1038">
        <v>40748</v>
      </c>
    </row>
    <row r="2597" spans="1:1" x14ac:dyDescent="0.25">
      <c r="A2597" s="1038">
        <v>40749</v>
      </c>
    </row>
    <row r="2598" spans="1:1" x14ac:dyDescent="0.25">
      <c r="A2598" s="1038">
        <v>40750</v>
      </c>
    </row>
    <row r="2599" spans="1:1" x14ac:dyDescent="0.25">
      <c r="A2599" s="1038">
        <v>40751</v>
      </c>
    </row>
    <row r="2600" spans="1:1" x14ac:dyDescent="0.25">
      <c r="A2600" s="1038">
        <v>40752</v>
      </c>
    </row>
    <row r="2601" spans="1:1" x14ac:dyDescent="0.25">
      <c r="A2601" s="1038">
        <v>40753</v>
      </c>
    </row>
    <row r="2602" spans="1:1" x14ac:dyDescent="0.25">
      <c r="A2602" s="1038">
        <v>40754</v>
      </c>
    </row>
    <row r="2603" spans="1:1" x14ac:dyDescent="0.25">
      <c r="A2603" s="1038">
        <v>40755</v>
      </c>
    </row>
    <row r="2604" spans="1:1" x14ac:dyDescent="0.25">
      <c r="A2604" s="1038">
        <v>40756</v>
      </c>
    </row>
    <row r="2605" spans="1:1" x14ac:dyDescent="0.25">
      <c r="A2605" s="1038">
        <v>40757</v>
      </c>
    </row>
    <row r="2606" spans="1:1" x14ac:dyDescent="0.25">
      <c r="A2606" s="1038">
        <v>40758</v>
      </c>
    </row>
    <row r="2607" spans="1:1" x14ac:dyDescent="0.25">
      <c r="A2607" s="1038">
        <v>40759</v>
      </c>
    </row>
    <row r="2608" spans="1:1" x14ac:dyDescent="0.25">
      <c r="A2608" s="1038">
        <v>40760</v>
      </c>
    </row>
    <row r="2609" spans="1:1" x14ac:dyDescent="0.25">
      <c r="A2609" s="1038">
        <v>40761</v>
      </c>
    </row>
    <row r="2610" spans="1:1" x14ac:dyDescent="0.25">
      <c r="A2610" s="1038">
        <v>40762</v>
      </c>
    </row>
    <row r="2611" spans="1:1" x14ac:dyDescent="0.25">
      <c r="A2611" s="1038">
        <v>40763</v>
      </c>
    </row>
    <row r="2612" spans="1:1" x14ac:dyDescent="0.25">
      <c r="A2612" s="1038">
        <v>40764</v>
      </c>
    </row>
    <row r="2613" spans="1:1" x14ac:dyDescent="0.25">
      <c r="A2613" s="1038">
        <v>40765</v>
      </c>
    </row>
    <row r="2614" spans="1:1" x14ac:dyDescent="0.25">
      <c r="A2614" s="1038">
        <v>40766</v>
      </c>
    </row>
    <row r="2615" spans="1:1" x14ac:dyDescent="0.25">
      <c r="A2615" s="1038">
        <v>40767</v>
      </c>
    </row>
    <row r="2616" spans="1:1" x14ac:dyDescent="0.25">
      <c r="A2616" s="1038">
        <v>40768</v>
      </c>
    </row>
    <row r="2617" spans="1:1" x14ac:dyDescent="0.25">
      <c r="A2617" s="1038">
        <v>40769</v>
      </c>
    </row>
    <row r="2618" spans="1:1" x14ac:dyDescent="0.25">
      <c r="A2618" s="1038">
        <v>40770</v>
      </c>
    </row>
    <row r="2619" spans="1:1" x14ac:dyDescent="0.25">
      <c r="A2619" s="1038">
        <v>40771</v>
      </c>
    </row>
    <row r="2620" spans="1:1" x14ac:dyDescent="0.25">
      <c r="A2620" s="1038">
        <v>40772</v>
      </c>
    </row>
    <row r="2621" spans="1:1" x14ac:dyDescent="0.25">
      <c r="A2621" s="1038">
        <v>40773</v>
      </c>
    </row>
    <row r="2622" spans="1:1" x14ac:dyDescent="0.25">
      <c r="A2622" s="1038">
        <v>40774</v>
      </c>
    </row>
    <row r="2623" spans="1:1" x14ac:dyDescent="0.25">
      <c r="A2623" s="1038">
        <v>40775</v>
      </c>
    </row>
    <row r="2624" spans="1:1" x14ac:dyDescent="0.25">
      <c r="A2624" s="1038">
        <v>40776</v>
      </c>
    </row>
    <row r="2625" spans="1:1" x14ac:dyDescent="0.25">
      <c r="A2625" s="1038">
        <v>40777</v>
      </c>
    </row>
    <row r="2626" spans="1:1" x14ac:dyDescent="0.25">
      <c r="A2626" s="1038">
        <v>40778</v>
      </c>
    </row>
    <row r="2627" spans="1:1" x14ac:dyDescent="0.25">
      <c r="A2627" s="1038">
        <v>40779</v>
      </c>
    </row>
    <row r="2628" spans="1:1" x14ac:dyDescent="0.25">
      <c r="A2628" s="1038">
        <v>40780</v>
      </c>
    </row>
    <row r="2629" spans="1:1" x14ac:dyDescent="0.25">
      <c r="A2629" s="1038">
        <v>40781</v>
      </c>
    </row>
    <row r="2630" spans="1:1" x14ac:dyDescent="0.25">
      <c r="A2630" s="1038">
        <v>40782</v>
      </c>
    </row>
    <row r="2631" spans="1:1" x14ac:dyDescent="0.25">
      <c r="A2631" s="1038">
        <v>40783</v>
      </c>
    </row>
    <row r="2632" spans="1:1" x14ac:dyDescent="0.25">
      <c r="A2632" s="1038">
        <v>40784</v>
      </c>
    </row>
    <row r="2633" spans="1:1" x14ac:dyDescent="0.25">
      <c r="A2633" s="1038">
        <v>40785</v>
      </c>
    </row>
    <row r="2634" spans="1:1" x14ac:dyDescent="0.25">
      <c r="A2634" s="1038">
        <v>40786</v>
      </c>
    </row>
    <row r="2635" spans="1:1" x14ac:dyDescent="0.25">
      <c r="A2635" s="1038">
        <v>40787</v>
      </c>
    </row>
    <row r="2636" spans="1:1" x14ac:dyDescent="0.25">
      <c r="A2636" s="1038">
        <v>40788</v>
      </c>
    </row>
    <row r="2637" spans="1:1" x14ac:dyDescent="0.25">
      <c r="A2637" s="1038">
        <v>40789</v>
      </c>
    </row>
    <row r="2638" spans="1:1" x14ac:dyDescent="0.25">
      <c r="A2638" s="1038">
        <v>40790</v>
      </c>
    </row>
    <row r="2639" spans="1:1" x14ac:dyDescent="0.25">
      <c r="A2639" s="1038">
        <v>40791</v>
      </c>
    </row>
    <row r="2640" spans="1:1" x14ac:dyDescent="0.25">
      <c r="A2640" s="1038">
        <v>40792</v>
      </c>
    </row>
    <row r="2641" spans="1:1" x14ac:dyDescent="0.25">
      <c r="A2641" s="1038">
        <v>40793</v>
      </c>
    </row>
    <row r="2642" spans="1:1" x14ac:dyDescent="0.25">
      <c r="A2642" s="1038">
        <v>40794</v>
      </c>
    </row>
    <row r="2643" spans="1:1" x14ac:dyDescent="0.25">
      <c r="A2643" s="1038">
        <v>40795</v>
      </c>
    </row>
    <row r="2644" spans="1:1" x14ac:dyDescent="0.25">
      <c r="A2644" s="1038">
        <v>40796</v>
      </c>
    </row>
    <row r="2645" spans="1:1" x14ac:dyDescent="0.25">
      <c r="A2645" s="1038">
        <v>40797</v>
      </c>
    </row>
    <row r="2646" spans="1:1" x14ac:dyDescent="0.25">
      <c r="A2646" s="1038">
        <v>40798</v>
      </c>
    </row>
    <row r="2647" spans="1:1" x14ac:dyDescent="0.25">
      <c r="A2647" s="1038">
        <v>40799</v>
      </c>
    </row>
    <row r="2648" spans="1:1" x14ac:dyDescent="0.25">
      <c r="A2648" s="1038">
        <v>40800</v>
      </c>
    </row>
    <row r="2649" spans="1:1" x14ac:dyDescent="0.25">
      <c r="A2649" s="1038">
        <v>40801</v>
      </c>
    </row>
    <row r="2650" spans="1:1" x14ac:dyDescent="0.25">
      <c r="A2650" s="1038">
        <v>40802</v>
      </c>
    </row>
    <row r="2651" spans="1:1" x14ac:dyDescent="0.25">
      <c r="A2651" s="1038">
        <v>40803</v>
      </c>
    </row>
    <row r="2652" spans="1:1" x14ac:dyDescent="0.25">
      <c r="A2652" s="1038">
        <v>40804</v>
      </c>
    </row>
    <row r="2653" spans="1:1" x14ac:dyDescent="0.25">
      <c r="A2653" s="1038">
        <v>40805</v>
      </c>
    </row>
    <row r="2654" spans="1:1" x14ac:dyDescent="0.25">
      <c r="A2654" s="1038">
        <v>40806</v>
      </c>
    </row>
    <row r="2655" spans="1:1" x14ac:dyDescent="0.25">
      <c r="A2655" s="1038">
        <v>40807</v>
      </c>
    </row>
    <row r="2656" spans="1:1" x14ac:dyDescent="0.25">
      <c r="A2656" s="1038">
        <v>40808</v>
      </c>
    </row>
    <row r="2657" spans="1:1" x14ac:dyDescent="0.25">
      <c r="A2657" s="1038">
        <v>40809</v>
      </c>
    </row>
    <row r="2658" spans="1:1" x14ac:dyDescent="0.25">
      <c r="A2658" s="1038">
        <v>40810</v>
      </c>
    </row>
    <row r="2659" spans="1:1" x14ac:dyDescent="0.25">
      <c r="A2659" s="1038">
        <v>40811</v>
      </c>
    </row>
    <row r="2660" spans="1:1" x14ac:dyDescent="0.25">
      <c r="A2660" s="1038">
        <v>40812</v>
      </c>
    </row>
    <row r="2661" spans="1:1" x14ac:dyDescent="0.25">
      <c r="A2661" s="1038">
        <v>40813</v>
      </c>
    </row>
    <row r="2662" spans="1:1" x14ac:dyDescent="0.25">
      <c r="A2662" s="1038">
        <v>40814</v>
      </c>
    </row>
    <row r="2663" spans="1:1" x14ac:dyDescent="0.25">
      <c r="A2663" s="1038">
        <v>40815</v>
      </c>
    </row>
    <row r="2664" spans="1:1" x14ac:dyDescent="0.25">
      <c r="A2664" s="1038">
        <v>40816</v>
      </c>
    </row>
    <row r="2665" spans="1:1" x14ac:dyDescent="0.25">
      <c r="A2665" s="1038">
        <v>40817</v>
      </c>
    </row>
    <row r="2666" spans="1:1" x14ac:dyDescent="0.25">
      <c r="A2666" s="1038">
        <v>40818</v>
      </c>
    </row>
    <row r="2667" spans="1:1" x14ac:dyDescent="0.25">
      <c r="A2667" s="1038">
        <v>40819</v>
      </c>
    </row>
    <row r="2668" spans="1:1" x14ac:dyDescent="0.25">
      <c r="A2668" s="1038">
        <v>40820</v>
      </c>
    </row>
    <row r="2669" spans="1:1" x14ac:dyDescent="0.25">
      <c r="A2669" s="1038">
        <v>40821</v>
      </c>
    </row>
    <row r="2670" spans="1:1" x14ac:dyDescent="0.25">
      <c r="A2670" s="1038">
        <v>40822</v>
      </c>
    </row>
    <row r="2671" spans="1:1" x14ac:dyDescent="0.25">
      <c r="A2671" s="1038">
        <v>40823</v>
      </c>
    </row>
    <row r="2672" spans="1:1" x14ac:dyDescent="0.25">
      <c r="A2672" s="1038">
        <v>40824</v>
      </c>
    </row>
    <row r="2673" spans="1:1" x14ac:dyDescent="0.25">
      <c r="A2673" s="1038">
        <v>40825</v>
      </c>
    </row>
    <row r="2674" spans="1:1" x14ac:dyDescent="0.25">
      <c r="A2674" s="1038">
        <v>40826</v>
      </c>
    </row>
    <row r="2675" spans="1:1" x14ac:dyDescent="0.25">
      <c r="A2675" s="1038">
        <v>40827</v>
      </c>
    </row>
    <row r="2676" spans="1:1" x14ac:dyDescent="0.25">
      <c r="A2676" s="1038">
        <v>40828</v>
      </c>
    </row>
    <row r="2677" spans="1:1" x14ac:dyDescent="0.25">
      <c r="A2677" s="1038">
        <v>40829</v>
      </c>
    </row>
    <row r="2678" spans="1:1" x14ac:dyDescent="0.25">
      <c r="A2678" s="1038">
        <v>40830</v>
      </c>
    </row>
    <row r="2679" spans="1:1" x14ac:dyDescent="0.25">
      <c r="A2679" s="1038">
        <v>40831</v>
      </c>
    </row>
    <row r="2680" spans="1:1" x14ac:dyDescent="0.25">
      <c r="A2680" s="1038">
        <v>40832</v>
      </c>
    </row>
    <row r="2681" spans="1:1" x14ac:dyDescent="0.25">
      <c r="A2681" s="1038">
        <v>40833</v>
      </c>
    </row>
    <row r="2682" spans="1:1" x14ac:dyDescent="0.25">
      <c r="A2682" s="1038">
        <v>40834</v>
      </c>
    </row>
    <row r="2683" spans="1:1" x14ac:dyDescent="0.25">
      <c r="A2683" s="1038">
        <v>40835</v>
      </c>
    </row>
    <row r="2684" spans="1:1" x14ac:dyDescent="0.25">
      <c r="A2684" s="1038">
        <v>40836</v>
      </c>
    </row>
    <row r="2685" spans="1:1" x14ac:dyDescent="0.25">
      <c r="A2685" s="1038">
        <v>40837</v>
      </c>
    </row>
    <row r="2686" spans="1:1" x14ac:dyDescent="0.25">
      <c r="A2686" s="1038">
        <v>40838</v>
      </c>
    </row>
    <row r="2687" spans="1:1" x14ac:dyDescent="0.25">
      <c r="A2687" s="1038">
        <v>40839</v>
      </c>
    </row>
    <row r="2688" spans="1:1" x14ac:dyDescent="0.25">
      <c r="A2688" s="1038">
        <v>40840</v>
      </c>
    </row>
    <row r="2689" spans="1:1" x14ac:dyDescent="0.25">
      <c r="A2689" s="1038">
        <v>40841</v>
      </c>
    </row>
    <row r="2690" spans="1:1" x14ac:dyDescent="0.25">
      <c r="A2690" s="1038">
        <v>40842</v>
      </c>
    </row>
    <row r="2691" spans="1:1" x14ac:dyDescent="0.25">
      <c r="A2691" s="1038">
        <v>40843</v>
      </c>
    </row>
    <row r="2692" spans="1:1" x14ac:dyDescent="0.25">
      <c r="A2692" s="1038">
        <v>40844</v>
      </c>
    </row>
    <row r="2693" spans="1:1" x14ac:dyDescent="0.25">
      <c r="A2693" s="1038">
        <v>40845</v>
      </c>
    </row>
    <row r="2694" spans="1:1" x14ac:dyDescent="0.25">
      <c r="A2694" s="1038">
        <v>40846</v>
      </c>
    </row>
    <row r="2695" spans="1:1" x14ac:dyDescent="0.25">
      <c r="A2695" s="1038">
        <v>40847</v>
      </c>
    </row>
    <row r="2696" spans="1:1" x14ac:dyDescent="0.25">
      <c r="A2696" s="1038">
        <v>40848</v>
      </c>
    </row>
    <row r="2697" spans="1:1" x14ac:dyDescent="0.25">
      <c r="A2697" s="1038">
        <v>40849</v>
      </c>
    </row>
    <row r="2698" spans="1:1" x14ac:dyDescent="0.25">
      <c r="A2698" s="1038">
        <v>40850</v>
      </c>
    </row>
    <row r="2699" spans="1:1" x14ac:dyDescent="0.25">
      <c r="A2699" s="1038">
        <v>40851</v>
      </c>
    </row>
    <row r="2700" spans="1:1" x14ac:dyDescent="0.25">
      <c r="A2700" s="1038">
        <v>40852</v>
      </c>
    </row>
    <row r="2701" spans="1:1" x14ac:dyDescent="0.25">
      <c r="A2701" s="1038">
        <v>40853</v>
      </c>
    </row>
    <row r="2702" spans="1:1" x14ac:dyDescent="0.25">
      <c r="A2702" s="1038">
        <v>40854</v>
      </c>
    </row>
    <row r="2703" spans="1:1" x14ac:dyDescent="0.25">
      <c r="A2703" s="1038">
        <v>40855</v>
      </c>
    </row>
    <row r="2704" spans="1:1" x14ac:dyDescent="0.25">
      <c r="A2704" s="1038">
        <v>40856</v>
      </c>
    </row>
    <row r="2705" spans="1:1" x14ac:dyDescent="0.25">
      <c r="A2705" s="1038">
        <v>40857</v>
      </c>
    </row>
    <row r="2706" spans="1:1" x14ac:dyDescent="0.25">
      <c r="A2706" s="1038">
        <v>40858</v>
      </c>
    </row>
    <row r="2707" spans="1:1" x14ac:dyDescent="0.25">
      <c r="A2707" s="1038">
        <v>40859</v>
      </c>
    </row>
    <row r="2708" spans="1:1" x14ac:dyDescent="0.25">
      <c r="A2708" s="1038">
        <v>40860</v>
      </c>
    </row>
    <row r="2709" spans="1:1" x14ac:dyDescent="0.25">
      <c r="A2709" s="1038">
        <v>40861</v>
      </c>
    </row>
    <row r="2710" spans="1:1" x14ac:dyDescent="0.25">
      <c r="A2710" s="1038">
        <v>40862</v>
      </c>
    </row>
    <row r="2711" spans="1:1" x14ac:dyDescent="0.25">
      <c r="A2711" s="1038">
        <v>40863</v>
      </c>
    </row>
    <row r="2712" spans="1:1" x14ac:dyDescent="0.25">
      <c r="A2712" s="1038">
        <v>40864</v>
      </c>
    </row>
    <row r="2713" spans="1:1" x14ac:dyDescent="0.25">
      <c r="A2713" s="1038">
        <v>40865</v>
      </c>
    </row>
    <row r="2714" spans="1:1" x14ac:dyDescent="0.25">
      <c r="A2714" s="1038">
        <v>40866</v>
      </c>
    </row>
    <row r="2715" spans="1:1" x14ac:dyDescent="0.25">
      <c r="A2715" s="1038">
        <v>40867</v>
      </c>
    </row>
    <row r="2716" spans="1:1" x14ac:dyDescent="0.25">
      <c r="A2716" s="1038">
        <v>40868</v>
      </c>
    </row>
    <row r="2717" spans="1:1" x14ac:dyDescent="0.25">
      <c r="A2717" s="1038">
        <v>40869</v>
      </c>
    </row>
    <row r="2718" spans="1:1" x14ac:dyDescent="0.25">
      <c r="A2718" s="1038">
        <v>40870</v>
      </c>
    </row>
    <row r="2719" spans="1:1" x14ac:dyDescent="0.25">
      <c r="A2719" s="1038">
        <v>40871</v>
      </c>
    </row>
    <row r="2720" spans="1:1" x14ac:dyDescent="0.25">
      <c r="A2720" s="1038">
        <v>40872</v>
      </c>
    </row>
    <row r="2721" spans="1:1" x14ac:dyDescent="0.25">
      <c r="A2721" s="1038">
        <v>40873</v>
      </c>
    </row>
    <row r="2722" spans="1:1" x14ac:dyDescent="0.25">
      <c r="A2722" s="1038">
        <v>40874</v>
      </c>
    </row>
    <row r="2723" spans="1:1" x14ac:dyDescent="0.25">
      <c r="A2723" s="1038">
        <v>40875</v>
      </c>
    </row>
    <row r="2724" spans="1:1" x14ac:dyDescent="0.25">
      <c r="A2724" s="1038">
        <v>40876</v>
      </c>
    </row>
    <row r="2725" spans="1:1" x14ac:dyDescent="0.25">
      <c r="A2725" s="1038">
        <v>40877</v>
      </c>
    </row>
    <row r="2726" spans="1:1" x14ac:dyDescent="0.25">
      <c r="A2726" s="1038">
        <v>40878</v>
      </c>
    </row>
    <row r="2727" spans="1:1" x14ac:dyDescent="0.25">
      <c r="A2727" s="1038">
        <v>40879</v>
      </c>
    </row>
    <row r="2728" spans="1:1" x14ac:dyDescent="0.25">
      <c r="A2728" s="1038">
        <v>40880</v>
      </c>
    </row>
    <row r="2729" spans="1:1" x14ac:dyDescent="0.25">
      <c r="A2729" s="1038">
        <v>40881</v>
      </c>
    </row>
    <row r="2730" spans="1:1" x14ac:dyDescent="0.25">
      <c r="A2730" s="1038">
        <v>40882</v>
      </c>
    </row>
    <row r="2731" spans="1:1" x14ac:dyDescent="0.25">
      <c r="A2731" s="1038">
        <v>40883</v>
      </c>
    </row>
    <row r="2732" spans="1:1" x14ac:dyDescent="0.25">
      <c r="A2732" s="1038">
        <v>40884</v>
      </c>
    </row>
    <row r="2733" spans="1:1" x14ac:dyDescent="0.25">
      <c r="A2733" s="1038">
        <v>40885</v>
      </c>
    </row>
    <row r="2734" spans="1:1" x14ac:dyDescent="0.25">
      <c r="A2734" s="1038">
        <v>40886</v>
      </c>
    </row>
    <row r="2735" spans="1:1" x14ac:dyDescent="0.25">
      <c r="A2735" s="1038">
        <v>40887</v>
      </c>
    </row>
    <row r="2736" spans="1:1" x14ac:dyDescent="0.25">
      <c r="A2736" s="1038">
        <v>40888</v>
      </c>
    </row>
    <row r="2737" spans="1:1" x14ac:dyDescent="0.25">
      <c r="A2737" s="1038">
        <v>40889</v>
      </c>
    </row>
    <row r="2738" spans="1:1" x14ac:dyDescent="0.25">
      <c r="A2738" s="1038">
        <v>40890</v>
      </c>
    </row>
    <row r="2739" spans="1:1" x14ac:dyDescent="0.25">
      <c r="A2739" s="1038">
        <v>40891</v>
      </c>
    </row>
    <row r="2740" spans="1:1" x14ac:dyDescent="0.25">
      <c r="A2740" s="1038">
        <v>40892</v>
      </c>
    </row>
    <row r="2741" spans="1:1" x14ac:dyDescent="0.25">
      <c r="A2741" s="1038">
        <v>40893</v>
      </c>
    </row>
    <row r="2742" spans="1:1" x14ac:dyDescent="0.25">
      <c r="A2742" s="1038">
        <v>40894</v>
      </c>
    </row>
    <row r="2743" spans="1:1" x14ac:dyDescent="0.25">
      <c r="A2743" s="1038">
        <v>40895</v>
      </c>
    </row>
    <row r="2744" spans="1:1" x14ac:dyDescent="0.25">
      <c r="A2744" s="1038">
        <v>40896</v>
      </c>
    </row>
    <row r="2745" spans="1:1" x14ac:dyDescent="0.25">
      <c r="A2745" s="1038">
        <v>40897</v>
      </c>
    </row>
    <row r="2746" spans="1:1" x14ac:dyDescent="0.25">
      <c r="A2746" s="1038">
        <v>40898</v>
      </c>
    </row>
    <row r="2747" spans="1:1" x14ac:dyDescent="0.25">
      <c r="A2747" s="1038">
        <v>40899</v>
      </c>
    </row>
    <row r="2748" spans="1:1" x14ac:dyDescent="0.25">
      <c r="A2748" s="1038">
        <v>40900</v>
      </c>
    </row>
    <row r="2749" spans="1:1" x14ac:dyDescent="0.25">
      <c r="A2749" s="1038">
        <v>40901</v>
      </c>
    </row>
    <row r="2750" spans="1:1" x14ac:dyDescent="0.25">
      <c r="A2750" s="1038">
        <v>40902</v>
      </c>
    </row>
    <row r="2751" spans="1:1" x14ac:dyDescent="0.25">
      <c r="A2751" s="1038">
        <v>40903</v>
      </c>
    </row>
    <row r="2752" spans="1:1" x14ac:dyDescent="0.25">
      <c r="A2752" s="1038">
        <v>40904</v>
      </c>
    </row>
    <row r="2753" spans="1:1" x14ac:dyDescent="0.25">
      <c r="A2753" s="1038">
        <v>40905</v>
      </c>
    </row>
    <row r="2754" spans="1:1" x14ac:dyDescent="0.25">
      <c r="A2754" s="1038">
        <v>40906</v>
      </c>
    </row>
    <row r="2755" spans="1:1" x14ac:dyDescent="0.25">
      <c r="A2755" s="1038">
        <v>40907</v>
      </c>
    </row>
    <row r="2756" spans="1:1" x14ac:dyDescent="0.25">
      <c r="A2756" s="1038">
        <v>40908</v>
      </c>
    </row>
    <row r="2757" spans="1:1" x14ac:dyDescent="0.25">
      <c r="A2757" s="1038">
        <v>40909</v>
      </c>
    </row>
    <row r="2758" spans="1:1" x14ac:dyDescent="0.25">
      <c r="A2758" s="1038">
        <v>40910</v>
      </c>
    </row>
    <row r="2759" spans="1:1" x14ac:dyDescent="0.25">
      <c r="A2759" s="1038">
        <v>40911</v>
      </c>
    </row>
    <row r="2760" spans="1:1" x14ac:dyDescent="0.25">
      <c r="A2760" s="1038">
        <v>40912</v>
      </c>
    </row>
    <row r="2761" spans="1:1" x14ac:dyDescent="0.25">
      <c r="A2761" s="1038">
        <v>40913</v>
      </c>
    </row>
    <row r="2762" spans="1:1" x14ac:dyDescent="0.25">
      <c r="A2762" s="1038">
        <v>40914</v>
      </c>
    </row>
    <row r="2763" spans="1:1" x14ac:dyDescent="0.25">
      <c r="A2763" s="1038">
        <v>40915</v>
      </c>
    </row>
    <row r="2764" spans="1:1" x14ac:dyDescent="0.25">
      <c r="A2764" s="1038">
        <v>40916</v>
      </c>
    </row>
    <row r="2765" spans="1:1" x14ac:dyDescent="0.25">
      <c r="A2765" s="1038">
        <v>40917</v>
      </c>
    </row>
    <row r="2766" spans="1:1" x14ac:dyDescent="0.25">
      <c r="A2766" s="1038">
        <v>40918</v>
      </c>
    </row>
    <row r="2767" spans="1:1" x14ac:dyDescent="0.25">
      <c r="A2767" s="1038">
        <v>40919</v>
      </c>
    </row>
    <row r="2768" spans="1:1" x14ac:dyDescent="0.25">
      <c r="A2768" s="1038">
        <v>40920</v>
      </c>
    </row>
    <row r="2769" spans="1:1" x14ac:dyDescent="0.25">
      <c r="A2769" s="1038">
        <v>40921</v>
      </c>
    </row>
    <row r="2770" spans="1:1" x14ac:dyDescent="0.25">
      <c r="A2770" s="1038">
        <v>40922</v>
      </c>
    </row>
    <row r="2771" spans="1:1" x14ac:dyDescent="0.25">
      <c r="A2771" s="1038">
        <v>40923</v>
      </c>
    </row>
    <row r="2772" spans="1:1" x14ac:dyDescent="0.25">
      <c r="A2772" s="1038">
        <v>40924</v>
      </c>
    </row>
    <row r="2773" spans="1:1" x14ac:dyDescent="0.25">
      <c r="A2773" s="1038">
        <v>40925</v>
      </c>
    </row>
    <row r="2774" spans="1:1" x14ac:dyDescent="0.25">
      <c r="A2774" s="1038">
        <v>40926</v>
      </c>
    </row>
    <row r="2775" spans="1:1" x14ac:dyDescent="0.25">
      <c r="A2775" s="1038">
        <v>40927</v>
      </c>
    </row>
    <row r="2776" spans="1:1" x14ac:dyDescent="0.25">
      <c r="A2776" s="1038">
        <v>40928</v>
      </c>
    </row>
    <row r="2777" spans="1:1" x14ac:dyDescent="0.25">
      <c r="A2777" s="1038">
        <v>40929</v>
      </c>
    </row>
    <row r="2778" spans="1:1" x14ac:dyDescent="0.25">
      <c r="A2778" s="1038">
        <v>40930</v>
      </c>
    </row>
    <row r="2779" spans="1:1" x14ac:dyDescent="0.25">
      <c r="A2779" s="1038">
        <v>40931</v>
      </c>
    </row>
    <row r="2780" spans="1:1" x14ac:dyDescent="0.25">
      <c r="A2780" s="1038">
        <v>40932</v>
      </c>
    </row>
    <row r="2781" spans="1:1" x14ac:dyDescent="0.25">
      <c r="A2781" s="1038">
        <v>40933</v>
      </c>
    </row>
    <row r="2782" spans="1:1" x14ac:dyDescent="0.25">
      <c r="A2782" s="1038">
        <v>40934</v>
      </c>
    </row>
    <row r="2783" spans="1:1" x14ac:dyDescent="0.25">
      <c r="A2783" s="1038">
        <v>40935</v>
      </c>
    </row>
    <row r="2784" spans="1:1" x14ac:dyDescent="0.25">
      <c r="A2784" s="1038">
        <v>40936</v>
      </c>
    </row>
    <row r="2785" spans="1:1" x14ac:dyDescent="0.25">
      <c r="A2785" s="1038">
        <v>40937</v>
      </c>
    </row>
    <row r="2786" spans="1:1" x14ac:dyDescent="0.25">
      <c r="A2786" s="1038">
        <v>40938</v>
      </c>
    </row>
    <row r="2787" spans="1:1" x14ac:dyDescent="0.25">
      <c r="A2787" s="1038">
        <v>40939</v>
      </c>
    </row>
    <row r="2788" spans="1:1" x14ac:dyDescent="0.25">
      <c r="A2788" s="1038">
        <v>40940</v>
      </c>
    </row>
    <row r="2789" spans="1:1" x14ac:dyDescent="0.25">
      <c r="A2789" s="1038">
        <v>40941</v>
      </c>
    </row>
    <row r="2790" spans="1:1" x14ac:dyDescent="0.25">
      <c r="A2790" s="1038">
        <v>40942</v>
      </c>
    </row>
    <row r="2791" spans="1:1" x14ac:dyDescent="0.25">
      <c r="A2791" s="1038">
        <v>40943</v>
      </c>
    </row>
    <row r="2792" spans="1:1" x14ac:dyDescent="0.25">
      <c r="A2792" s="1038">
        <v>40944</v>
      </c>
    </row>
    <row r="2793" spans="1:1" x14ac:dyDescent="0.25">
      <c r="A2793" s="1038">
        <v>40945</v>
      </c>
    </row>
    <row r="2794" spans="1:1" x14ac:dyDescent="0.25">
      <c r="A2794" s="1038">
        <v>40946</v>
      </c>
    </row>
    <row r="2795" spans="1:1" x14ac:dyDescent="0.25">
      <c r="A2795" s="1038">
        <v>40947</v>
      </c>
    </row>
    <row r="2796" spans="1:1" x14ac:dyDescent="0.25">
      <c r="A2796" s="1038">
        <v>40948</v>
      </c>
    </row>
    <row r="2797" spans="1:1" x14ac:dyDescent="0.25">
      <c r="A2797" s="1038">
        <v>40949</v>
      </c>
    </row>
    <row r="2798" spans="1:1" x14ac:dyDescent="0.25">
      <c r="A2798" s="1038">
        <v>40950</v>
      </c>
    </row>
    <row r="2799" spans="1:1" x14ac:dyDescent="0.25">
      <c r="A2799" s="1038">
        <v>40951</v>
      </c>
    </row>
    <row r="2800" spans="1:1" x14ac:dyDescent="0.25">
      <c r="A2800" s="1038">
        <v>40952</v>
      </c>
    </row>
    <row r="2801" spans="1:1" x14ac:dyDescent="0.25">
      <c r="A2801" s="1038">
        <v>40953</v>
      </c>
    </row>
    <row r="2802" spans="1:1" x14ac:dyDescent="0.25">
      <c r="A2802" s="1038">
        <v>40954</v>
      </c>
    </row>
    <row r="2803" spans="1:1" x14ac:dyDescent="0.25">
      <c r="A2803" s="1038">
        <v>40955</v>
      </c>
    </row>
    <row r="2804" spans="1:1" x14ac:dyDescent="0.25">
      <c r="A2804" s="1038">
        <v>40956</v>
      </c>
    </row>
    <row r="2805" spans="1:1" x14ac:dyDescent="0.25">
      <c r="A2805" s="1038">
        <v>40957</v>
      </c>
    </row>
    <row r="2806" spans="1:1" x14ac:dyDescent="0.25">
      <c r="A2806" s="1038">
        <v>40958</v>
      </c>
    </row>
    <row r="2807" spans="1:1" x14ac:dyDescent="0.25">
      <c r="A2807" s="1038">
        <v>40959</v>
      </c>
    </row>
    <row r="2808" spans="1:1" x14ac:dyDescent="0.25">
      <c r="A2808" s="1038">
        <v>40960</v>
      </c>
    </row>
    <row r="2809" spans="1:1" x14ac:dyDescent="0.25">
      <c r="A2809" s="1038">
        <v>40961</v>
      </c>
    </row>
    <row r="2810" spans="1:1" x14ac:dyDescent="0.25">
      <c r="A2810" s="1038">
        <v>40962</v>
      </c>
    </row>
    <row r="2811" spans="1:1" x14ac:dyDescent="0.25">
      <c r="A2811" s="1038">
        <v>40963</v>
      </c>
    </row>
    <row r="2812" spans="1:1" x14ac:dyDescent="0.25">
      <c r="A2812" s="1038">
        <v>40964</v>
      </c>
    </row>
    <row r="2813" spans="1:1" x14ac:dyDescent="0.25">
      <c r="A2813" s="1038">
        <v>40965</v>
      </c>
    </row>
    <row r="2814" spans="1:1" x14ac:dyDescent="0.25">
      <c r="A2814" s="1038">
        <v>40966</v>
      </c>
    </row>
    <row r="2815" spans="1:1" x14ac:dyDescent="0.25">
      <c r="A2815" s="1038">
        <v>40967</v>
      </c>
    </row>
    <row r="2816" spans="1:1" x14ac:dyDescent="0.25">
      <c r="A2816" s="1038">
        <v>40968</v>
      </c>
    </row>
    <row r="2817" spans="1:1" x14ac:dyDescent="0.25">
      <c r="A2817" s="1038">
        <v>40969</v>
      </c>
    </row>
    <row r="2818" spans="1:1" x14ac:dyDescent="0.25">
      <c r="A2818" s="1038">
        <v>40970</v>
      </c>
    </row>
    <row r="2819" spans="1:1" x14ac:dyDescent="0.25">
      <c r="A2819" s="1038">
        <v>40971</v>
      </c>
    </row>
    <row r="2820" spans="1:1" x14ac:dyDescent="0.25">
      <c r="A2820" s="1038">
        <v>40972</v>
      </c>
    </row>
    <row r="2821" spans="1:1" x14ac:dyDescent="0.25">
      <c r="A2821" s="1038">
        <v>40973</v>
      </c>
    </row>
    <row r="2822" spans="1:1" x14ac:dyDescent="0.25">
      <c r="A2822" s="1038">
        <v>40974</v>
      </c>
    </row>
    <row r="2823" spans="1:1" x14ac:dyDescent="0.25">
      <c r="A2823" s="1038">
        <v>40975</v>
      </c>
    </row>
    <row r="2824" spans="1:1" x14ac:dyDescent="0.25">
      <c r="A2824" s="1038">
        <v>40976</v>
      </c>
    </row>
    <row r="2825" spans="1:1" x14ac:dyDescent="0.25">
      <c r="A2825" s="1038">
        <v>40977</v>
      </c>
    </row>
    <row r="2826" spans="1:1" x14ac:dyDescent="0.25">
      <c r="A2826" s="1038">
        <v>40978</v>
      </c>
    </row>
    <row r="2827" spans="1:1" x14ac:dyDescent="0.25">
      <c r="A2827" s="1038">
        <v>40979</v>
      </c>
    </row>
    <row r="2828" spans="1:1" x14ac:dyDescent="0.25">
      <c r="A2828" s="1038">
        <v>40980</v>
      </c>
    </row>
    <row r="2829" spans="1:1" x14ac:dyDescent="0.25">
      <c r="A2829" s="1038">
        <v>40981</v>
      </c>
    </row>
    <row r="2830" spans="1:1" x14ac:dyDescent="0.25">
      <c r="A2830" s="1038">
        <v>40982</v>
      </c>
    </row>
    <row r="2831" spans="1:1" x14ac:dyDescent="0.25">
      <c r="A2831" s="1038">
        <v>40983</v>
      </c>
    </row>
    <row r="2832" spans="1:1" x14ac:dyDescent="0.25">
      <c r="A2832" s="1038">
        <v>40984</v>
      </c>
    </row>
    <row r="2833" spans="1:1" x14ac:dyDescent="0.25">
      <c r="A2833" s="1038">
        <v>40985</v>
      </c>
    </row>
    <row r="2834" spans="1:1" x14ac:dyDescent="0.25">
      <c r="A2834" s="1038">
        <v>40986</v>
      </c>
    </row>
    <row r="2835" spans="1:1" x14ac:dyDescent="0.25">
      <c r="A2835" s="1038">
        <v>40987</v>
      </c>
    </row>
    <row r="2836" spans="1:1" x14ac:dyDescent="0.25">
      <c r="A2836" s="1038">
        <v>40988</v>
      </c>
    </row>
    <row r="2837" spans="1:1" x14ac:dyDescent="0.25">
      <c r="A2837" s="1038">
        <v>40989</v>
      </c>
    </row>
    <row r="2838" spans="1:1" x14ac:dyDescent="0.25">
      <c r="A2838" s="1038">
        <v>40990</v>
      </c>
    </row>
    <row r="2839" spans="1:1" x14ac:dyDescent="0.25">
      <c r="A2839" s="1038">
        <v>40991</v>
      </c>
    </row>
    <row r="2840" spans="1:1" x14ac:dyDescent="0.25">
      <c r="A2840" s="1038">
        <v>40992</v>
      </c>
    </row>
    <row r="2841" spans="1:1" x14ac:dyDescent="0.25">
      <c r="A2841" s="1038">
        <v>40993</v>
      </c>
    </row>
    <row r="2842" spans="1:1" x14ac:dyDescent="0.25">
      <c r="A2842" s="1038">
        <v>40994</v>
      </c>
    </row>
    <row r="2843" spans="1:1" x14ac:dyDescent="0.25">
      <c r="A2843" s="1038">
        <v>40995</v>
      </c>
    </row>
    <row r="2844" spans="1:1" x14ac:dyDescent="0.25">
      <c r="A2844" s="1038">
        <v>40996</v>
      </c>
    </row>
    <row r="2845" spans="1:1" x14ac:dyDescent="0.25">
      <c r="A2845" s="1038">
        <v>40997</v>
      </c>
    </row>
    <row r="2846" spans="1:1" x14ac:dyDescent="0.25">
      <c r="A2846" s="1038">
        <v>40998</v>
      </c>
    </row>
    <row r="2847" spans="1:1" x14ac:dyDescent="0.25">
      <c r="A2847" s="1038">
        <v>40999</v>
      </c>
    </row>
    <row r="2848" spans="1:1" x14ac:dyDescent="0.25">
      <c r="A2848" s="1038">
        <v>41000</v>
      </c>
    </row>
    <row r="2849" spans="1:1" x14ac:dyDescent="0.25">
      <c r="A2849" s="1038">
        <v>41001</v>
      </c>
    </row>
    <row r="2850" spans="1:1" x14ac:dyDescent="0.25">
      <c r="A2850" s="1038">
        <v>41002</v>
      </c>
    </row>
    <row r="2851" spans="1:1" x14ac:dyDescent="0.25">
      <c r="A2851" s="1038">
        <v>41003</v>
      </c>
    </row>
    <row r="2852" spans="1:1" x14ac:dyDescent="0.25">
      <c r="A2852" s="1038">
        <v>41004</v>
      </c>
    </row>
    <row r="2853" spans="1:1" x14ac:dyDescent="0.25">
      <c r="A2853" s="1038">
        <v>41005</v>
      </c>
    </row>
    <row r="2854" spans="1:1" x14ac:dyDescent="0.25">
      <c r="A2854" s="1038">
        <v>41006</v>
      </c>
    </row>
    <row r="2855" spans="1:1" x14ac:dyDescent="0.25">
      <c r="A2855" s="1038">
        <v>41007</v>
      </c>
    </row>
    <row r="2856" spans="1:1" x14ac:dyDescent="0.25">
      <c r="A2856" s="1038">
        <v>41008</v>
      </c>
    </row>
    <row r="2857" spans="1:1" x14ac:dyDescent="0.25">
      <c r="A2857" s="1038">
        <v>41009</v>
      </c>
    </row>
    <row r="2858" spans="1:1" x14ac:dyDescent="0.25">
      <c r="A2858" s="1038">
        <v>41010</v>
      </c>
    </row>
    <row r="2859" spans="1:1" x14ac:dyDescent="0.25">
      <c r="A2859" s="1038">
        <v>41011</v>
      </c>
    </row>
    <row r="2860" spans="1:1" x14ac:dyDescent="0.25">
      <c r="A2860" s="1038">
        <v>41012</v>
      </c>
    </row>
    <row r="2861" spans="1:1" x14ac:dyDescent="0.25">
      <c r="A2861" s="1038">
        <v>41013</v>
      </c>
    </row>
    <row r="2862" spans="1:1" x14ac:dyDescent="0.25">
      <c r="A2862" s="1038">
        <v>41014</v>
      </c>
    </row>
    <row r="2863" spans="1:1" x14ac:dyDescent="0.25">
      <c r="A2863" s="1038">
        <v>41015</v>
      </c>
    </row>
    <row r="2864" spans="1:1" x14ac:dyDescent="0.25">
      <c r="A2864" s="1038">
        <v>41016</v>
      </c>
    </row>
    <row r="2865" spans="1:1" x14ac:dyDescent="0.25">
      <c r="A2865" s="1038">
        <v>41017</v>
      </c>
    </row>
    <row r="2866" spans="1:1" x14ac:dyDescent="0.25">
      <c r="A2866" s="1038">
        <v>41018</v>
      </c>
    </row>
    <row r="2867" spans="1:1" x14ac:dyDescent="0.25">
      <c r="A2867" s="1038">
        <v>41019</v>
      </c>
    </row>
    <row r="2868" spans="1:1" x14ac:dyDescent="0.25">
      <c r="A2868" s="1038">
        <v>41020</v>
      </c>
    </row>
    <row r="2869" spans="1:1" x14ac:dyDescent="0.25">
      <c r="A2869" s="1038">
        <v>41021</v>
      </c>
    </row>
    <row r="2870" spans="1:1" x14ac:dyDescent="0.25">
      <c r="A2870" s="1038">
        <v>41022</v>
      </c>
    </row>
    <row r="2871" spans="1:1" x14ac:dyDescent="0.25">
      <c r="A2871" s="1038">
        <v>41023</v>
      </c>
    </row>
    <row r="2872" spans="1:1" x14ac:dyDescent="0.25">
      <c r="A2872" s="1038">
        <v>41024</v>
      </c>
    </row>
    <row r="2873" spans="1:1" x14ac:dyDescent="0.25">
      <c r="A2873" s="1038">
        <v>41025</v>
      </c>
    </row>
    <row r="2874" spans="1:1" x14ac:dyDescent="0.25">
      <c r="A2874" s="1038">
        <v>41026</v>
      </c>
    </row>
    <row r="2875" spans="1:1" x14ac:dyDescent="0.25">
      <c r="A2875" s="1038">
        <v>41027</v>
      </c>
    </row>
    <row r="2876" spans="1:1" x14ac:dyDescent="0.25">
      <c r="A2876" s="1038">
        <v>41028</v>
      </c>
    </row>
    <row r="2877" spans="1:1" x14ac:dyDescent="0.25">
      <c r="A2877" s="1038">
        <v>41029</v>
      </c>
    </row>
    <row r="2878" spans="1:1" x14ac:dyDescent="0.25">
      <c r="A2878" s="1038">
        <v>41030</v>
      </c>
    </row>
    <row r="2879" spans="1:1" x14ac:dyDescent="0.25">
      <c r="A2879" s="1038">
        <v>41031</v>
      </c>
    </row>
    <row r="2880" spans="1:1" x14ac:dyDescent="0.25">
      <c r="A2880" s="1038">
        <v>41032</v>
      </c>
    </row>
    <row r="2881" spans="1:1" x14ac:dyDescent="0.25">
      <c r="A2881" s="1038">
        <v>41033</v>
      </c>
    </row>
    <row r="2882" spans="1:1" x14ac:dyDescent="0.25">
      <c r="A2882" s="1038">
        <v>41034</v>
      </c>
    </row>
    <row r="2883" spans="1:1" x14ac:dyDescent="0.25">
      <c r="A2883" s="1038">
        <v>41035</v>
      </c>
    </row>
    <row r="2884" spans="1:1" x14ac:dyDescent="0.25">
      <c r="A2884" s="1038">
        <v>41036</v>
      </c>
    </row>
    <row r="2885" spans="1:1" x14ac:dyDescent="0.25">
      <c r="A2885" s="1038">
        <v>41037</v>
      </c>
    </row>
    <row r="2886" spans="1:1" x14ac:dyDescent="0.25">
      <c r="A2886" s="1038">
        <v>41038</v>
      </c>
    </row>
    <row r="2887" spans="1:1" x14ac:dyDescent="0.25">
      <c r="A2887" s="1038">
        <v>41039</v>
      </c>
    </row>
    <row r="2888" spans="1:1" x14ac:dyDescent="0.25">
      <c r="A2888" s="1038">
        <v>41040</v>
      </c>
    </row>
    <row r="2889" spans="1:1" x14ac:dyDescent="0.25">
      <c r="A2889" s="1038">
        <v>41041</v>
      </c>
    </row>
    <row r="2890" spans="1:1" x14ac:dyDescent="0.25">
      <c r="A2890" s="1038">
        <v>41042</v>
      </c>
    </row>
    <row r="2891" spans="1:1" x14ac:dyDescent="0.25">
      <c r="A2891" s="1038">
        <v>41043</v>
      </c>
    </row>
    <row r="2892" spans="1:1" x14ac:dyDescent="0.25">
      <c r="A2892" s="1038">
        <v>41044</v>
      </c>
    </row>
    <row r="2893" spans="1:1" x14ac:dyDescent="0.25">
      <c r="A2893" s="1038">
        <v>41045</v>
      </c>
    </row>
    <row r="2894" spans="1:1" x14ac:dyDescent="0.25">
      <c r="A2894" s="1038">
        <v>41046</v>
      </c>
    </row>
    <row r="2895" spans="1:1" x14ac:dyDescent="0.25">
      <c r="A2895" s="1038">
        <v>41047</v>
      </c>
    </row>
    <row r="2896" spans="1:1" x14ac:dyDescent="0.25">
      <c r="A2896" s="1038">
        <v>41048</v>
      </c>
    </row>
    <row r="2897" spans="1:1" x14ac:dyDescent="0.25">
      <c r="A2897" s="1038">
        <v>41049</v>
      </c>
    </row>
    <row r="2898" spans="1:1" x14ac:dyDescent="0.25">
      <c r="A2898" s="1038">
        <v>41050</v>
      </c>
    </row>
    <row r="2899" spans="1:1" x14ac:dyDescent="0.25">
      <c r="A2899" s="1038">
        <v>41051</v>
      </c>
    </row>
    <row r="2900" spans="1:1" x14ac:dyDescent="0.25">
      <c r="A2900" s="1038">
        <v>41052</v>
      </c>
    </row>
    <row r="2901" spans="1:1" x14ac:dyDescent="0.25">
      <c r="A2901" s="1038">
        <v>41053</v>
      </c>
    </row>
    <row r="2902" spans="1:1" x14ac:dyDescent="0.25">
      <c r="A2902" s="1038">
        <v>41054</v>
      </c>
    </row>
    <row r="2903" spans="1:1" x14ac:dyDescent="0.25">
      <c r="A2903" s="1038">
        <v>41055</v>
      </c>
    </row>
    <row r="2904" spans="1:1" x14ac:dyDescent="0.25">
      <c r="A2904" s="1038">
        <v>41056</v>
      </c>
    </row>
    <row r="2905" spans="1:1" x14ac:dyDescent="0.25">
      <c r="A2905" s="1038">
        <v>41057</v>
      </c>
    </row>
    <row r="2906" spans="1:1" x14ac:dyDescent="0.25">
      <c r="A2906" s="1038">
        <v>41058</v>
      </c>
    </row>
    <row r="2907" spans="1:1" x14ac:dyDescent="0.25">
      <c r="A2907" s="1038">
        <v>41059</v>
      </c>
    </row>
    <row r="2908" spans="1:1" x14ac:dyDescent="0.25">
      <c r="A2908" s="1038">
        <v>41060</v>
      </c>
    </row>
    <row r="2909" spans="1:1" x14ac:dyDescent="0.25">
      <c r="A2909" s="1038">
        <v>41061</v>
      </c>
    </row>
    <row r="2910" spans="1:1" x14ac:dyDescent="0.25">
      <c r="A2910" s="1038">
        <v>41062</v>
      </c>
    </row>
    <row r="2911" spans="1:1" x14ac:dyDescent="0.25">
      <c r="A2911" s="1038">
        <v>41063</v>
      </c>
    </row>
    <row r="2912" spans="1:1" x14ac:dyDescent="0.25">
      <c r="A2912" s="1038">
        <v>41064</v>
      </c>
    </row>
    <row r="2913" spans="1:1" x14ac:dyDescent="0.25">
      <c r="A2913" s="1038">
        <v>41065</v>
      </c>
    </row>
    <row r="2914" spans="1:1" x14ac:dyDescent="0.25">
      <c r="A2914" s="1038">
        <v>41066</v>
      </c>
    </row>
    <row r="2915" spans="1:1" x14ac:dyDescent="0.25">
      <c r="A2915" s="1038">
        <v>41067</v>
      </c>
    </row>
    <row r="2916" spans="1:1" x14ac:dyDescent="0.25">
      <c r="A2916" s="1038">
        <v>41068</v>
      </c>
    </row>
    <row r="2917" spans="1:1" x14ac:dyDescent="0.25">
      <c r="A2917" s="1038">
        <v>41069</v>
      </c>
    </row>
    <row r="2918" spans="1:1" x14ac:dyDescent="0.25">
      <c r="A2918" s="1038">
        <v>41070</v>
      </c>
    </row>
    <row r="2919" spans="1:1" x14ac:dyDescent="0.25">
      <c r="A2919" s="1038">
        <v>41071</v>
      </c>
    </row>
    <row r="2920" spans="1:1" x14ac:dyDescent="0.25">
      <c r="A2920" s="1038">
        <v>41072</v>
      </c>
    </row>
    <row r="2921" spans="1:1" x14ac:dyDescent="0.25">
      <c r="A2921" s="1038">
        <v>41073</v>
      </c>
    </row>
    <row r="2922" spans="1:1" x14ac:dyDescent="0.25">
      <c r="A2922" s="1038">
        <v>41074</v>
      </c>
    </row>
    <row r="2923" spans="1:1" x14ac:dyDescent="0.25">
      <c r="A2923" s="1038">
        <v>41075</v>
      </c>
    </row>
    <row r="2924" spans="1:1" x14ac:dyDescent="0.25">
      <c r="A2924" s="1038">
        <v>41076</v>
      </c>
    </row>
    <row r="2925" spans="1:1" x14ac:dyDescent="0.25">
      <c r="A2925" s="1038">
        <v>41077</v>
      </c>
    </row>
    <row r="2926" spans="1:1" x14ac:dyDescent="0.25">
      <c r="A2926" s="1038">
        <v>41078</v>
      </c>
    </row>
    <row r="2927" spans="1:1" x14ac:dyDescent="0.25">
      <c r="A2927" s="1038">
        <v>41079</v>
      </c>
    </row>
    <row r="2928" spans="1:1" x14ac:dyDescent="0.25">
      <c r="A2928" s="1038">
        <v>41080</v>
      </c>
    </row>
    <row r="2929" spans="1:1" x14ac:dyDescent="0.25">
      <c r="A2929" s="1038">
        <v>41081</v>
      </c>
    </row>
    <row r="2930" spans="1:1" x14ac:dyDescent="0.25">
      <c r="A2930" s="1038">
        <v>41082</v>
      </c>
    </row>
    <row r="2931" spans="1:1" x14ac:dyDescent="0.25">
      <c r="A2931" s="1038">
        <v>41083</v>
      </c>
    </row>
    <row r="2932" spans="1:1" x14ac:dyDescent="0.25">
      <c r="A2932" s="1038">
        <v>41084</v>
      </c>
    </row>
    <row r="2933" spans="1:1" x14ac:dyDescent="0.25">
      <c r="A2933" s="1038">
        <v>41085</v>
      </c>
    </row>
    <row r="2934" spans="1:1" x14ac:dyDescent="0.25">
      <c r="A2934" s="1038">
        <v>41086</v>
      </c>
    </row>
    <row r="2935" spans="1:1" x14ac:dyDescent="0.25">
      <c r="A2935" s="1038">
        <v>41087</v>
      </c>
    </row>
    <row r="2936" spans="1:1" x14ac:dyDescent="0.25">
      <c r="A2936" s="1038">
        <v>41088</v>
      </c>
    </row>
    <row r="2937" spans="1:1" x14ac:dyDescent="0.25">
      <c r="A2937" s="1038">
        <v>41089</v>
      </c>
    </row>
    <row r="2938" spans="1:1" x14ac:dyDescent="0.25">
      <c r="A2938" s="1038">
        <v>41090</v>
      </c>
    </row>
    <row r="2939" spans="1:1" x14ac:dyDescent="0.25">
      <c r="A2939" s="1038">
        <v>41091</v>
      </c>
    </row>
    <row r="2940" spans="1:1" x14ac:dyDescent="0.25">
      <c r="A2940" s="1038">
        <v>41092</v>
      </c>
    </row>
    <row r="2941" spans="1:1" x14ac:dyDescent="0.25">
      <c r="A2941" s="1038">
        <v>41093</v>
      </c>
    </row>
    <row r="2942" spans="1:1" x14ac:dyDescent="0.25">
      <c r="A2942" s="1038">
        <v>41094</v>
      </c>
    </row>
    <row r="2943" spans="1:1" x14ac:dyDescent="0.25">
      <c r="A2943" s="1038">
        <v>41095</v>
      </c>
    </row>
    <row r="2944" spans="1:1" x14ac:dyDescent="0.25">
      <c r="A2944" s="1038">
        <v>41096</v>
      </c>
    </row>
    <row r="2945" spans="1:1" x14ac:dyDescent="0.25">
      <c r="A2945" s="1038">
        <v>41097</v>
      </c>
    </row>
    <row r="2946" spans="1:1" x14ac:dyDescent="0.25">
      <c r="A2946" s="1038">
        <v>41098</v>
      </c>
    </row>
    <row r="2947" spans="1:1" x14ac:dyDescent="0.25">
      <c r="A2947" s="1038">
        <v>41099</v>
      </c>
    </row>
    <row r="2948" spans="1:1" x14ac:dyDescent="0.25">
      <c r="A2948" s="1038">
        <v>41100</v>
      </c>
    </row>
    <row r="2949" spans="1:1" x14ac:dyDescent="0.25">
      <c r="A2949" s="1038">
        <v>41101</v>
      </c>
    </row>
    <row r="2950" spans="1:1" x14ac:dyDescent="0.25">
      <c r="A2950" s="1038">
        <v>41102</v>
      </c>
    </row>
    <row r="2951" spans="1:1" x14ac:dyDescent="0.25">
      <c r="A2951" s="1038">
        <v>41103</v>
      </c>
    </row>
    <row r="2952" spans="1:1" x14ac:dyDescent="0.25">
      <c r="A2952" s="1038">
        <v>41104</v>
      </c>
    </row>
    <row r="2953" spans="1:1" x14ac:dyDescent="0.25">
      <c r="A2953" s="1038">
        <v>41105</v>
      </c>
    </row>
    <row r="2954" spans="1:1" x14ac:dyDescent="0.25">
      <c r="A2954" s="1038">
        <v>41106</v>
      </c>
    </row>
    <row r="2955" spans="1:1" x14ac:dyDescent="0.25">
      <c r="A2955" s="1038">
        <v>41107</v>
      </c>
    </row>
    <row r="2956" spans="1:1" x14ac:dyDescent="0.25">
      <c r="A2956" s="1038">
        <v>41108</v>
      </c>
    </row>
    <row r="2957" spans="1:1" x14ac:dyDescent="0.25">
      <c r="A2957" s="1038">
        <v>41109</v>
      </c>
    </row>
    <row r="2958" spans="1:1" x14ac:dyDescent="0.25">
      <c r="A2958" s="1038">
        <v>41110</v>
      </c>
    </row>
    <row r="2959" spans="1:1" x14ac:dyDescent="0.25">
      <c r="A2959" s="1038">
        <v>41111</v>
      </c>
    </row>
    <row r="2960" spans="1:1" x14ac:dyDescent="0.25">
      <c r="A2960" s="1038">
        <v>41112</v>
      </c>
    </row>
    <row r="2961" spans="1:1" x14ac:dyDescent="0.25">
      <c r="A2961" s="1038">
        <v>41113</v>
      </c>
    </row>
    <row r="2962" spans="1:1" x14ac:dyDescent="0.25">
      <c r="A2962" s="1038">
        <v>41114</v>
      </c>
    </row>
    <row r="2963" spans="1:1" x14ac:dyDescent="0.25">
      <c r="A2963" s="1038">
        <v>41115</v>
      </c>
    </row>
    <row r="2964" spans="1:1" x14ac:dyDescent="0.25">
      <c r="A2964" s="1038">
        <v>41116</v>
      </c>
    </row>
    <row r="2965" spans="1:1" x14ac:dyDescent="0.25">
      <c r="A2965" s="1038">
        <v>41117</v>
      </c>
    </row>
    <row r="2966" spans="1:1" x14ac:dyDescent="0.25">
      <c r="A2966" s="1038">
        <v>41118</v>
      </c>
    </row>
    <row r="2967" spans="1:1" x14ac:dyDescent="0.25">
      <c r="A2967" s="1038">
        <v>41119</v>
      </c>
    </row>
    <row r="2968" spans="1:1" x14ac:dyDescent="0.25">
      <c r="A2968" s="1038">
        <v>41120</v>
      </c>
    </row>
    <row r="2969" spans="1:1" x14ac:dyDescent="0.25">
      <c r="A2969" s="1038">
        <v>41121</v>
      </c>
    </row>
    <row r="2970" spans="1:1" x14ac:dyDescent="0.25">
      <c r="A2970" s="1038">
        <v>41122</v>
      </c>
    </row>
    <row r="2971" spans="1:1" x14ac:dyDescent="0.25">
      <c r="A2971" s="1038">
        <v>41123</v>
      </c>
    </row>
    <row r="2972" spans="1:1" x14ac:dyDescent="0.25">
      <c r="A2972" s="1038">
        <v>41124</v>
      </c>
    </row>
    <row r="2973" spans="1:1" x14ac:dyDescent="0.25">
      <c r="A2973" s="1038">
        <v>41125</v>
      </c>
    </row>
    <row r="2974" spans="1:1" x14ac:dyDescent="0.25">
      <c r="A2974" s="1038">
        <v>41126</v>
      </c>
    </row>
    <row r="2975" spans="1:1" x14ac:dyDescent="0.25">
      <c r="A2975" s="1038">
        <v>41127</v>
      </c>
    </row>
    <row r="2976" spans="1:1" x14ac:dyDescent="0.25">
      <c r="A2976" s="1038">
        <v>41128</v>
      </c>
    </row>
    <row r="2977" spans="1:1" x14ac:dyDescent="0.25">
      <c r="A2977" s="1038">
        <v>41129</v>
      </c>
    </row>
    <row r="2978" spans="1:1" x14ac:dyDescent="0.25">
      <c r="A2978" s="1038">
        <v>41130</v>
      </c>
    </row>
    <row r="2979" spans="1:1" x14ac:dyDescent="0.25">
      <c r="A2979" s="1038">
        <v>41131</v>
      </c>
    </row>
    <row r="2980" spans="1:1" x14ac:dyDescent="0.25">
      <c r="A2980" s="1038">
        <v>41132</v>
      </c>
    </row>
    <row r="2981" spans="1:1" x14ac:dyDescent="0.25">
      <c r="A2981" s="1038">
        <v>41133</v>
      </c>
    </row>
    <row r="2982" spans="1:1" x14ac:dyDescent="0.25">
      <c r="A2982" s="1038">
        <v>41134</v>
      </c>
    </row>
    <row r="2983" spans="1:1" x14ac:dyDescent="0.25">
      <c r="A2983" s="1038">
        <v>41135</v>
      </c>
    </row>
    <row r="2984" spans="1:1" x14ac:dyDescent="0.25">
      <c r="A2984" s="1038">
        <v>41136</v>
      </c>
    </row>
    <row r="2985" spans="1:1" x14ac:dyDescent="0.25">
      <c r="A2985" s="1038">
        <v>41137</v>
      </c>
    </row>
    <row r="2986" spans="1:1" x14ac:dyDescent="0.25">
      <c r="A2986" s="1038">
        <v>41138</v>
      </c>
    </row>
    <row r="2987" spans="1:1" x14ac:dyDescent="0.25">
      <c r="A2987" s="1038">
        <v>41139</v>
      </c>
    </row>
    <row r="2988" spans="1:1" x14ac:dyDescent="0.25">
      <c r="A2988" s="1038">
        <v>41140</v>
      </c>
    </row>
    <row r="2989" spans="1:1" x14ac:dyDescent="0.25">
      <c r="A2989" s="1038">
        <v>41141</v>
      </c>
    </row>
    <row r="2990" spans="1:1" x14ac:dyDescent="0.25">
      <c r="A2990" s="1038">
        <v>41142</v>
      </c>
    </row>
    <row r="2991" spans="1:1" x14ac:dyDescent="0.25">
      <c r="A2991" s="1038">
        <v>41143</v>
      </c>
    </row>
    <row r="2992" spans="1:1" x14ac:dyDescent="0.25">
      <c r="A2992" s="1038">
        <v>41144</v>
      </c>
    </row>
    <row r="2993" spans="1:1" x14ac:dyDescent="0.25">
      <c r="A2993" s="1038">
        <v>41145</v>
      </c>
    </row>
    <row r="2994" spans="1:1" x14ac:dyDescent="0.25">
      <c r="A2994" s="1038">
        <v>41146</v>
      </c>
    </row>
    <row r="2995" spans="1:1" x14ac:dyDescent="0.25">
      <c r="A2995" s="1038">
        <v>41147</v>
      </c>
    </row>
    <row r="2996" spans="1:1" x14ac:dyDescent="0.25">
      <c r="A2996" s="1038">
        <v>41148</v>
      </c>
    </row>
    <row r="2997" spans="1:1" x14ac:dyDescent="0.25">
      <c r="A2997" s="1038">
        <v>41149</v>
      </c>
    </row>
    <row r="2998" spans="1:1" x14ac:dyDescent="0.25">
      <c r="A2998" s="1038">
        <v>41150</v>
      </c>
    </row>
    <row r="2999" spans="1:1" x14ac:dyDescent="0.25">
      <c r="A2999" s="1038">
        <v>41151</v>
      </c>
    </row>
    <row r="3000" spans="1:1" x14ac:dyDescent="0.25">
      <c r="A3000" s="1038">
        <v>41152</v>
      </c>
    </row>
    <row r="3001" spans="1:1" x14ac:dyDescent="0.25">
      <c r="A3001" s="1038">
        <v>41153</v>
      </c>
    </row>
    <row r="3002" spans="1:1" x14ac:dyDescent="0.25">
      <c r="A3002" s="1038">
        <v>41154</v>
      </c>
    </row>
    <row r="3003" spans="1:1" x14ac:dyDescent="0.25">
      <c r="A3003" s="1038">
        <v>41155</v>
      </c>
    </row>
    <row r="3004" spans="1:1" x14ac:dyDescent="0.25">
      <c r="A3004" s="1038">
        <v>41156</v>
      </c>
    </row>
    <row r="3005" spans="1:1" x14ac:dyDescent="0.25">
      <c r="A3005" s="1038">
        <v>41157</v>
      </c>
    </row>
    <row r="3006" spans="1:1" x14ac:dyDescent="0.25">
      <c r="A3006" s="1038">
        <v>41158</v>
      </c>
    </row>
    <row r="3007" spans="1:1" x14ac:dyDescent="0.25">
      <c r="A3007" s="1038">
        <v>41159</v>
      </c>
    </row>
    <row r="3008" spans="1:1" x14ac:dyDescent="0.25">
      <c r="A3008" s="1038">
        <v>41160</v>
      </c>
    </row>
    <row r="3009" spans="1:1" x14ac:dyDescent="0.25">
      <c r="A3009" s="1038">
        <v>41161</v>
      </c>
    </row>
    <row r="3010" spans="1:1" x14ac:dyDescent="0.25">
      <c r="A3010" s="1038">
        <v>41162</v>
      </c>
    </row>
    <row r="3011" spans="1:1" x14ac:dyDescent="0.25">
      <c r="A3011" s="1038">
        <v>41163</v>
      </c>
    </row>
    <row r="3012" spans="1:1" x14ac:dyDescent="0.25">
      <c r="A3012" s="1038">
        <v>41164</v>
      </c>
    </row>
    <row r="3013" spans="1:1" x14ac:dyDescent="0.25">
      <c r="A3013" s="1038">
        <v>41165</v>
      </c>
    </row>
    <row r="3014" spans="1:1" x14ac:dyDescent="0.25">
      <c r="A3014" s="1038">
        <v>41166</v>
      </c>
    </row>
    <row r="3015" spans="1:1" x14ac:dyDescent="0.25">
      <c r="A3015" s="1038">
        <v>41167</v>
      </c>
    </row>
    <row r="3016" spans="1:1" x14ac:dyDescent="0.25">
      <c r="A3016" s="1038">
        <v>41168</v>
      </c>
    </row>
    <row r="3017" spans="1:1" x14ac:dyDescent="0.25">
      <c r="A3017" s="1038">
        <v>41169</v>
      </c>
    </row>
    <row r="3018" spans="1:1" x14ac:dyDescent="0.25">
      <c r="A3018" s="1038">
        <v>41170</v>
      </c>
    </row>
    <row r="3019" spans="1:1" x14ac:dyDescent="0.25">
      <c r="A3019" s="1038">
        <v>41171</v>
      </c>
    </row>
    <row r="3020" spans="1:1" x14ac:dyDescent="0.25">
      <c r="A3020" s="1038">
        <v>41172</v>
      </c>
    </row>
    <row r="3021" spans="1:1" x14ac:dyDescent="0.25">
      <c r="A3021" s="1038">
        <v>41173</v>
      </c>
    </row>
    <row r="3022" spans="1:1" x14ac:dyDescent="0.25">
      <c r="A3022" s="1038">
        <v>41174</v>
      </c>
    </row>
    <row r="3023" spans="1:1" x14ac:dyDescent="0.25">
      <c r="A3023" s="1038">
        <v>41175</v>
      </c>
    </row>
    <row r="3024" spans="1:1" x14ac:dyDescent="0.25">
      <c r="A3024" s="1038">
        <v>41176</v>
      </c>
    </row>
    <row r="3025" spans="1:1" x14ac:dyDescent="0.25">
      <c r="A3025" s="1038">
        <v>41177</v>
      </c>
    </row>
    <row r="3026" spans="1:1" x14ac:dyDescent="0.25">
      <c r="A3026" s="1038">
        <v>41178</v>
      </c>
    </row>
    <row r="3027" spans="1:1" x14ac:dyDescent="0.25">
      <c r="A3027" s="1038">
        <v>41179</v>
      </c>
    </row>
    <row r="3028" spans="1:1" x14ac:dyDescent="0.25">
      <c r="A3028" s="1038">
        <v>41180</v>
      </c>
    </row>
    <row r="3029" spans="1:1" x14ac:dyDescent="0.25">
      <c r="A3029" s="1038">
        <v>41181</v>
      </c>
    </row>
    <row r="3030" spans="1:1" x14ac:dyDescent="0.25">
      <c r="A3030" s="1038">
        <v>41182</v>
      </c>
    </row>
    <row r="3031" spans="1:1" x14ac:dyDescent="0.25">
      <c r="A3031" s="1038">
        <v>41183</v>
      </c>
    </row>
    <row r="3032" spans="1:1" x14ac:dyDescent="0.25">
      <c r="A3032" s="1038">
        <v>41184</v>
      </c>
    </row>
    <row r="3033" spans="1:1" x14ac:dyDescent="0.25">
      <c r="A3033" s="1038">
        <v>41185</v>
      </c>
    </row>
    <row r="3034" spans="1:1" x14ac:dyDescent="0.25">
      <c r="A3034" s="1038">
        <v>41186</v>
      </c>
    </row>
    <row r="3035" spans="1:1" x14ac:dyDescent="0.25">
      <c r="A3035" s="1038">
        <v>41187</v>
      </c>
    </row>
    <row r="3036" spans="1:1" x14ac:dyDescent="0.25">
      <c r="A3036" s="1038">
        <v>41188</v>
      </c>
    </row>
    <row r="3037" spans="1:1" x14ac:dyDescent="0.25">
      <c r="A3037" s="1038">
        <v>41189</v>
      </c>
    </row>
    <row r="3038" spans="1:1" x14ac:dyDescent="0.25">
      <c r="A3038" s="1038">
        <v>41190</v>
      </c>
    </row>
    <row r="3039" spans="1:1" x14ac:dyDescent="0.25">
      <c r="A3039" s="1038">
        <v>41191</v>
      </c>
    </row>
    <row r="3040" spans="1:1" x14ac:dyDescent="0.25">
      <c r="A3040" s="1038">
        <v>41192</v>
      </c>
    </row>
    <row r="3041" spans="1:1" x14ac:dyDescent="0.25">
      <c r="A3041" s="1038">
        <v>41193</v>
      </c>
    </row>
    <row r="3042" spans="1:1" x14ac:dyDescent="0.25">
      <c r="A3042" s="1038">
        <v>41194</v>
      </c>
    </row>
    <row r="3043" spans="1:1" x14ac:dyDescent="0.25">
      <c r="A3043" s="1038">
        <v>41195</v>
      </c>
    </row>
    <row r="3044" spans="1:1" x14ac:dyDescent="0.25">
      <c r="A3044" s="1038">
        <v>41196</v>
      </c>
    </row>
    <row r="3045" spans="1:1" x14ac:dyDescent="0.25">
      <c r="A3045" s="1038">
        <v>41197</v>
      </c>
    </row>
    <row r="3046" spans="1:1" x14ac:dyDescent="0.25">
      <c r="A3046" s="1038">
        <v>41198</v>
      </c>
    </row>
    <row r="3047" spans="1:1" x14ac:dyDescent="0.25">
      <c r="A3047" s="1038">
        <v>41199</v>
      </c>
    </row>
    <row r="3048" spans="1:1" x14ac:dyDescent="0.25">
      <c r="A3048" s="1038">
        <v>41200</v>
      </c>
    </row>
    <row r="3049" spans="1:1" x14ac:dyDescent="0.25">
      <c r="A3049" s="1038">
        <v>41201</v>
      </c>
    </row>
    <row r="3050" spans="1:1" x14ac:dyDescent="0.25">
      <c r="A3050" s="1038">
        <v>41202</v>
      </c>
    </row>
    <row r="3051" spans="1:1" x14ac:dyDescent="0.25">
      <c r="A3051" s="1038">
        <v>41203</v>
      </c>
    </row>
    <row r="3052" spans="1:1" x14ac:dyDescent="0.25">
      <c r="A3052" s="1038">
        <v>41204</v>
      </c>
    </row>
    <row r="3053" spans="1:1" x14ac:dyDescent="0.25">
      <c r="A3053" s="1038">
        <v>41205</v>
      </c>
    </row>
    <row r="3054" spans="1:1" x14ac:dyDescent="0.25">
      <c r="A3054" s="1038">
        <v>41206</v>
      </c>
    </row>
    <row r="3055" spans="1:1" x14ac:dyDescent="0.25">
      <c r="A3055" s="1038">
        <v>41207</v>
      </c>
    </row>
    <row r="3056" spans="1:1" x14ac:dyDescent="0.25">
      <c r="A3056" s="1038">
        <v>41208</v>
      </c>
    </row>
    <row r="3057" spans="1:1" x14ac:dyDescent="0.25">
      <c r="A3057" s="1038">
        <v>41209</v>
      </c>
    </row>
    <row r="3058" spans="1:1" x14ac:dyDescent="0.25">
      <c r="A3058" s="1038">
        <v>41210</v>
      </c>
    </row>
    <row r="3059" spans="1:1" x14ac:dyDescent="0.25">
      <c r="A3059" s="1038">
        <v>41211</v>
      </c>
    </row>
    <row r="3060" spans="1:1" x14ac:dyDescent="0.25">
      <c r="A3060" s="1038">
        <v>41212</v>
      </c>
    </row>
    <row r="3061" spans="1:1" x14ac:dyDescent="0.25">
      <c r="A3061" s="1038">
        <v>41213</v>
      </c>
    </row>
    <row r="3062" spans="1:1" x14ac:dyDescent="0.25">
      <c r="A3062" s="1038">
        <v>41214</v>
      </c>
    </row>
    <row r="3063" spans="1:1" x14ac:dyDescent="0.25">
      <c r="A3063" s="1038">
        <v>41215</v>
      </c>
    </row>
    <row r="3064" spans="1:1" x14ac:dyDescent="0.25">
      <c r="A3064" s="1038">
        <v>41216</v>
      </c>
    </row>
    <row r="3065" spans="1:1" x14ac:dyDescent="0.25">
      <c r="A3065" s="1038">
        <v>41217</v>
      </c>
    </row>
    <row r="3066" spans="1:1" x14ac:dyDescent="0.25">
      <c r="A3066" s="1038">
        <v>41218</v>
      </c>
    </row>
    <row r="3067" spans="1:1" x14ac:dyDescent="0.25">
      <c r="A3067" s="1038">
        <v>41219</v>
      </c>
    </row>
    <row r="3068" spans="1:1" x14ac:dyDescent="0.25">
      <c r="A3068" s="1038">
        <v>41220</v>
      </c>
    </row>
    <row r="3069" spans="1:1" x14ac:dyDescent="0.25">
      <c r="A3069" s="1038">
        <v>41221</v>
      </c>
    </row>
    <row r="3070" spans="1:1" x14ac:dyDescent="0.25">
      <c r="A3070" s="1038">
        <v>41222</v>
      </c>
    </row>
    <row r="3071" spans="1:1" x14ac:dyDescent="0.25">
      <c r="A3071" s="1038">
        <v>41223</v>
      </c>
    </row>
    <row r="3072" spans="1:1" x14ac:dyDescent="0.25">
      <c r="A3072" s="1038">
        <v>41224</v>
      </c>
    </row>
    <row r="3073" spans="1:1" x14ac:dyDescent="0.25">
      <c r="A3073" s="1038">
        <v>41225</v>
      </c>
    </row>
    <row r="3074" spans="1:1" x14ac:dyDescent="0.25">
      <c r="A3074" s="1038">
        <v>41226</v>
      </c>
    </row>
    <row r="3075" spans="1:1" x14ac:dyDescent="0.25">
      <c r="A3075" s="1038">
        <v>41227</v>
      </c>
    </row>
    <row r="3076" spans="1:1" x14ac:dyDescent="0.25">
      <c r="A3076" s="1038">
        <v>41228</v>
      </c>
    </row>
    <row r="3077" spans="1:1" x14ac:dyDescent="0.25">
      <c r="A3077" s="1038">
        <v>41229</v>
      </c>
    </row>
    <row r="3078" spans="1:1" x14ac:dyDescent="0.25">
      <c r="A3078" s="1038">
        <v>41230</v>
      </c>
    </row>
    <row r="3079" spans="1:1" x14ac:dyDescent="0.25">
      <c r="A3079" s="1038">
        <v>41231</v>
      </c>
    </row>
    <row r="3080" spans="1:1" x14ac:dyDescent="0.25">
      <c r="A3080" s="1038">
        <v>41232</v>
      </c>
    </row>
    <row r="3081" spans="1:1" x14ac:dyDescent="0.25">
      <c r="A3081" s="1038">
        <v>41233</v>
      </c>
    </row>
    <row r="3082" spans="1:1" x14ac:dyDescent="0.25">
      <c r="A3082" s="1038">
        <v>41234</v>
      </c>
    </row>
    <row r="3083" spans="1:1" x14ac:dyDescent="0.25">
      <c r="A3083" s="1038">
        <v>41235</v>
      </c>
    </row>
    <row r="3084" spans="1:1" x14ac:dyDescent="0.25">
      <c r="A3084" s="1038">
        <v>41236</v>
      </c>
    </row>
    <row r="3085" spans="1:1" x14ac:dyDescent="0.25">
      <c r="A3085" s="1038">
        <v>41237</v>
      </c>
    </row>
    <row r="3086" spans="1:1" x14ac:dyDescent="0.25">
      <c r="A3086" s="1038">
        <v>41238</v>
      </c>
    </row>
    <row r="3087" spans="1:1" x14ac:dyDescent="0.25">
      <c r="A3087" s="1038">
        <v>41239</v>
      </c>
    </row>
    <row r="3088" spans="1:1" x14ac:dyDescent="0.25">
      <c r="A3088" s="1038">
        <v>41240</v>
      </c>
    </row>
    <row r="3089" spans="1:1" x14ac:dyDescent="0.25">
      <c r="A3089" s="1038">
        <v>41241</v>
      </c>
    </row>
    <row r="3090" spans="1:1" x14ac:dyDescent="0.25">
      <c r="A3090" s="1038">
        <v>41242</v>
      </c>
    </row>
    <row r="3091" spans="1:1" x14ac:dyDescent="0.25">
      <c r="A3091" s="1038">
        <v>41243</v>
      </c>
    </row>
    <row r="3092" spans="1:1" x14ac:dyDescent="0.25">
      <c r="A3092" s="1038">
        <v>41244</v>
      </c>
    </row>
    <row r="3093" spans="1:1" x14ac:dyDescent="0.25">
      <c r="A3093" s="1038">
        <v>41245</v>
      </c>
    </row>
    <row r="3094" spans="1:1" x14ac:dyDescent="0.25">
      <c r="A3094" s="1038">
        <v>41246</v>
      </c>
    </row>
    <row r="3095" spans="1:1" x14ac:dyDescent="0.25">
      <c r="A3095" s="1038">
        <v>41247</v>
      </c>
    </row>
    <row r="3096" spans="1:1" x14ac:dyDescent="0.25">
      <c r="A3096" s="1038">
        <v>41248</v>
      </c>
    </row>
    <row r="3097" spans="1:1" x14ac:dyDescent="0.25">
      <c r="A3097" s="1038">
        <v>41249</v>
      </c>
    </row>
    <row r="3098" spans="1:1" x14ac:dyDescent="0.25">
      <c r="A3098" s="1038">
        <v>41250</v>
      </c>
    </row>
    <row r="3099" spans="1:1" x14ac:dyDescent="0.25">
      <c r="A3099" s="1038">
        <v>41251</v>
      </c>
    </row>
    <row r="3100" spans="1:1" x14ac:dyDescent="0.25">
      <c r="A3100" s="1038">
        <v>41252</v>
      </c>
    </row>
    <row r="3101" spans="1:1" x14ac:dyDescent="0.25">
      <c r="A3101" s="1038">
        <v>41253</v>
      </c>
    </row>
    <row r="3102" spans="1:1" x14ac:dyDescent="0.25">
      <c r="A3102" s="1038">
        <v>41254</v>
      </c>
    </row>
    <row r="3103" spans="1:1" x14ac:dyDescent="0.25">
      <c r="A3103" s="1038">
        <v>41255</v>
      </c>
    </row>
    <row r="3104" spans="1:1" x14ac:dyDescent="0.25">
      <c r="A3104" s="1038">
        <v>41256</v>
      </c>
    </row>
    <row r="3105" spans="1:1" x14ac:dyDescent="0.25">
      <c r="A3105" s="1038">
        <v>41257</v>
      </c>
    </row>
    <row r="3106" spans="1:1" x14ac:dyDescent="0.25">
      <c r="A3106" s="1038">
        <v>41258</v>
      </c>
    </row>
    <row r="3107" spans="1:1" x14ac:dyDescent="0.25">
      <c r="A3107" s="1038">
        <v>41259</v>
      </c>
    </row>
    <row r="3108" spans="1:1" x14ac:dyDescent="0.25">
      <c r="A3108" s="1038">
        <v>41260</v>
      </c>
    </row>
    <row r="3109" spans="1:1" x14ac:dyDescent="0.25">
      <c r="A3109" s="1038">
        <v>41261</v>
      </c>
    </row>
    <row r="3110" spans="1:1" x14ac:dyDescent="0.25">
      <c r="A3110" s="1038">
        <v>41262</v>
      </c>
    </row>
    <row r="3111" spans="1:1" x14ac:dyDescent="0.25">
      <c r="A3111" s="1038">
        <v>41263</v>
      </c>
    </row>
    <row r="3112" spans="1:1" x14ac:dyDescent="0.25">
      <c r="A3112" s="1038">
        <v>41264</v>
      </c>
    </row>
    <row r="3113" spans="1:1" x14ac:dyDescent="0.25">
      <c r="A3113" s="1038">
        <v>41265</v>
      </c>
    </row>
    <row r="3114" spans="1:1" x14ac:dyDescent="0.25">
      <c r="A3114" s="1038">
        <v>41266</v>
      </c>
    </row>
    <row r="3115" spans="1:1" x14ac:dyDescent="0.25">
      <c r="A3115" s="1038">
        <v>41267</v>
      </c>
    </row>
    <row r="3116" spans="1:1" x14ac:dyDescent="0.25">
      <c r="A3116" s="1038">
        <v>41268</v>
      </c>
    </row>
    <row r="3117" spans="1:1" x14ac:dyDescent="0.25">
      <c r="A3117" s="1038">
        <v>41269</v>
      </c>
    </row>
    <row r="3118" spans="1:1" x14ac:dyDescent="0.25">
      <c r="A3118" s="1038">
        <v>41270</v>
      </c>
    </row>
    <row r="3119" spans="1:1" x14ac:dyDescent="0.25">
      <c r="A3119" s="1038">
        <v>41271</v>
      </c>
    </row>
    <row r="3120" spans="1:1" x14ac:dyDescent="0.25">
      <c r="A3120" s="1038">
        <v>41272</v>
      </c>
    </row>
    <row r="3121" spans="1:1" x14ac:dyDescent="0.25">
      <c r="A3121" s="1038">
        <v>41273</v>
      </c>
    </row>
    <row r="3122" spans="1:1" x14ac:dyDescent="0.25">
      <c r="A3122" s="1038">
        <v>41274</v>
      </c>
    </row>
    <row r="3123" spans="1:1" x14ac:dyDescent="0.25">
      <c r="A3123" s="1038">
        <v>41275</v>
      </c>
    </row>
    <row r="3124" spans="1:1" x14ac:dyDescent="0.25">
      <c r="A3124" s="1038">
        <v>41276</v>
      </c>
    </row>
    <row r="3125" spans="1:1" x14ac:dyDescent="0.25">
      <c r="A3125" s="1038">
        <v>41277</v>
      </c>
    </row>
    <row r="3126" spans="1:1" x14ac:dyDescent="0.25">
      <c r="A3126" s="1038">
        <v>41278</v>
      </c>
    </row>
    <row r="3127" spans="1:1" x14ac:dyDescent="0.25">
      <c r="A3127" s="1038">
        <v>41279</v>
      </c>
    </row>
    <row r="3128" spans="1:1" x14ac:dyDescent="0.25">
      <c r="A3128" s="1038">
        <v>41280</v>
      </c>
    </row>
    <row r="3129" spans="1:1" x14ac:dyDescent="0.25">
      <c r="A3129" s="1038">
        <v>41281</v>
      </c>
    </row>
    <row r="3130" spans="1:1" x14ac:dyDescent="0.25">
      <c r="A3130" s="1038">
        <v>41282</v>
      </c>
    </row>
    <row r="3131" spans="1:1" x14ac:dyDescent="0.25">
      <c r="A3131" s="1038">
        <v>41283</v>
      </c>
    </row>
    <row r="3132" spans="1:1" x14ac:dyDescent="0.25">
      <c r="A3132" s="1038">
        <v>41284</v>
      </c>
    </row>
    <row r="3133" spans="1:1" x14ac:dyDescent="0.25">
      <c r="A3133" s="1038">
        <v>41285</v>
      </c>
    </row>
    <row r="3134" spans="1:1" x14ac:dyDescent="0.25">
      <c r="A3134" s="1038">
        <v>41286</v>
      </c>
    </row>
    <row r="3135" spans="1:1" x14ac:dyDescent="0.25">
      <c r="A3135" s="1038">
        <v>41287</v>
      </c>
    </row>
    <row r="3136" spans="1:1" x14ac:dyDescent="0.25">
      <c r="A3136" s="1038">
        <v>41288</v>
      </c>
    </row>
    <row r="3137" spans="1:1" x14ac:dyDescent="0.25">
      <c r="A3137" s="1038">
        <v>41289</v>
      </c>
    </row>
    <row r="3138" spans="1:1" x14ac:dyDescent="0.25">
      <c r="A3138" s="1038">
        <v>41290</v>
      </c>
    </row>
    <row r="3139" spans="1:1" x14ac:dyDescent="0.25">
      <c r="A3139" s="1038">
        <v>41291</v>
      </c>
    </row>
    <row r="3140" spans="1:1" x14ac:dyDescent="0.25">
      <c r="A3140" s="1038">
        <v>41292</v>
      </c>
    </row>
    <row r="3141" spans="1:1" x14ac:dyDescent="0.25">
      <c r="A3141" s="1038">
        <v>41293</v>
      </c>
    </row>
    <row r="3142" spans="1:1" x14ac:dyDescent="0.25">
      <c r="A3142" s="1038">
        <v>41294</v>
      </c>
    </row>
    <row r="3143" spans="1:1" x14ac:dyDescent="0.25">
      <c r="A3143" s="1038">
        <v>41295</v>
      </c>
    </row>
    <row r="3144" spans="1:1" x14ac:dyDescent="0.25">
      <c r="A3144" s="1038">
        <v>41296</v>
      </c>
    </row>
    <row r="3145" spans="1:1" x14ac:dyDescent="0.25">
      <c r="A3145" s="1038">
        <v>41297</v>
      </c>
    </row>
    <row r="3146" spans="1:1" x14ac:dyDescent="0.25">
      <c r="A3146" s="1038">
        <v>41298</v>
      </c>
    </row>
    <row r="3147" spans="1:1" x14ac:dyDescent="0.25">
      <c r="A3147" s="1038">
        <v>41299</v>
      </c>
    </row>
    <row r="3148" spans="1:1" x14ac:dyDescent="0.25">
      <c r="A3148" s="1038">
        <v>41300</v>
      </c>
    </row>
    <row r="3149" spans="1:1" x14ac:dyDescent="0.25">
      <c r="A3149" s="1038">
        <v>41301</v>
      </c>
    </row>
    <row r="3150" spans="1:1" x14ac:dyDescent="0.25">
      <c r="A3150" s="1038">
        <v>41302</v>
      </c>
    </row>
    <row r="3151" spans="1:1" x14ac:dyDescent="0.25">
      <c r="A3151" s="1038">
        <v>41303</v>
      </c>
    </row>
    <row r="3152" spans="1:1" x14ac:dyDescent="0.25">
      <c r="A3152" s="1038">
        <v>41304</v>
      </c>
    </row>
    <row r="3153" spans="1:1" x14ac:dyDescent="0.25">
      <c r="A3153" s="1038">
        <v>41305</v>
      </c>
    </row>
    <row r="3154" spans="1:1" x14ac:dyDescent="0.25">
      <c r="A3154" s="1038">
        <v>41306</v>
      </c>
    </row>
    <row r="3155" spans="1:1" x14ac:dyDescent="0.25">
      <c r="A3155" s="1038">
        <v>41307</v>
      </c>
    </row>
    <row r="3156" spans="1:1" x14ac:dyDescent="0.25">
      <c r="A3156" s="1038">
        <v>41308</v>
      </c>
    </row>
    <row r="3157" spans="1:1" x14ac:dyDescent="0.25">
      <c r="A3157" s="1038">
        <v>41309</v>
      </c>
    </row>
    <row r="3158" spans="1:1" x14ac:dyDescent="0.25">
      <c r="A3158" s="1038">
        <v>41310</v>
      </c>
    </row>
    <row r="3159" spans="1:1" x14ac:dyDescent="0.25">
      <c r="A3159" s="1038">
        <v>41311</v>
      </c>
    </row>
    <row r="3160" spans="1:1" x14ac:dyDescent="0.25">
      <c r="A3160" s="1038">
        <v>41312</v>
      </c>
    </row>
    <row r="3161" spans="1:1" x14ac:dyDescent="0.25">
      <c r="A3161" s="1038">
        <v>41313</v>
      </c>
    </row>
    <row r="3162" spans="1:1" x14ac:dyDescent="0.25">
      <c r="A3162" s="1038">
        <v>41314</v>
      </c>
    </row>
    <row r="3163" spans="1:1" x14ac:dyDescent="0.25">
      <c r="A3163" s="1038">
        <v>41315</v>
      </c>
    </row>
    <row r="3164" spans="1:1" x14ac:dyDescent="0.25">
      <c r="A3164" s="1038">
        <v>41316</v>
      </c>
    </row>
    <row r="3165" spans="1:1" x14ac:dyDescent="0.25">
      <c r="A3165" s="1038">
        <v>41317</v>
      </c>
    </row>
    <row r="3166" spans="1:1" x14ac:dyDescent="0.25">
      <c r="A3166" s="1038">
        <v>41318</v>
      </c>
    </row>
    <row r="3167" spans="1:1" x14ac:dyDescent="0.25">
      <c r="A3167" s="1038">
        <v>41319</v>
      </c>
    </row>
    <row r="3168" spans="1:1" x14ac:dyDescent="0.25">
      <c r="A3168" s="1038">
        <v>41320</v>
      </c>
    </row>
    <row r="3169" spans="1:1" x14ac:dyDescent="0.25">
      <c r="A3169" s="1038">
        <v>41321</v>
      </c>
    </row>
    <row r="3170" spans="1:1" x14ac:dyDescent="0.25">
      <c r="A3170" s="1038">
        <v>41322</v>
      </c>
    </row>
    <row r="3171" spans="1:1" x14ac:dyDescent="0.25">
      <c r="A3171" s="1038">
        <v>41323</v>
      </c>
    </row>
    <row r="3172" spans="1:1" x14ac:dyDescent="0.25">
      <c r="A3172" s="1038">
        <v>41324</v>
      </c>
    </row>
    <row r="3173" spans="1:1" x14ac:dyDescent="0.25">
      <c r="A3173" s="1038">
        <v>41325</v>
      </c>
    </row>
    <row r="3174" spans="1:1" x14ac:dyDescent="0.25">
      <c r="A3174" s="1038">
        <v>41326</v>
      </c>
    </row>
    <row r="3175" spans="1:1" x14ac:dyDescent="0.25">
      <c r="A3175" s="1038">
        <v>41327</v>
      </c>
    </row>
    <row r="3176" spans="1:1" x14ac:dyDescent="0.25">
      <c r="A3176" s="1038">
        <v>41328</v>
      </c>
    </row>
    <row r="3177" spans="1:1" x14ac:dyDescent="0.25">
      <c r="A3177" s="1038">
        <v>41329</v>
      </c>
    </row>
    <row r="3178" spans="1:1" x14ac:dyDescent="0.25">
      <c r="A3178" s="1038">
        <v>41330</v>
      </c>
    </row>
    <row r="3179" spans="1:1" x14ac:dyDescent="0.25">
      <c r="A3179" s="1038">
        <v>41331</v>
      </c>
    </row>
    <row r="3180" spans="1:1" x14ac:dyDescent="0.25">
      <c r="A3180" s="1038">
        <v>41332</v>
      </c>
    </row>
    <row r="3181" spans="1:1" x14ac:dyDescent="0.25">
      <c r="A3181" s="1038">
        <v>41333</v>
      </c>
    </row>
    <row r="3182" spans="1:1" x14ac:dyDescent="0.25">
      <c r="A3182" s="1038">
        <v>41334</v>
      </c>
    </row>
    <row r="3183" spans="1:1" x14ac:dyDescent="0.25">
      <c r="A3183" s="1038">
        <v>41335</v>
      </c>
    </row>
    <row r="3184" spans="1:1" x14ac:dyDescent="0.25">
      <c r="A3184" s="1038">
        <v>41336</v>
      </c>
    </row>
    <row r="3185" spans="1:1" x14ac:dyDescent="0.25">
      <c r="A3185" s="1038">
        <v>41337</v>
      </c>
    </row>
    <row r="3186" spans="1:1" x14ac:dyDescent="0.25">
      <c r="A3186" s="1038">
        <v>41338</v>
      </c>
    </row>
    <row r="3187" spans="1:1" x14ac:dyDescent="0.25">
      <c r="A3187" s="1038">
        <v>41339</v>
      </c>
    </row>
    <row r="3188" spans="1:1" x14ac:dyDescent="0.25">
      <c r="A3188" s="1038">
        <v>41340</v>
      </c>
    </row>
    <row r="3189" spans="1:1" x14ac:dyDescent="0.25">
      <c r="A3189" s="1038">
        <v>41341</v>
      </c>
    </row>
    <row r="3190" spans="1:1" x14ac:dyDescent="0.25">
      <c r="A3190" s="1038">
        <v>41342</v>
      </c>
    </row>
    <row r="3191" spans="1:1" x14ac:dyDescent="0.25">
      <c r="A3191" s="1038">
        <v>41343</v>
      </c>
    </row>
    <row r="3192" spans="1:1" x14ac:dyDescent="0.25">
      <c r="A3192" s="1038">
        <v>41344</v>
      </c>
    </row>
    <row r="3193" spans="1:1" x14ac:dyDescent="0.25">
      <c r="A3193" s="1038">
        <v>41345</v>
      </c>
    </row>
    <row r="3194" spans="1:1" x14ac:dyDescent="0.25">
      <c r="A3194" s="1038">
        <v>41346</v>
      </c>
    </row>
    <row r="3195" spans="1:1" x14ac:dyDescent="0.25">
      <c r="A3195" s="1038">
        <v>41347</v>
      </c>
    </row>
    <row r="3196" spans="1:1" x14ac:dyDescent="0.25">
      <c r="A3196" s="1038">
        <v>41348</v>
      </c>
    </row>
    <row r="3197" spans="1:1" x14ac:dyDescent="0.25">
      <c r="A3197" s="1038">
        <v>41349</v>
      </c>
    </row>
    <row r="3198" spans="1:1" x14ac:dyDescent="0.25">
      <c r="A3198" s="1038">
        <v>41350</v>
      </c>
    </row>
    <row r="3199" spans="1:1" x14ac:dyDescent="0.25">
      <c r="A3199" s="1038">
        <v>41351</v>
      </c>
    </row>
    <row r="3200" spans="1:1" x14ac:dyDescent="0.25">
      <c r="A3200" s="1038">
        <v>41352</v>
      </c>
    </row>
    <row r="3201" spans="1:1" x14ac:dyDescent="0.25">
      <c r="A3201" s="1038">
        <v>41353</v>
      </c>
    </row>
    <row r="3202" spans="1:1" x14ac:dyDescent="0.25">
      <c r="A3202" s="1038">
        <v>41354</v>
      </c>
    </row>
    <row r="3203" spans="1:1" x14ac:dyDescent="0.25">
      <c r="A3203" s="1038">
        <v>41355</v>
      </c>
    </row>
    <row r="3204" spans="1:1" x14ac:dyDescent="0.25">
      <c r="A3204" s="1038">
        <v>41356</v>
      </c>
    </row>
    <row r="3205" spans="1:1" x14ac:dyDescent="0.25">
      <c r="A3205" s="1038">
        <v>41357</v>
      </c>
    </row>
    <row r="3206" spans="1:1" x14ac:dyDescent="0.25">
      <c r="A3206" s="1038">
        <v>41358</v>
      </c>
    </row>
    <row r="3207" spans="1:1" x14ac:dyDescent="0.25">
      <c r="A3207" s="1038">
        <v>41359</v>
      </c>
    </row>
    <row r="3208" spans="1:1" x14ac:dyDescent="0.25">
      <c r="A3208" s="1038">
        <v>41360</v>
      </c>
    </row>
    <row r="3209" spans="1:1" x14ac:dyDescent="0.25">
      <c r="A3209" s="1038">
        <v>41361</v>
      </c>
    </row>
    <row r="3210" spans="1:1" x14ac:dyDescent="0.25">
      <c r="A3210" s="1038">
        <v>41362</v>
      </c>
    </row>
    <row r="3211" spans="1:1" x14ac:dyDescent="0.25">
      <c r="A3211" s="1038">
        <v>41363</v>
      </c>
    </row>
    <row r="3212" spans="1:1" x14ac:dyDescent="0.25">
      <c r="A3212" s="1038">
        <v>41364</v>
      </c>
    </row>
    <row r="3213" spans="1:1" x14ac:dyDescent="0.25">
      <c r="A3213" s="1038">
        <v>41365</v>
      </c>
    </row>
    <row r="3214" spans="1:1" x14ac:dyDescent="0.25">
      <c r="A3214" s="1038">
        <v>41366</v>
      </c>
    </row>
    <row r="3215" spans="1:1" x14ac:dyDescent="0.25">
      <c r="A3215" s="1038">
        <v>41367</v>
      </c>
    </row>
    <row r="3216" spans="1:1" x14ac:dyDescent="0.25">
      <c r="A3216" s="1038">
        <v>41368</v>
      </c>
    </row>
    <row r="3217" spans="1:1" x14ac:dyDescent="0.25">
      <c r="A3217" s="1038">
        <v>41369</v>
      </c>
    </row>
    <row r="3218" spans="1:1" x14ac:dyDescent="0.25">
      <c r="A3218" s="1038">
        <v>41370</v>
      </c>
    </row>
    <row r="3219" spans="1:1" x14ac:dyDescent="0.25">
      <c r="A3219" s="1038">
        <v>41371</v>
      </c>
    </row>
    <row r="3220" spans="1:1" x14ac:dyDescent="0.25">
      <c r="A3220" s="1038">
        <v>41372</v>
      </c>
    </row>
    <row r="3221" spans="1:1" x14ac:dyDescent="0.25">
      <c r="A3221" s="1038">
        <v>41373</v>
      </c>
    </row>
    <row r="3222" spans="1:1" x14ac:dyDescent="0.25">
      <c r="A3222" s="1038">
        <v>41374</v>
      </c>
    </row>
    <row r="3223" spans="1:1" x14ac:dyDescent="0.25">
      <c r="A3223" s="1038">
        <v>41375</v>
      </c>
    </row>
    <row r="3224" spans="1:1" x14ac:dyDescent="0.25">
      <c r="A3224" s="1038">
        <v>41376</v>
      </c>
    </row>
    <row r="3225" spans="1:1" x14ac:dyDescent="0.25">
      <c r="A3225" s="1038">
        <v>41377</v>
      </c>
    </row>
    <row r="3226" spans="1:1" x14ac:dyDescent="0.25">
      <c r="A3226" s="1038">
        <v>41378</v>
      </c>
    </row>
    <row r="3227" spans="1:1" x14ac:dyDescent="0.25">
      <c r="A3227" s="1038">
        <v>41379</v>
      </c>
    </row>
    <row r="3228" spans="1:1" x14ac:dyDescent="0.25">
      <c r="A3228" s="1038">
        <v>41380</v>
      </c>
    </row>
    <row r="3229" spans="1:1" x14ac:dyDescent="0.25">
      <c r="A3229" s="1038">
        <v>41381</v>
      </c>
    </row>
    <row r="3230" spans="1:1" x14ac:dyDescent="0.25">
      <c r="A3230" s="1038">
        <v>41382</v>
      </c>
    </row>
    <row r="3231" spans="1:1" x14ac:dyDescent="0.25">
      <c r="A3231" s="1038">
        <v>41383</v>
      </c>
    </row>
    <row r="3232" spans="1:1" x14ac:dyDescent="0.25">
      <c r="A3232" s="1038">
        <v>41384</v>
      </c>
    </row>
    <row r="3233" spans="1:1" x14ac:dyDescent="0.25">
      <c r="A3233" s="1038">
        <v>41385</v>
      </c>
    </row>
    <row r="3234" spans="1:1" x14ac:dyDescent="0.25">
      <c r="A3234" s="1038">
        <v>41386</v>
      </c>
    </row>
    <row r="3235" spans="1:1" x14ac:dyDescent="0.25">
      <c r="A3235" s="1038">
        <v>41387</v>
      </c>
    </row>
    <row r="3236" spans="1:1" x14ac:dyDescent="0.25">
      <c r="A3236" s="1038">
        <v>41388</v>
      </c>
    </row>
    <row r="3237" spans="1:1" x14ac:dyDescent="0.25">
      <c r="A3237" s="1038">
        <v>41389</v>
      </c>
    </row>
    <row r="3238" spans="1:1" x14ac:dyDescent="0.25">
      <c r="A3238" s="1038">
        <v>41390</v>
      </c>
    </row>
    <row r="3239" spans="1:1" x14ac:dyDescent="0.25">
      <c r="A3239" s="1038">
        <v>41391</v>
      </c>
    </row>
    <row r="3240" spans="1:1" x14ac:dyDescent="0.25">
      <c r="A3240" s="1038">
        <v>41392</v>
      </c>
    </row>
    <row r="3241" spans="1:1" x14ac:dyDescent="0.25">
      <c r="A3241" s="1038">
        <v>41393</v>
      </c>
    </row>
    <row r="3242" spans="1:1" x14ac:dyDescent="0.25">
      <c r="A3242" s="1038">
        <v>41394</v>
      </c>
    </row>
    <row r="3243" spans="1:1" x14ac:dyDescent="0.25">
      <c r="A3243" s="1038">
        <v>41395</v>
      </c>
    </row>
    <row r="3244" spans="1:1" x14ac:dyDescent="0.25">
      <c r="A3244" s="1038">
        <v>41396</v>
      </c>
    </row>
    <row r="3245" spans="1:1" x14ac:dyDescent="0.25">
      <c r="A3245" s="1038">
        <v>41397</v>
      </c>
    </row>
    <row r="3246" spans="1:1" x14ac:dyDescent="0.25">
      <c r="A3246" s="1038">
        <v>41398</v>
      </c>
    </row>
    <row r="3247" spans="1:1" x14ac:dyDescent="0.25">
      <c r="A3247" s="1038">
        <v>41399</v>
      </c>
    </row>
    <row r="3248" spans="1:1" x14ac:dyDescent="0.25">
      <c r="A3248" s="1038">
        <v>41400</v>
      </c>
    </row>
    <row r="3249" spans="1:1" x14ac:dyDescent="0.25">
      <c r="A3249" s="1038">
        <v>41401</v>
      </c>
    </row>
    <row r="3250" spans="1:1" x14ac:dyDescent="0.25">
      <c r="A3250" s="1038">
        <v>41402</v>
      </c>
    </row>
    <row r="3251" spans="1:1" x14ac:dyDescent="0.25">
      <c r="A3251" s="1038">
        <v>41403</v>
      </c>
    </row>
    <row r="3252" spans="1:1" x14ac:dyDescent="0.25">
      <c r="A3252" s="1038">
        <v>41404</v>
      </c>
    </row>
    <row r="3253" spans="1:1" x14ac:dyDescent="0.25">
      <c r="A3253" s="1038">
        <v>41405</v>
      </c>
    </row>
    <row r="3254" spans="1:1" x14ac:dyDescent="0.25">
      <c r="A3254" s="1038">
        <v>41406</v>
      </c>
    </row>
    <row r="3255" spans="1:1" x14ac:dyDescent="0.25">
      <c r="A3255" s="1038">
        <v>41407</v>
      </c>
    </row>
    <row r="3256" spans="1:1" x14ac:dyDescent="0.25">
      <c r="A3256" s="1038">
        <v>41408</v>
      </c>
    </row>
    <row r="3257" spans="1:1" x14ac:dyDescent="0.25">
      <c r="A3257" s="1038">
        <v>41409</v>
      </c>
    </row>
    <row r="3258" spans="1:1" x14ac:dyDescent="0.25">
      <c r="A3258" s="1038">
        <v>41410</v>
      </c>
    </row>
    <row r="3259" spans="1:1" x14ac:dyDescent="0.25">
      <c r="A3259" s="1038">
        <v>41411</v>
      </c>
    </row>
    <row r="3260" spans="1:1" x14ac:dyDescent="0.25">
      <c r="A3260" s="1038">
        <v>41412</v>
      </c>
    </row>
    <row r="3261" spans="1:1" x14ac:dyDescent="0.25">
      <c r="A3261" s="1038">
        <v>41413</v>
      </c>
    </row>
    <row r="3262" spans="1:1" x14ac:dyDescent="0.25">
      <c r="A3262" s="1038">
        <v>41414</v>
      </c>
    </row>
    <row r="3263" spans="1:1" x14ac:dyDescent="0.25">
      <c r="A3263" s="1038">
        <v>41415</v>
      </c>
    </row>
    <row r="3264" spans="1:1" x14ac:dyDescent="0.25">
      <c r="A3264" s="1038">
        <v>41416</v>
      </c>
    </row>
    <row r="3265" spans="1:1" x14ac:dyDescent="0.25">
      <c r="A3265" s="1038">
        <v>41417</v>
      </c>
    </row>
    <row r="3266" spans="1:1" x14ac:dyDescent="0.25">
      <c r="A3266" s="1038">
        <v>41418</v>
      </c>
    </row>
    <row r="3267" spans="1:1" x14ac:dyDescent="0.25">
      <c r="A3267" s="1038">
        <v>41419</v>
      </c>
    </row>
    <row r="3268" spans="1:1" x14ac:dyDescent="0.25">
      <c r="A3268" s="1038">
        <v>41420</v>
      </c>
    </row>
    <row r="3269" spans="1:1" x14ac:dyDescent="0.25">
      <c r="A3269" s="1038">
        <v>41421</v>
      </c>
    </row>
    <row r="3270" spans="1:1" x14ac:dyDescent="0.25">
      <c r="A3270" s="1038">
        <v>41422</v>
      </c>
    </row>
    <row r="3271" spans="1:1" x14ac:dyDescent="0.25">
      <c r="A3271" s="1038">
        <v>41423</v>
      </c>
    </row>
    <row r="3272" spans="1:1" x14ac:dyDescent="0.25">
      <c r="A3272" s="1038">
        <v>41424</v>
      </c>
    </row>
    <row r="3273" spans="1:1" x14ac:dyDescent="0.25">
      <c r="A3273" s="1038">
        <v>41425</v>
      </c>
    </row>
    <row r="3274" spans="1:1" x14ac:dyDescent="0.25">
      <c r="A3274" s="1038">
        <v>41426</v>
      </c>
    </row>
    <row r="3275" spans="1:1" x14ac:dyDescent="0.25">
      <c r="A3275" s="1038">
        <v>41427</v>
      </c>
    </row>
    <row r="3276" spans="1:1" x14ac:dyDescent="0.25">
      <c r="A3276" s="1038">
        <v>41428</v>
      </c>
    </row>
    <row r="3277" spans="1:1" x14ac:dyDescent="0.25">
      <c r="A3277" s="1038">
        <v>41429</v>
      </c>
    </row>
    <row r="3278" spans="1:1" x14ac:dyDescent="0.25">
      <c r="A3278" s="1038">
        <v>41430</v>
      </c>
    </row>
    <row r="3279" spans="1:1" x14ac:dyDescent="0.25">
      <c r="A3279" s="1038">
        <v>41431</v>
      </c>
    </row>
    <row r="3280" spans="1:1" x14ac:dyDescent="0.25">
      <c r="A3280" s="1038">
        <v>41432</v>
      </c>
    </row>
    <row r="3281" spans="1:1" x14ac:dyDescent="0.25">
      <c r="A3281" s="1038">
        <v>41433</v>
      </c>
    </row>
    <row r="3282" spans="1:1" x14ac:dyDescent="0.25">
      <c r="A3282" s="1038">
        <v>41434</v>
      </c>
    </row>
    <row r="3283" spans="1:1" x14ac:dyDescent="0.25">
      <c r="A3283" s="1038">
        <v>41435</v>
      </c>
    </row>
    <row r="3284" spans="1:1" x14ac:dyDescent="0.25">
      <c r="A3284" s="1038">
        <v>41436</v>
      </c>
    </row>
    <row r="3285" spans="1:1" x14ac:dyDescent="0.25">
      <c r="A3285" s="1038">
        <v>41437</v>
      </c>
    </row>
    <row r="3286" spans="1:1" x14ac:dyDescent="0.25">
      <c r="A3286" s="1038">
        <v>41438</v>
      </c>
    </row>
    <row r="3287" spans="1:1" x14ac:dyDescent="0.25">
      <c r="A3287" s="1038">
        <v>41439</v>
      </c>
    </row>
    <row r="3288" spans="1:1" x14ac:dyDescent="0.25">
      <c r="A3288" s="1038">
        <v>41440</v>
      </c>
    </row>
    <row r="3289" spans="1:1" x14ac:dyDescent="0.25">
      <c r="A3289" s="1038">
        <v>41441</v>
      </c>
    </row>
    <row r="3290" spans="1:1" x14ac:dyDescent="0.25">
      <c r="A3290" s="1038">
        <v>41442</v>
      </c>
    </row>
    <row r="3291" spans="1:1" x14ac:dyDescent="0.25">
      <c r="A3291" s="1038">
        <v>41443</v>
      </c>
    </row>
    <row r="3292" spans="1:1" x14ac:dyDescent="0.25">
      <c r="A3292" s="1038">
        <v>41444</v>
      </c>
    </row>
    <row r="3293" spans="1:1" x14ac:dyDescent="0.25">
      <c r="A3293" s="1038">
        <v>41445</v>
      </c>
    </row>
    <row r="3294" spans="1:1" x14ac:dyDescent="0.25">
      <c r="A3294" s="1038">
        <v>41446</v>
      </c>
    </row>
    <row r="3295" spans="1:1" x14ac:dyDescent="0.25">
      <c r="A3295" s="1038">
        <v>41447</v>
      </c>
    </row>
    <row r="3296" spans="1:1" x14ac:dyDescent="0.25">
      <c r="A3296" s="1038">
        <v>41448</v>
      </c>
    </row>
    <row r="3297" spans="1:1" x14ac:dyDescent="0.25">
      <c r="A3297" s="1038">
        <v>41449</v>
      </c>
    </row>
    <row r="3298" spans="1:1" x14ac:dyDescent="0.25">
      <c r="A3298" s="1038">
        <v>41450</v>
      </c>
    </row>
    <row r="3299" spans="1:1" x14ac:dyDescent="0.25">
      <c r="A3299" s="1038">
        <v>41451</v>
      </c>
    </row>
    <row r="3300" spans="1:1" x14ac:dyDescent="0.25">
      <c r="A3300" s="1038">
        <v>41452</v>
      </c>
    </row>
    <row r="3301" spans="1:1" x14ac:dyDescent="0.25">
      <c r="A3301" s="1038">
        <v>41453</v>
      </c>
    </row>
    <row r="3302" spans="1:1" x14ac:dyDescent="0.25">
      <c r="A3302" s="1038">
        <v>41454</v>
      </c>
    </row>
    <row r="3303" spans="1:1" x14ac:dyDescent="0.25">
      <c r="A3303" s="1038">
        <v>41455</v>
      </c>
    </row>
    <row r="3304" spans="1:1" x14ac:dyDescent="0.25">
      <c r="A3304" s="1038">
        <v>41456</v>
      </c>
    </row>
    <row r="3305" spans="1:1" x14ac:dyDescent="0.25">
      <c r="A3305" s="1038">
        <v>41457</v>
      </c>
    </row>
    <row r="3306" spans="1:1" x14ac:dyDescent="0.25">
      <c r="A3306" s="1038">
        <v>41458</v>
      </c>
    </row>
    <row r="3307" spans="1:1" x14ac:dyDescent="0.25">
      <c r="A3307" s="1038">
        <v>41459</v>
      </c>
    </row>
    <row r="3308" spans="1:1" x14ac:dyDescent="0.25">
      <c r="A3308" s="1038">
        <v>41460</v>
      </c>
    </row>
    <row r="3309" spans="1:1" x14ac:dyDescent="0.25">
      <c r="A3309" s="1038">
        <v>41461</v>
      </c>
    </row>
    <row r="3310" spans="1:1" x14ac:dyDescent="0.25">
      <c r="A3310" s="1038">
        <v>41462</v>
      </c>
    </row>
    <row r="3311" spans="1:1" x14ac:dyDescent="0.25">
      <c r="A3311" s="1038">
        <v>41463</v>
      </c>
    </row>
    <row r="3312" spans="1:1" x14ac:dyDescent="0.25">
      <c r="A3312" s="1038">
        <v>41464</v>
      </c>
    </row>
    <row r="3313" spans="1:1" x14ac:dyDescent="0.25">
      <c r="A3313" s="1038">
        <v>41465</v>
      </c>
    </row>
    <row r="3314" spans="1:1" x14ac:dyDescent="0.25">
      <c r="A3314" s="1038">
        <v>41466</v>
      </c>
    </row>
    <row r="3315" spans="1:1" x14ac:dyDescent="0.25">
      <c r="A3315" s="1038">
        <v>41467</v>
      </c>
    </row>
    <row r="3316" spans="1:1" x14ac:dyDescent="0.25">
      <c r="A3316" s="1038">
        <v>41468</v>
      </c>
    </row>
    <row r="3317" spans="1:1" x14ac:dyDescent="0.25">
      <c r="A3317" s="1038">
        <v>41469</v>
      </c>
    </row>
    <row r="3318" spans="1:1" x14ac:dyDescent="0.25">
      <c r="A3318" s="1038">
        <v>41470</v>
      </c>
    </row>
    <row r="3319" spans="1:1" x14ac:dyDescent="0.25">
      <c r="A3319" s="1038">
        <v>41471</v>
      </c>
    </row>
    <row r="3320" spans="1:1" x14ac:dyDescent="0.25">
      <c r="A3320" s="1038">
        <v>41472</v>
      </c>
    </row>
    <row r="3321" spans="1:1" x14ac:dyDescent="0.25">
      <c r="A3321" s="1038">
        <v>41473</v>
      </c>
    </row>
    <row r="3322" spans="1:1" x14ac:dyDescent="0.25">
      <c r="A3322" s="1038">
        <v>41474</v>
      </c>
    </row>
    <row r="3323" spans="1:1" x14ac:dyDescent="0.25">
      <c r="A3323" s="1038">
        <v>41475</v>
      </c>
    </row>
    <row r="3324" spans="1:1" x14ac:dyDescent="0.25">
      <c r="A3324" s="1038">
        <v>41476</v>
      </c>
    </row>
    <row r="3325" spans="1:1" x14ac:dyDescent="0.25">
      <c r="A3325" s="1038">
        <v>41477</v>
      </c>
    </row>
    <row r="3326" spans="1:1" x14ac:dyDescent="0.25">
      <c r="A3326" s="1038">
        <v>41478</v>
      </c>
    </row>
    <row r="3327" spans="1:1" x14ac:dyDescent="0.25">
      <c r="A3327" s="1038">
        <v>41479</v>
      </c>
    </row>
    <row r="3328" spans="1:1" x14ac:dyDescent="0.25">
      <c r="A3328" s="1038">
        <v>41480</v>
      </c>
    </row>
    <row r="3329" spans="1:1" x14ac:dyDescent="0.25">
      <c r="A3329" s="1038">
        <v>41481</v>
      </c>
    </row>
    <row r="3330" spans="1:1" x14ac:dyDescent="0.25">
      <c r="A3330" s="1038">
        <v>41482</v>
      </c>
    </row>
    <row r="3331" spans="1:1" x14ac:dyDescent="0.25">
      <c r="A3331" s="1038">
        <v>41483</v>
      </c>
    </row>
    <row r="3332" spans="1:1" x14ac:dyDescent="0.25">
      <c r="A3332" s="1038">
        <v>41484</v>
      </c>
    </row>
    <row r="3333" spans="1:1" x14ac:dyDescent="0.25">
      <c r="A3333" s="1038">
        <v>41485</v>
      </c>
    </row>
    <row r="3334" spans="1:1" x14ac:dyDescent="0.25">
      <c r="A3334" s="1038">
        <v>41486</v>
      </c>
    </row>
    <row r="3335" spans="1:1" x14ac:dyDescent="0.25">
      <c r="A3335" s="1038">
        <v>41487</v>
      </c>
    </row>
    <row r="3336" spans="1:1" x14ac:dyDescent="0.25">
      <c r="A3336" s="1038">
        <v>41488</v>
      </c>
    </row>
    <row r="3337" spans="1:1" x14ac:dyDescent="0.25">
      <c r="A3337" s="1038">
        <v>41489</v>
      </c>
    </row>
    <row r="3338" spans="1:1" x14ac:dyDescent="0.25">
      <c r="A3338" s="1038">
        <v>41490</v>
      </c>
    </row>
    <row r="3339" spans="1:1" x14ac:dyDescent="0.25">
      <c r="A3339" s="1038">
        <v>41491</v>
      </c>
    </row>
    <row r="3340" spans="1:1" x14ac:dyDescent="0.25">
      <c r="A3340" s="1038">
        <v>41492</v>
      </c>
    </row>
    <row r="3341" spans="1:1" x14ac:dyDescent="0.25">
      <c r="A3341" s="1038">
        <v>41493</v>
      </c>
    </row>
    <row r="3342" spans="1:1" x14ac:dyDescent="0.25">
      <c r="A3342" s="1038">
        <v>41494</v>
      </c>
    </row>
    <row r="3343" spans="1:1" x14ac:dyDescent="0.25">
      <c r="A3343" s="1038">
        <v>41495</v>
      </c>
    </row>
    <row r="3344" spans="1:1" x14ac:dyDescent="0.25">
      <c r="A3344" s="1038">
        <v>41496</v>
      </c>
    </row>
    <row r="3345" spans="1:1" x14ac:dyDescent="0.25">
      <c r="A3345" s="1038">
        <v>41497</v>
      </c>
    </row>
    <row r="3346" spans="1:1" x14ac:dyDescent="0.25">
      <c r="A3346" s="1038">
        <v>41498</v>
      </c>
    </row>
    <row r="3347" spans="1:1" x14ac:dyDescent="0.25">
      <c r="A3347" s="1038">
        <v>41499</v>
      </c>
    </row>
    <row r="3348" spans="1:1" x14ac:dyDescent="0.25">
      <c r="A3348" s="1038">
        <v>41500</v>
      </c>
    </row>
    <row r="3349" spans="1:1" x14ac:dyDescent="0.25">
      <c r="A3349" s="1038">
        <v>41501</v>
      </c>
    </row>
    <row r="3350" spans="1:1" x14ac:dyDescent="0.25">
      <c r="A3350" s="1038">
        <v>41502</v>
      </c>
    </row>
    <row r="3351" spans="1:1" x14ac:dyDescent="0.25">
      <c r="A3351" s="1038">
        <v>41503</v>
      </c>
    </row>
    <row r="3352" spans="1:1" x14ac:dyDescent="0.25">
      <c r="A3352" s="1038">
        <v>41504</v>
      </c>
    </row>
    <row r="3353" spans="1:1" x14ac:dyDescent="0.25">
      <c r="A3353" s="1038">
        <v>41505</v>
      </c>
    </row>
    <row r="3354" spans="1:1" x14ac:dyDescent="0.25">
      <c r="A3354" s="1038">
        <v>41506</v>
      </c>
    </row>
    <row r="3355" spans="1:1" x14ac:dyDescent="0.25">
      <c r="A3355" s="1038">
        <v>41507</v>
      </c>
    </row>
    <row r="3356" spans="1:1" x14ac:dyDescent="0.25">
      <c r="A3356" s="1038">
        <v>41508</v>
      </c>
    </row>
    <row r="3357" spans="1:1" x14ac:dyDescent="0.25">
      <c r="A3357" s="1038">
        <v>41509</v>
      </c>
    </row>
    <row r="3358" spans="1:1" x14ac:dyDescent="0.25">
      <c r="A3358" s="1038">
        <v>41510</v>
      </c>
    </row>
    <row r="3359" spans="1:1" x14ac:dyDescent="0.25">
      <c r="A3359" s="1038">
        <v>41511</v>
      </c>
    </row>
    <row r="3360" spans="1:1" x14ac:dyDescent="0.25">
      <c r="A3360" s="1038">
        <v>41512</v>
      </c>
    </row>
    <row r="3361" spans="1:1" x14ac:dyDescent="0.25">
      <c r="A3361" s="1038">
        <v>41513</v>
      </c>
    </row>
    <row r="3362" spans="1:1" x14ac:dyDescent="0.25">
      <c r="A3362" s="1038">
        <v>41514</v>
      </c>
    </row>
    <row r="3363" spans="1:1" x14ac:dyDescent="0.25">
      <c r="A3363" s="1038">
        <v>41515</v>
      </c>
    </row>
    <row r="3364" spans="1:1" x14ac:dyDescent="0.25">
      <c r="A3364" s="1038">
        <v>41516</v>
      </c>
    </row>
    <row r="3365" spans="1:1" x14ac:dyDescent="0.25">
      <c r="A3365" s="1038">
        <v>41517</v>
      </c>
    </row>
    <row r="3366" spans="1:1" x14ac:dyDescent="0.25">
      <c r="A3366" s="1038">
        <v>41518</v>
      </c>
    </row>
    <row r="3367" spans="1:1" x14ac:dyDescent="0.25">
      <c r="A3367" s="1038">
        <v>41519</v>
      </c>
    </row>
    <row r="3368" spans="1:1" x14ac:dyDescent="0.25">
      <c r="A3368" s="1038">
        <v>41520</v>
      </c>
    </row>
    <row r="3369" spans="1:1" x14ac:dyDescent="0.25">
      <c r="A3369" s="1038">
        <v>41521</v>
      </c>
    </row>
    <row r="3370" spans="1:1" x14ac:dyDescent="0.25">
      <c r="A3370" s="1038">
        <v>41522</v>
      </c>
    </row>
    <row r="3371" spans="1:1" x14ac:dyDescent="0.25">
      <c r="A3371" s="1038">
        <v>41523</v>
      </c>
    </row>
    <row r="3372" spans="1:1" x14ac:dyDescent="0.25">
      <c r="A3372" s="1038">
        <v>41524</v>
      </c>
    </row>
    <row r="3373" spans="1:1" x14ac:dyDescent="0.25">
      <c r="A3373" s="1038">
        <v>41525</v>
      </c>
    </row>
    <row r="3374" spans="1:1" x14ac:dyDescent="0.25">
      <c r="A3374" s="1038">
        <v>41526</v>
      </c>
    </row>
    <row r="3375" spans="1:1" x14ac:dyDescent="0.25">
      <c r="A3375" s="1038">
        <v>41527</v>
      </c>
    </row>
    <row r="3376" spans="1:1" x14ac:dyDescent="0.25">
      <c r="A3376" s="1038">
        <v>41528</v>
      </c>
    </row>
    <row r="3377" spans="1:1" x14ac:dyDescent="0.25">
      <c r="A3377" s="1038">
        <v>41529</v>
      </c>
    </row>
    <row r="3378" spans="1:1" x14ac:dyDescent="0.25">
      <c r="A3378" s="1038">
        <v>41530</v>
      </c>
    </row>
    <row r="3379" spans="1:1" x14ac:dyDescent="0.25">
      <c r="A3379" s="1038">
        <v>41531</v>
      </c>
    </row>
    <row r="3380" spans="1:1" x14ac:dyDescent="0.25">
      <c r="A3380" s="1038">
        <v>41532</v>
      </c>
    </row>
    <row r="3381" spans="1:1" x14ac:dyDescent="0.25">
      <c r="A3381" s="1038">
        <v>41533</v>
      </c>
    </row>
    <row r="3382" spans="1:1" x14ac:dyDescent="0.25">
      <c r="A3382" s="1038">
        <v>41534</v>
      </c>
    </row>
    <row r="3383" spans="1:1" x14ac:dyDescent="0.25">
      <c r="A3383" s="1038">
        <v>41535</v>
      </c>
    </row>
    <row r="3384" spans="1:1" x14ac:dyDescent="0.25">
      <c r="A3384" s="1038">
        <v>41536</v>
      </c>
    </row>
    <row r="3385" spans="1:1" x14ac:dyDescent="0.25">
      <c r="A3385" s="1038">
        <v>41537</v>
      </c>
    </row>
    <row r="3386" spans="1:1" x14ac:dyDescent="0.25">
      <c r="A3386" s="1038">
        <v>41538</v>
      </c>
    </row>
    <row r="3387" spans="1:1" x14ac:dyDescent="0.25">
      <c r="A3387" s="1038">
        <v>41539</v>
      </c>
    </row>
    <row r="3388" spans="1:1" x14ac:dyDescent="0.25">
      <c r="A3388" s="1038">
        <v>41540</v>
      </c>
    </row>
    <row r="3389" spans="1:1" x14ac:dyDescent="0.25">
      <c r="A3389" s="1038">
        <v>41541</v>
      </c>
    </row>
    <row r="3390" spans="1:1" x14ac:dyDescent="0.25">
      <c r="A3390" s="1038">
        <v>41542</v>
      </c>
    </row>
    <row r="3391" spans="1:1" x14ac:dyDescent="0.25">
      <c r="A3391" s="1038">
        <v>41543</v>
      </c>
    </row>
    <row r="3392" spans="1:1" x14ac:dyDescent="0.25">
      <c r="A3392" s="1038">
        <v>41544</v>
      </c>
    </row>
    <row r="3393" spans="1:1" x14ac:dyDescent="0.25">
      <c r="A3393" s="1038">
        <v>41545</v>
      </c>
    </row>
    <row r="3394" spans="1:1" x14ac:dyDescent="0.25">
      <c r="A3394" s="1038">
        <v>41546</v>
      </c>
    </row>
    <row r="3395" spans="1:1" x14ac:dyDescent="0.25">
      <c r="A3395" s="1038">
        <v>41547</v>
      </c>
    </row>
    <row r="3396" spans="1:1" x14ac:dyDescent="0.25">
      <c r="A3396" s="1038">
        <v>41548</v>
      </c>
    </row>
    <row r="3397" spans="1:1" x14ac:dyDescent="0.25">
      <c r="A3397" s="1038">
        <v>41549</v>
      </c>
    </row>
    <row r="3398" spans="1:1" x14ac:dyDescent="0.25">
      <c r="A3398" s="1038">
        <v>41550</v>
      </c>
    </row>
    <row r="3399" spans="1:1" x14ac:dyDescent="0.25">
      <c r="A3399" s="1038">
        <v>41551</v>
      </c>
    </row>
    <row r="3400" spans="1:1" x14ac:dyDescent="0.25">
      <c r="A3400" s="1038">
        <v>41552</v>
      </c>
    </row>
    <row r="3401" spans="1:1" x14ac:dyDescent="0.25">
      <c r="A3401" s="1038">
        <v>41553</v>
      </c>
    </row>
    <row r="3402" spans="1:1" x14ac:dyDescent="0.25">
      <c r="A3402" s="1038">
        <v>41554</v>
      </c>
    </row>
    <row r="3403" spans="1:1" x14ac:dyDescent="0.25">
      <c r="A3403" s="1038">
        <v>41555</v>
      </c>
    </row>
    <row r="3404" spans="1:1" x14ac:dyDescent="0.25">
      <c r="A3404" s="1038">
        <v>41556</v>
      </c>
    </row>
    <row r="3405" spans="1:1" x14ac:dyDescent="0.25">
      <c r="A3405" s="1038">
        <v>41557</v>
      </c>
    </row>
    <row r="3406" spans="1:1" x14ac:dyDescent="0.25">
      <c r="A3406" s="1038">
        <v>41558</v>
      </c>
    </row>
    <row r="3407" spans="1:1" x14ac:dyDescent="0.25">
      <c r="A3407" s="1038">
        <v>41559</v>
      </c>
    </row>
    <row r="3408" spans="1:1" x14ac:dyDescent="0.25">
      <c r="A3408" s="1038">
        <v>41560</v>
      </c>
    </row>
    <row r="3409" spans="1:1" x14ac:dyDescent="0.25">
      <c r="A3409" s="1038">
        <v>41561</v>
      </c>
    </row>
    <row r="3410" spans="1:1" x14ac:dyDescent="0.25">
      <c r="A3410" s="1038">
        <v>41562</v>
      </c>
    </row>
    <row r="3411" spans="1:1" x14ac:dyDescent="0.25">
      <c r="A3411" s="1038">
        <v>41563</v>
      </c>
    </row>
    <row r="3412" spans="1:1" x14ac:dyDescent="0.25">
      <c r="A3412" s="1038">
        <v>41564</v>
      </c>
    </row>
    <row r="3413" spans="1:1" x14ac:dyDescent="0.25">
      <c r="A3413" s="1038">
        <v>41565</v>
      </c>
    </row>
    <row r="3414" spans="1:1" x14ac:dyDescent="0.25">
      <c r="A3414" s="1038">
        <v>41566</v>
      </c>
    </row>
    <row r="3415" spans="1:1" x14ac:dyDescent="0.25">
      <c r="A3415" s="1038">
        <v>41567</v>
      </c>
    </row>
    <row r="3416" spans="1:1" x14ac:dyDescent="0.25">
      <c r="A3416" s="1038">
        <v>41568</v>
      </c>
    </row>
    <row r="3417" spans="1:1" x14ac:dyDescent="0.25">
      <c r="A3417" s="1038">
        <v>41569</v>
      </c>
    </row>
    <row r="3418" spans="1:1" x14ac:dyDescent="0.25">
      <c r="A3418" s="1038">
        <v>41570</v>
      </c>
    </row>
    <row r="3419" spans="1:1" x14ac:dyDescent="0.25">
      <c r="A3419" s="1038">
        <v>41571</v>
      </c>
    </row>
    <row r="3420" spans="1:1" x14ac:dyDescent="0.25">
      <c r="A3420" s="1038">
        <v>41572</v>
      </c>
    </row>
    <row r="3421" spans="1:1" x14ac:dyDescent="0.25">
      <c r="A3421" s="1038">
        <v>41573</v>
      </c>
    </row>
    <row r="3422" spans="1:1" x14ac:dyDescent="0.25">
      <c r="A3422" s="1038">
        <v>41574</v>
      </c>
    </row>
    <row r="3423" spans="1:1" x14ac:dyDescent="0.25">
      <c r="A3423" s="1038">
        <v>41575</v>
      </c>
    </row>
    <row r="3424" spans="1:1" x14ac:dyDescent="0.25">
      <c r="A3424" s="1038">
        <v>41576</v>
      </c>
    </row>
    <row r="3425" spans="1:1" x14ac:dyDescent="0.25">
      <c r="A3425" s="1038">
        <v>41577</v>
      </c>
    </row>
    <row r="3426" spans="1:1" x14ac:dyDescent="0.25">
      <c r="A3426" s="1038">
        <v>41578</v>
      </c>
    </row>
    <row r="3427" spans="1:1" x14ac:dyDescent="0.25">
      <c r="A3427" s="1038">
        <v>41579</v>
      </c>
    </row>
    <row r="3428" spans="1:1" x14ac:dyDescent="0.25">
      <c r="A3428" s="1038">
        <v>41580</v>
      </c>
    </row>
    <row r="3429" spans="1:1" x14ac:dyDescent="0.25">
      <c r="A3429" s="1038">
        <v>41581</v>
      </c>
    </row>
    <row r="3430" spans="1:1" x14ac:dyDescent="0.25">
      <c r="A3430" s="1038">
        <v>41582</v>
      </c>
    </row>
    <row r="3431" spans="1:1" x14ac:dyDescent="0.25">
      <c r="A3431" s="1038">
        <v>41583</v>
      </c>
    </row>
    <row r="3432" spans="1:1" x14ac:dyDescent="0.25">
      <c r="A3432" s="1038">
        <v>41584</v>
      </c>
    </row>
    <row r="3433" spans="1:1" x14ac:dyDescent="0.25">
      <c r="A3433" s="1038">
        <v>41585</v>
      </c>
    </row>
    <row r="3434" spans="1:1" x14ac:dyDescent="0.25">
      <c r="A3434" s="1038">
        <v>41586</v>
      </c>
    </row>
    <row r="3435" spans="1:1" x14ac:dyDescent="0.25">
      <c r="A3435" s="1038">
        <v>41587</v>
      </c>
    </row>
    <row r="3436" spans="1:1" x14ac:dyDescent="0.25">
      <c r="A3436" s="1038">
        <v>41588</v>
      </c>
    </row>
    <row r="3437" spans="1:1" x14ac:dyDescent="0.25">
      <c r="A3437" s="1038">
        <v>41589</v>
      </c>
    </row>
    <row r="3438" spans="1:1" x14ac:dyDescent="0.25">
      <c r="A3438" s="1038">
        <v>41590</v>
      </c>
    </row>
    <row r="3439" spans="1:1" x14ac:dyDescent="0.25">
      <c r="A3439" s="1038">
        <v>41591</v>
      </c>
    </row>
    <row r="3440" spans="1:1" x14ac:dyDescent="0.25">
      <c r="A3440" s="1038">
        <v>41592</v>
      </c>
    </row>
    <row r="3441" spans="1:1" x14ac:dyDescent="0.25">
      <c r="A3441" s="1038">
        <v>41593</v>
      </c>
    </row>
    <row r="3442" spans="1:1" x14ac:dyDescent="0.25">
      <c r="A3442" s="1038">
        <v>41594</v>
      </c>
    </row>
    <row r="3443" spans="1:1" x14ac:dyDescent="0.25">
      <c r="A3443" s="1038">
        <v>41595</v>
      </c>
    </row>
    <row r="3444" spans="1:1" x14ac:dyDescent="0.25">
      <c r="A3444" s="1038">
        <v>41596</v>
      </c>
    </row>
    <row r="3445" spans="1:1" x14ac:dyDescent="0.25">
      <c r="A3445" s="1038">
        <v>41597</v>
      </c>
    </row>
    <row r="3446" spans="1:1" x14ac:dyDescent="0.25">
      <c r="A3446" s="1038">
        <v>41598</v>
      </c>
    </row>
    <row r="3447" spans="1:1" x14ac:dyDescent="0.25">
      <c r="A3447" s="1038">
        <v>41599</v>
      </c>
    </row>
    <row r="3448" spans="1:1" x14ac:dyDescent="0.25">
      <c r="A3448" s="1038">
        <v>41600</v>
      </c>
    </row>
    <row r="3449" spans="1:1" x14ac:dyDescent="0.25">
      <c r="A3449" s="1038">
        <v>41601</v>
      </c>
    </row>
    <row r="3450" spans="1:1" x14ac:dyDescent="0.25">
      <c r="A3450" s="1038">
        <v>41602</v>
      </c>
    </row>
    <row r="3451" spans="1:1" x14ac:dyDescent="0.25">
      <c r="A3451" s="1038">
        <v>41603</v>
      </c>
    </row>
    <row r="3452" spans="1:1" x14ac:dyDescent="0.25">
      <c r="A3452" s="1038">
        <v>41604</v>
      </c>
    </row>
    <row r="3453" spans="1:1" x14ac:dyDescent="0.25">
      <c r="A3453" s="1038">
        <v>41605</v>
      </c>
    </row>
    <row r="3454" spans="1:1" x14ac:dyDescent="0.25">
      <c r="A3454" s="1038">
        <v>41606</v>
      </c>
    </row>
    <row r="3455" spans="1:1" x14ac:dyDescent="0.25">
      <c r="A3455" s="1038">
        <v>41607</v>
      </c>
    </row>
    <row r="3456" spans="1:1" x14ac:dyDescent="0.25">
      <c r="A3456" s="1038">
        <v>41608</v>
      </c>
    </row>
    <row r="3457" spans="1:1" x14ac:dyDescent="0.25">
      <c r="A3457" s="1038">
        <v>41609</v>
      </c>
    </row>
    <row r="3458" spans="1:1" x14ac:dyDescent="0.25">
      <c r="A3458" s="1038">
        <v>41610</v>
      </c>
    </row>
    <row r="3459" spans="1:1" x14ac:dyDescent="0.25">
      <c r="A3459" s="1038">
        <v>41611</v>
      </c>
    </row>
    <row r="3460" spans="1:1" x14ac:dyDescent="0.25">
      <c r="A3460" s="1038">
        <v>41612</v>
      </c>
    </row>
    <row r="3461" spans="1:1" x14ac:dyDescent="0.25">
      <c r="A3461" s="1038">
        <v>41613</v>
      </c>
    </row>
    <row r="3462" spans="1:1" x14ac:dyDescent="0.25">
      <c r="A3462" s="1038">
        <v>41614</v>
      </c>
    </row>
    <row r="3463" spans="1:1" x14ac:dyDescent="0.25">
      <c r="A3463" s="1038">
        <v>41615</v>
      </c>
    </row>
    <row r="3464" spans="1:1" x14ac:dyDescent="0.25">
      <c r="A3464" s="1038">
        <v>41616</v>
      </c>
    </row>
    <row r="3465" spans="1:1" x14ac:dyDescent="0.25">
      <c r="A3465" s="1038">
        <v>41617</v>
      </c>
    </row>
    <row r="3466" spans="1:1" x14ac:dyDescent="0.25">
      <c r="A3466" s="1038">
        <v>41618</v>
      </c>
    </row>
    <row r="3467" spans="1:1" x14ac:dyDescent="0.25">
      <c r="A3467" s="1038">
        <v>41619</v>
      </c>
    </row>
    <row r="3468" spans="1:1" x14ac:dyDescent="0.25">
      <c r="A3468" s="1038">
        <v>41620</v>
      </c>
    </row>
    <row r="3469" spans="1:1" x14ac:dyDescent="0.25">
      <c r="A3469" s="1038">
        <v>41621</v>
      </c>
    </row>
    <row r="3470" spans="1:1" x14ac:dyDescent="0.25">
      <c r="A3470" s="1038">
        <v>41622</v>
      </c>
    </row>
    <row r="3471" spans="1:1" x14ac:dyDescent="0.25">
      <c r="A3471" s="1038">
        <v>41623</v>
      </c>
    </row>
    <row r="3472" spans="1:1" x14ac:dyDescent="0.25">
      <c r="A3472" s="1038">
        <v>41624</v>
      </c>
    </row>
    <row r="3473" spans="1:1" x14ac:dyDescent="0.25">
      <c r="A3473" s="1038">
        <v>41625</v>
      </c>
    </row>
    <row r="3474" spans="1:1" x14ac:dyDescent="0.25">
      <c r="A3474" s="1038">
        <v>41626</v>
      </c>
    </row>
    <row r="3475" spans="1:1" x14ac:dyDescent="0.25">
      <c r="A3475" s="1038">
        <v>41627</v>
      </c>
    </row>
    <row r="3476" spans="1:1" x14ac:dyDescent="0.25">
      <c r="A3476" s="1038">
        <v>41628</v>
      </c>
    </row>
    <row r="3477" spans="1:1" x14ac:dyDescent="0.25">
      <c r="A3477" s="1038">
        <v>41629</v>
      </c>
    </row>
    <row r="3478" spans="1:1" x14ac:dyDescent="0.25">
      <c r="A3478" s="1038">
        <v>41630</v>
      </c>
    </row>
    <row r="3479" spans="1:1" x14ac:dyDescent="0.25">
      <c r="A3479" s="1038">
        <v>41631</v>
      </c>
    </row>
    <row r="3480" spans="1:1" x14ac:dyDescent="0.25">
      <c r="A3480" s="1038">
        <v>41632</v>
      </c>
    </row>
    <row r="3481" spans="1:1" x14ac:dyDescent="0.25">
      <c r="A3481" s="1038">
        <v>41633</v>
      </c>
    </row>
    <row r="3482" spans="1:1" x14ac:dyDescent="0.25">
      <c r="A3482" s="1038">
        <v>41634</v>
      </c>
    </row>
    <row r="3483" spans="1:1" x14ac:dyDescent="0.25">
      <c r="A3483" s="1038">
        <v>41635</v>
      </c>
    </row>
    <row r="3484" spans="1:1" x14ac:dyDescent="0.25">
      <c r="A3484" s="1038">
        <v>41636</v>
      </c>
    </row>
    <row r="3485" spans="1:1" x14ac:dyDescent="0.25">
      <c r="A3485" s="1038">
        <v>41637</v>
      </c>
    </row>
    <row r="3486" spans="1:1" x14ac:dyDescent="0.25">
      <c r="A3486" s="1038">
        <v>41638</v>
      </c>
    </row>
    <row r="3487" spans="1:1" x14ac:dyDescent="0.25">
      <c r="A3487" s="1038">
        <v>41639</v>
      </c>
    </row>
    <row r="3488" spans="1:1" x14ac:dyDescent="0.25">
      <c r="A3488" s="1038">
        <v>41640</v>
      </c>
    </row>
    <row r="3489" spans="1:1" x14ac:dyDescent="0.25">
      <c r="A3489" s="1038">
        <v>41641</v>
      </c>
    </row>
    <row r="3490" spans="1:1" x14ac:dyDescent="0.25">
      <c r="A3490" s="1038">
        <v>41642</v>
      </c>
    </row>
    <row r="3491" spans="1:1" x14ac:dyDescent="0.25">
      <c r="A3491" s="1038">
        <v>41643</v>
      </c>
    </row>
    <row r="3492" spans="1:1" x14ac:dyDescent="0.25">
      <c r="A3492" s="1038">
        <v>41644</v>
      </c>
    </row>
    <row r="3493" spans="1:1" x14ac:dyDescent="0.25">
      <c r="A3493" s="1038">
        <v>41645</v>
      </c>
    </row>
    <row r="3494" spans="1:1" x14ac:dyDescent="0.25">
      <c r="A3494" s="1038">
        <v>41646</v>
      </c>
    </row>
    <row r="3495" spans="1:1" x14ac:dyDescent="0.25">
      <c r="A3495" s="1038">
        <v>41647</v>
      </c>
    </row>
    <row r="3496" spans="1:1" x14ac:dyDescent="0.25">
      <c r="A3496" s="1038">
        <v>41648</v>
      </c>
    </row>
    <row r="3497" spans="1:1" x14ac:dyDescent="0.25">
      <c r="A3497" s="1038">
        <v>41649</v>
      </c>
    </row>
    <row r="3498" spans="1:1" x14ac:dyDescent="0.25">
      <c r="A3498" s="1038">
        <v>41650</v>
      </c>
    </row>
    <row r="3499" spans="1:1" x14ac:dyDescent="0.25">
      <c r="A3499" s="1038">
        <v>41651</v>
      </c>
    </row>
    <row r="3500" spans="1:1" x14ac:dyDescent="0.25">
      <c r="A3500" s="1038">
        <v>41652</v>
      </c>
    </row>
    <row r="3501" spans="1:1" x14ac:dyDescent="0.25">
      <c r="A3501" s="1038">
        <v>41653</v>
      </c>
    </row>
    <row r="3502" spans="1:1" x14ac:dyDescent="0.25">
      <c r="A3502" s="1038">
        <v>41654</v>
      </c>
    </row>
    <row r="3503" spans="1:1" x14ac:dyDescent="0.25">
      <c r="A3503" s="1038">
        <v>41655</v>
      </c>
    </row>
    <row r="3504" spans="1:1" x14ac:dyDescent="0.25">
      <c r="A3504" s="1038">
        <v>41656</v>
      </c>
    </row>
    <row r="3505" spans="1:1" x14ac:dyDescent="0.25">
      <c r="A3505" s="1038">
        <v>41657</v>
      </c>
    </row>
    <row r="3506" spans="1:1" x14ac:dyDescent="0.25">
      <c r="A3506" s="1038">
        <v>41658</v>
      </c>
    </row>
    <row r="3507" spans="1:1" x14ac:dyDescent="0.25">
      <c r="A3507" s="1038">
        <v>41659</v>
      </c>
    </row>
    <row r="3508" spans="1:1" x14ac:dyDescent="0.25">
      <c r="A3508" s="1038">
        <v>41660</v>
      </c>
    </row>
    <row r="3509" spans="1:1" x14ac:dyDescent="0.25">
      <c r="A3509" s="1038">
        <v>41661</v>
      </c>
    </row>
    <row r="3510" spans="1:1" x14ac:dyDescent="0.25">
      <c r="A3510" s="1038">
        <v>41662</v>
      </c>
    </row>
    <row r="3511" spans="1:1" x14ac:dyDescent="0.25">
      <c r="A3511" s="1038">
        <v>41663</v>
      </c>
    </row>
    <row r="3512" spans="1:1" x14ac:dyDescent="0.25">
      <c r="A3512" s="1038">
        <v>41664</v>
      </c>
    </row>
    <row r="3513" spans="1:1" x14ac:dyDescent="0.25">
      <c r="A3513" s="1038">
        <v>41665</v>
      </c>
    </row>
    <row r="3514" spans="1:1" x14ac:dyDescent="0.25">
      <c r="A3514" s="1038">
        <v>41666</v>
      </c>
    </row>
    <row r="3515" spans="1:1" x14ac:dyDescent="0.25">
      <c r="A3515" s="1038">
        <v>41667</v>
      </c>
    </row>
    <row r="3516" spans="1:1" x14ac:dyDescent="0.25">
      <c r="A3516" s="1038">
        <v>41668</v>
      </c>
    </row>
    <row r="3517" spans="1:1" x14ac:dyDescent="0.25">
      <c r="A3517" s="1038">
        <v>41669</v>
      </c>
    </row>
    <row r="3518" spans="1:1" x14ac:dyDescent="0.25">
      <c r="A3518" s="1038">
        <v>41670</v>
      </c>
    </row>
    <row r="3519" spans="1:1" x14ac:dyDescent="0.25">
      <c r="A3519" s="1038">
        <v>41671</v>
      </c>
    </row>
    <row r="3520" spans="1:1" x14ac:dyDescent="0.25">
      <c r="A3520" s="1038">
        <v>41672</v>
      </c>
    </row>
    <row r="3521" spans="1:1" x14ac:dyDescent="0.25">
      <c r="A3521" s="1038">
        <v>41673</v>
      </c>
    </row>
    <row r="3522" spans="1:1" x14ac:dyDescent="0.25">
      <c r="A3522" s="1038">
        <v>41674</v>
      </c>
    </row>
    <row r="3523" spans="1:1" x14ac:dyDescent="0.25">
      <c r="A3523" s="1038">
        <v>41675</v>
      </c>
    </row>
    <row r="3524" spans="1:1" x14ac:dyDescent="0.25">
      <c r="A3524" s="1038">
        <v>41676</v>
      </c>
    </row>
    <row r="3525" spans="1:1" x14ac:dyDescent="0.25">
      <c r="A3525" s="1038">
        <v>41677</v>
      </c>
    </row>
    <row r="3526" spans="1:1" x14ac:dyDescent="0.25">
      <c r="A3526" s="1038">
        <v>41678</v>
      </c>
    </row>
    <row r="3527" spans="1:1" x14ac:dyDescent="0.25">
      <c r="A3527" s="1038">
        <v>41679</v>
      </c>
    </row>
    <row r="3528" spans="1:1" x14ac:dyDescent="0.25">
      <c r="A3528" s="1038">
        <v>41680</v>
      </c>
    </row>
    <row r="3529" spans="1:1" x14ac:dyDescent="0.25">
      <c r="A3529" s="1038">
        <v>41681</v>
      </c>
    </row>
    <row r="3530" spans="1:1" x14ac:dyDescent="0.25">
      <c r="A3530" s="1038">
        <v>41682</v>
      </c>
    </row>
    <row r="3531" spans="1:1" x14ac:dyDescent="0.25">
      <c r="A3531" s="1038">
        <v>41683</v>
      </c>
    </row>
    <row r="3532" spans="1:1" x14ac:dyDescent="0.25">
      <c r="A3532" s="1038">
        <v>41684</v>
      </c>
    </row>
    <row r="3533" spans="1:1" x14ac:dyDescent="0.25">
      <c r="A3533" s="1038">
        <v>41685</v>
      </c>
    </row>
    <row r="3534" spans="1:1" x14ac:dyDescent="0.25">
      <c r="A3534" s="1038">
        <v>41686</v>
      </c>
    </row>
    <row r="3535" spans="1:1" x14ac:dyDescent="0.25">
      <c r="A3535" s="1038">
        <v>41687</v>
      </c>
    </row>
    <row r="3536" spans="1:1" x14ac:dyDescent="0.25">
      <c r="A3536" s="1038">
        <v>41688</v>
      </c>
    </row>
    <row r="3537" spans="1:1" x14ac:dyDescent="0.25">
      <c r="A3537" s="1038">
        <v>41689</v>
      </c>
    </row>
    <row r="3538" spans="1:1" x14ac:dyDescent="0.25">
      <c r="A3538" s="1038">
        <v>41690</v>
      </c>
    </row>
    <row r="3539" spans="1:1" x14ac:dyDescent="0.25">
      <c r="A3539" s="1038">
        <v>41691</v>
      </c>
    </row>
    <row r="3540" spans="1:1" x14ac:dyDescent="0.25">
      <c r="A3540" s="1038">
        <v>41692</v>
      </c>
    </row>
    <row r="3541" spans="1:1" x14ac:dyDescent="0.25">
      <c r="A3541" s="1038">
        <v>41693</v>
      </c>
    </row>
    <row r="3542" spans="1:1" x14ac:dyDescent="0.25">
      <c r="A3542" s="1038">
        <v>41694</v>
      </c>
    </row>
    <row r="3543" spans="1:1" x14ac:dyDescent="0.25">
      <c r="A3543" s="1038">
        <v>41695</v>
      </c>
    </row>
    <row r="3544" spans="1:1" x14ac:dyDescent="0.25">
      <c r="A3544" s="1038">
        <v>41696</v>
      </c>
    </row>
    <row r="3545" spans="1:1" x14ac:dyDescent="0.25">
      <c r="A3545" s="1038">
        <v>41697</v>
      </c>
    </row>
    <row r="3546" spans="1:1" x14ac:dyDescent="0.25">
      <c r="A3546" s="1038">
        <v>41698</v>
      </c>
    </row>
    <row r="3547" spans="1:1" x14ac:dyDescent="0.25">
      <c r="A3547" s="1038">
        <v>41699</v>
      </c>
    </row>
    <row r="3548" spans="1:1" x14ac:dyDescent="0.25">
      <c r="A3548" s="1038">
        <v>41700</v>
      </c>
    </row>
    <row r="3549" spans="1:1" x14ac:dyDescent="0.25">
      <c r="A3549" s="1038">
        <v>41701</v>
      </c>
    </row>
    <row r="3550" spans="1:1" x14ac:dyDescent="0.25">
      <c r="A3550" s="1038">
        <v>41702</v>
      </c>
    </row>
    <row r="3551" spans="1:1" x14ac:dyDescent="0.25">
      <c r="A3551" s="1038">
        <v>41703</v>
      </c>
    </row>
    <row r="3552" spans="1:1" x14ac:dyDescent="0.25">
      <c r="A3552" s="1038">
        <v>41704</v>
      </c>
    </row>
    <row r="3553" spans="1:1" x14ac:dyDescent="0.25">
      <c r="A3553" s="1038">
        <v>41705</v>
      </c>
    </row>
    <row r="3554" spans="1:1" x14ac:dyDescent="0.25">
      <c r="A3554" s="1038">
        <v>41706</v>
      </c>
    </row>
    <row r="3555" spans="1:1" x14ac:dyDescent="0.25">
      <c r="A3555" s="1038">
        <v>41707</v>
      </c>
    </row>
    <row r="3556" spans="1:1" x14ac:dyDescent="0.25">
      <c r="A3556" s="1038">
        <v>41708</v>
      </c>
    </row>
    <row r="3557" spans="1:1" x14ac:dyDescent="0.25">
      <c r="A3557" s="1038">
        <v>41709</v>
      </c>
    </row>
    <row r="3558" spans="1:1" x14ac:dyDescent="0.25">
      <c r="A3558" s="1038">
        <v>41710</v>
      </c>
    </row>
    <row r="3559" spans="1:1" x14ac:dyDescent="0.25">
      <c r="A3559" s="1038">
        <v>41711</v>
      </c>
    </row>
    <row r="3560" spans="1:1" x14ac:dyDescent="0.25">
      <c r="A3560" s="1038">
        <v>41712</v>
      </c>
    </row>
    <row r="3561" spans="1:1" x14ac:dyDescent="0.25">
      <c r="A3561" s="1038">
        <v>41713</v>
      </c>
    </row>
    <row r="3562" spans="1:1" x14ac:dyDescent="0.25">
      <c r="A3562" s="1038">
        <v>41714</v>
      </c>
    </row>
    <row r="3563" spans="1:1" x14ac:dyDescent="0.25">
      <c r="A3563" s="1038">
        <v>41715</v>
      </c>
    </row>
    <row r="3564" spans="1:1" x14ac:dyDescent="0.25">
      <c r="A3564" s="1038">
        <v>41716</v>
      </c>
    </row>
    <row r="3565" spans="1:1" x14ac:dyDescent="0.25">
      <c r="A3565" s="1038">
        <v>41717</v>
      </c>
    </row>
    <row r="3566" spans="1:1" x14ac:dyDescent="0.25">
      <c r="A3566" s="1038">
        <v>41718</v>
      </c>
    </row>
    <row r="3567" spans="1:1" x14ac:dyDescent="0.25">
      <c r="A3567" s="1038">
        <v>41719</v>
      </c>
    </row>
    <row r="3568" spans="1:1" x14ac:dyDescent="0.25">
      <c r="A3568" s="1038">
        <v>41720</v>
      </c>
    </row>
    <row r="3569" spans="1:1" x14ac:dyDescent="0.25">
      <c r="A3569" s="1038">
        <v>41721</v>
      </c>
    </row>
    <row r="3570" spans="1:1" x14ac:dyDescent="0.25">
      <c r="A3570" s="1038">
        <v>41722</v>
      </c>
    </row>
    <row r="3571" spans="1:1" x14ac:dyDescent="0.25">
      <c r="A3571" s="1038">
        <v>41723</v>
      </c>
    </row>
    <row r="3572" spans="1:1" x14ac:dyDescent="0.25">
      <c r="A3572" s="1038">
        <v>41724</v>
      </c>
    </row>
    <row r="3573" spans="1:1" x14ac:dyDescent="0.25">
      <c r="A3573" s="1038">
        <v>41725</v>
      </c>
    </row>
    <row r="3574" spans="1:1" x14ac:dyDescent="0.25">
      <c r="A3574" s="1038">
        <v>41726</v>
      </c>
    </row>
    <row r="3575" spans="1:1" x14ac:dyDescent="0.25">
      <c r="A3575" s="1038">
        <v>41727</v>
      </c>
    </row>
    <row r="3576" spans="1:1" x14ac:dyDescent="0.25">
      <c r="A3576" s="1038">
        <v>41728</v>
      </c>
    </row>
    <row r="3577" spans="1:1" x14ac:dyDescent="0.25">
      <c r="A3577" s="1038">
        <v>41729</v>
      </c>
    </row>
    <row r="3578" spans="1:1" x14ac:dyDescent="0.25">
      <c r="A3578" s="1038">
        <v>41730</v>
      </c>
    </row>
    <row r="3579" spans="1:1" x14ac:dyDescent="0.25">
      <c r="A3579" s="1038">
        <v>41731</v>
      </c>
    </row>
    <row r="3580" spans="1:1" x14ac:dyDescent="0.25">
      <c r="A3580" s="1038">
        <v>41732</v>
      </c>
    </row>
    <row r="3581" spans="1:1" x14ac:dyDescent="0.25">
      <c r="A3581" s="1038">
        <v>41733</v>
      </c>
    </row>
    <row r="3582" spans="1:1" x14ac:dyDescent="0.25">
      <c r="A3582" s="1038">
        <v>41734</v>
      </c>
    </row>
    <row r="3583" spans="1:1" x14ac:dyDescent="0.25">
      <c r="A3583" s="1038">
        <v>41735</v>
      </c>
    </row>
    <row r="3584" spans="1:1" x14ac:dyDescent="0.25">
      <c r="A3584" s="1038">
        <v>41736</v>
      </c>
    </row>
    <row r="3585" spans="1:1" x14ac:dyDescent="0.25">
      <c r="A3585" s="1038">
        <v>41737</v>
      </c>
    </row>
    <row r="3586" spans="1:1" x14ac:dyDescent="0.25">
      <c r="A3586" s="1038">
        <v>41738</v>
      </c>
    </row>
    <row r="3587" spans="1:1" x14ac:dyDescent="0.25">
      <c r="A3587" s="1038">
        <v>41739</v>
      </c>
    </row>
    <row r="3588" spans="1:1" x14ac:dyDescent="0.25">
      <c r="A3588" s="1038">
        <v>41740</v>
      </c>
    </row>
    <row r="3589" spans="1:1" x14ac:dyDescent="0.25">
      <c r="A3589" s="1038">
        <v>41741</v>
      </c>
    </row>
    <row r="3590" spans="1:1" x14ac:dyDescent="0.25">
      <c r="A3590" s="1038">
        <v>41742</v>
      </c>
    </row>
    <row r="3591" spans="1:1" x14ac:dyDescent="0.25">
      <c r="A3591" s="1038">
        <v>41743</v>
      </c>
    </row>
    <row r="3592" spans="1:1" x14ac:dyDescent="0.25">
      <c r="A3592" s="1038">
        <v>41744</v>
      </c>
    </row>
    <row r="3593" spans="1:1" x14ac:dyDescent="0.25">
      <c r="A3593" s="1038">
        <v>41745</v>
      </c>
    </row>
    <row r="3594" spans="1:1" x14ac:dyDescent="0.25">
      <c r="A3594" s="1038">
        <v>41746</v>
      </c>
    </row>
    <row r="3595" spans="1:1" x14ac:dyDescent="0.25">
      <c r="A3595" s="1038">
        <v>41747</v>
      </c>
    </row>
    <row r="3596" spans="1:1" x14ac:dyDescent="0.25">
      <c r="A3596" s="1038">
        <v>41748</v>
      </c>
    </row>
    <row r="3597" spans="1:1" x14ac:dyDescent="0.25">
      <c r="A3597" s="1038">
        <v>41749</v>
      </c>
    </row>
    <row r="3598" spans="1:1" x14ac:dyDescent="0.25">
      <c r="A3598" s="1038">
        <v>41750</v>
      </c>
    </row>
    <row r="3599" spans="1:1" x14ac:dyDescent="0.25">
      <c r="A3599" s="1038">
        <v>41751</v>
      </c>
    </row>
    <row r="3600" spans="1:1" x14ac:dyDescent="0.25">
      <c r="A3600" s="1038">
        <v>41752</v>
      </c>
    </row>
    <row r="3601" spans="1:1" x14ac:dyDescent="0.25">
      <c r="A3601" s="1038">
        <v>41753</v>
      </c>
    </row>
    <row r="3602" spans="1:1" x14ac:dyDescent="0.25">
      <c r="A3602" s="1038">
        <v>41754</v>
      </c>
    </row>
    <row r="3603" spans="1:1" x14ac:dyDescent="0.25">
      <c r="A3603" s="1038">
        <v>41755</v>
      </c>
    </row>
    <row r="3604" spans="1:1" x14ac:dyDescent="0.25">
      <c r="A3604" s="1038">
        <v>41756</v>
      </c>
    </row>
    <row r="3605" spans="1:1" x14ac:dyDescent="0.25">
      <c r="A3605" s="1038">
        <v>41757</v>
      </c>
    </row>
    <row r="3606" spans="1:1" x14ac:dyDescent="0.25">
      <c r="A3606" s="1038">
        <v>41758</v>
      </c>
    </row>
    <row r="3607" spans="1:1" x14ac:dyDescent="0.25">
      <c r="A3607" s="1038">
        <v>41759</v>
      </c>
    </row>
    <row r="3608" spans="1:1" x14ac:dyDescent="0.25">
      <c r="A3608" s="1038">
        <v>41760</v>
      </c>
    </row>
    <row r="3609" spans="1:1" x14ac:dyDescent="0.25">
      <c r="A3609" s="1038">
        <v>41761</v>
      </c>
    </row>
    <row r="3610" spans="1:1" x14ac:dyDescent="0.25">
      <c r="A3610" s="1038">
        <v>41762</v>
      </c>
    </row>
    <row r="3611" spans="1:1" x14ac:dyDescent="0.25">
      <c r="A3611" s="1038">
        <v>41763</v>
      </c>
    </row>
    <row r="3612" spans="1:1" x14ac:dyDescent="0.25">
      <c r="A3612" s="1038">
        <v>41764</v>
      </c>
    </row>
    <row r="3613" spans="1:1" x14ac:dyDescent="0.25">
      <c r="A3613" s="1038">
        <v>41765</v>
      </c>
    </row>
    <row r="3614" spans="1:1" x14ac:dyDescent="0.25">
      <c r="A3614" s="1038">
        <v>41766</v>
      </c>
    </row>
    <row r="3615" spans="1:1" x14ac:dyDescent="0.25">
      <c r="A3615" s="1038">
        <v>41767</v>
      </c>
    </row>
    <row r="3616" spans="1:1" x14ac:dyDescent="0.25">
      <c r="A3616" s="1038">
        <v>41768</v>
      </c>
    </row>
    <row r="3617" spans="1:1" x14ac:dyDescent="0.25">
      <c r="A3617" s="1038">
        <v>41769</v>
      </c>
    </row>
    <row r="3618" spans="1:1" x14ac:dyDescent="0.25">
      <c r="A3618" s="1038">
        <v>41770</v>
      </c>
    </row>
    <row r="3619" spans="1:1" x14ac:dyDescent="0.25">
      <c r="A3619" s="1038">
        <v>41771</v>
      </c>
    </row>
    <row r="3620" spans="1:1" x14ac:dyDescent="0.25">
      <c r="A3620" s="1038">
        <v>41772</v>
      </c>
    </row>
    <row r="3621" spans="1:1" x14ac:dyDescent="0.25">
      <c r="A3621" s="1038">
        <v>41773</v>
      </c>
    </row>
    <row r="3622" spans="1:1" x14ac:dyDescent="0.25">
      <c r="A3622" s="1038">
        <v>41774</v>
      </c>
    </row>
    <row r="3623" spans="1:1" x14ac:dyDescent="0.25">
      <c r="A3623" s="1038">
        <v>41775</v>
      </c>
    </row>
    <row r="3624" spans="1:1" x14ac:dyDescent="0.25">
      <c r="A3624" s="1038">
        <v>41776</v>
      </c>
    </row>
    <row r="3625" spans="1:1" x14ac:dyDescent="0.25">
      <c r="A3625" s="1038">
        <v>41777</v>
      </c>
    </row>
    <row r="3626" spans="1:1" x14ac:dyDescent="0.25">
      <c r="A3626" s="1038">
        <v>41778</v>
      </c>
    </row>
    <row r="3627" spans="1:1" x14ac:dyDescent="0.25">
      <c r="A3627" s="1038">
        <v>41779</v>
      </c>
    </row>
    <row r="3628" spans="1:1" x14ac:dyDescent="0.25">
      <c r="A3628" s="1038">
        <v>41780</v>
      </c>
    </row>
    <row r="3629" spans="1:1" x14ac:dyDescent="0.25">
      <c r="A3629" s="1038">
        <v>41781</v>
      </c>
    </row>
    <row r="3630" spans="1:1" x14ac:dyDescent="0.25">
      <c r="A3630" s="1038">
        <v>41782</v>
      </c>
    </row>
    <row r="3631" spans="1:1" x14ac:dyDescent="0.25">
      <c r="A3631" s="1038">
        <v>41783</v>
      </c>
    </row>
    <row r="3632" spans="1:1" x14ac:dyDescent="0.25">
      <c r="A3632" s="1038">
        <v>41784</v>
      </c>
    </row>
    <row r="3633" spans="1:1" x14ac:dyDescent="0.25">
      <c r="A3633" s="1038">
        <v>41785</v>
      </c>
    </row>
    <row r="3634" spans="1:1" x14ac:dyDescent="0.25">
      <c r="A3634" s="1038">
        <v>41786</v>
      </c>
    </row>
    <row r="3635" spans="1:1" x14ac:dyDescent="0.25">
      <c r="A3635" s="1038">
        <v>41787</v>
      </c>
    </row>
    <row r="3636" spans="1:1" x14ac:dyDescent="0.25">
      <c r="A3636" s="1038">
        <v>41788</v>
      </c>
    </row>
    <row r="3637" spans="1:1" x14ac:dyDescent="0.25">
      <c r="A3637" s="1038">
        <v>41789</v>
      </c>
    </row>
    <row r="3638" spans="1:1" x14ac:dyDescent="0.25">
      <c r="A3638" s="1038">
        <v>41790</v>
      </c>
    </row>
    <row r="3639" spans="1:1" x14ac:dyDescent="0.25">
      <c r="A3639" s="1038">
        <v>41791</v>
      </c>
    </row>
    <row r="3640" spans="1:1" x14ac:dyDescent="0.25">
      <c r="A3640" s="1038">
        <v>41792</v>
      </c>
    </row>
    <row r="3641" spans="1:1" x14ac:dyDescent="0.25">
      <c r="A3641" s="1038">
        <v>41793</v>
      </c>
    </row>
    <row r="3642" spans="1:1" x14ac:dyDescent="0.25">
      <c r="A3642" s="1038">
        <v>41794</v>
      </c>
    </row>
    <row r="3643" spans="1:1" x14ac:dyDescent="0.25">
      <c r="A3643" s="1038">
        <v>41795</v>
      </c>
    </row>
    <row r="3644" spans="1:1" x14ac:dyDescent="0.25">
      <c r="A3644" s="1038">
        <v>41796</v>
      </c>
    </row>
    <row r="3645" spans="1:1" x14ac:dyDescent="0.25">
      <c r="A3645" s="1038">
        <v>41797</v>
      </c>
    </row>
    <row r="3646" spans="1:1" x14ac:dyDescent="0.25">
      <c r="A3646" s="1038">
        <v>41798</v>
      </c>
    </row>
    <row r="3647" spans="1:1" x14ac:dyDescent="0.25">
      <c r="A3647" s="1038">
        <v>41799</v>
      </c>
    </row>
    <row r="3648" spans="1:1" x14ac:dyDescent="0.25">
      <c r="A3648" s="1038">
        <v>41800</v>
      </c>
    </row>
    <row r="3649" spans="1:1" x14ac:dyDescent="0.25">
      <c r="A3649" s="1038">
        <v>41801</v>
      </c>
    </row>
    <row r="3650" spans="1:1" x14ac:dyDescent="0.25">
      <c r="A3650" s="1038">
        <v>41802</v>
      </c>
    </row>
    <row r="3651" spans="1:1" x14ac:dyDescent="0.25">
      <c r="A3651" s="1038">
        <v>41803</v>
      </c>
    </row>
    <row r="3652" spans="1:1" x14ac:dyDescent="0.25">
      <c r="A3652" s="1038">
        <v>41804</v>
      </c>
    </row>
    <row r="3653" spans="1:1" x14ac:dyDescent="0.25">
      <c r="A3653" s="1038">
        <v>41805</v>
      </c>
    </row>
    <row r="3654" spans="1:1" x14ac:dyDescent="0.25">
      <c r="A3654" s="1038">
        <v>41806</v>
      </c>
    </row>
    <row r="3655" spans="1:1" x14ac:dyDescent="0.25">
      <c r="A3655" s="1038">
        <v>41807</v>
      </c>
    </row>
    <row r="3656" spans="1:1" x14ac:dyDescent="0.25">
      <c r="A3656" s="1038">
        <v>41808</v>
      </c>
    </row>
    <row r="3657" spans="1:1" x14ac:dyDescent="0.25">
      <c r="A3657" s="1038">
        <v>41809</v>
      </c>
    </row>
    <row r="3658" spans="1:1" x14ac:dyDescent="0.25">
      <c r="A3658" s="1038">
        <v>41810</v>
      </c>
    </row>
    <row r="3659" spans="1:1" x14ac:dyDescent="0.25">
      <c r="A3659" s="1038">
        <v>41811</v>
      </c>
    </row>
    <row r="3660" spans="1:1" x14ac:dyDescent="0.25">
      <c r="A3660" s="1038">
        <v>41812</v>
      </c>
    </row>
    <row r="3661" spans="1:1" x14ac:dyDescent="0.25">
      <c r="A3661" s="1038">
        <v>41813</v>
      </c>
    </row>
    <row r="3662" spans="1:1" x14ac:dyDescent="0.25">
      <c r="A3662" s="1038">
        <v>41814</v>
      </c>
    </row>
    <row r="3663" spans="1:1" x14ac:dyDescent="0.25">
      <c r="A3663" s="1038">
        <v>41815</v>
      </c>
    </row>
    <row r="3664" spans="1:1" x14ac:dyDescent="0.25">
      <c r="A3664" s="1038">
        <v>41816</v>
      </c>
    </row>
    <row r="3665" spans="1:1" x14ac:dyDescent="0.25">
      <c r="A3665" s="1038">
        <v>41817</v>
      </c>
    </row>
    <row r="3666" spans="1:1" x14ac:dyDescent="0.25">
      <c r="A3666" s="1038">
        <v>41818</v>
      </c>
    </row>
    <row r="3667" spans="1:1" x14ac:dyDescent="0.25">
      <c r="A3667" s="1038">
        <v>41819</v>
      </c>
    </row>
    <row r="3668" spans="1:1" x14ac:dyDescent="0.25">
      <c r="A3668" s="1038">
        <v>41820</v>
      </c>
    </row>
    <row r="3669" spans="1:1" x14ac:dyDescent="0.25">
      <c r="A3669" s="1038">
        <v>41821</v>
      </c>
    </row>
    <row r="3670" spans="1:1" x14ac:dyDescent="0.25">
      <c r="A3670" s="1038">
        <v>41822</v>
      </c>
    </row>
    <row r="3671" spans="1:1" x14ac:dyDescent="0.25">
      <c r="A3671" s="1038">
        <v>41823</v>
      </c>
    </row>
    <row r="3672" spans="1:1" x14ac:dyDescent="0.25">
      <c r="A3672" s="1038">
        <v>41824</v>
      </c>
    </row>
    <row r="3673" spans="1:1" x14ac:dyDescent="0.25">
      <c r="A3673" s="1038">
        <v>41825</v>
      </c>
    </row>
    <row r="3674" spans="1:1" x14ac:dyDescent="0.25">
      <c r="A3674" s="1038">
        <v>41826</v>
      </c>
    </row>
    <row r="3675" spans="1:1" x14ac:dyDescent="0.25">
      <c r="A3675" s="1038">
        <v>41827</v>
      </c>
    </row>
    <row r="3676" spans="1:1" x14ac:dyDescent="0.25">
      <c r="A3676" s="1038">
        <v>41828</v>
      </c>
    </row>
    <row r="3677" spans="1:1" x14ac:dyDescent="0.25">
      <c r="A3677" s="1038">
        <v>41829</v>
      </c>
    </row>
    <row r="3678" spans="1:1" x14ac:dyDescent="0.25">
      <c r="A3678" s="1038">
        <v>41830</v>
      </c>
    </row>
    <row r="3679" spans="1:1" x14ac:dyDescent="0.25">
      <c r="A3679" s="1038">
        <v>41831</v>
      </c>
    </row>
    <row r="3680" spans="1:1" x14ac:dyDescent="0.25">
      <c r="A3680" s="1038">
        <v>41832</v>
      </c>
    </row>
    <row r="3681" spans="1:1" x14ac:dyDescent="0.25">
      <c r="A3681" s="1038">
        <v>41833</v>
      </c>
    </row>
    <row r="3682" spans="1:1" x14ac:dyDescent="0.25">
      <c r="A3682" s="1038">
        <v>41834</v>
      </c>
    </row>
    <row r="3683" spans="1:1" x14ac:dyDescent="0.25">
      <c r="A3683" s="1038">
        <v>41835</v>
      </c>
    </row>
    <row r="3684" spans="1:1" x14ac:dyDescent="0.25">
      <c r="A3684" s="1038">
        <v>41836</v>
      </c>
    </row>
    <row r="3685" spans="1:1" x14ac:dyDescent="0.25">
      <c r="A3685" s="1038">
        <v>41837</v>
      </c>
    </row>
    <row r="3686" spans="1:1" x14ac:dyDescent="0.25">
      <c r="A3686" s="1038">
        <v>41838</v>
      </c>
    </row>
    <row r="3687" spans="1:1" x14ac:dyDescent="0.25">
      <c r="A3687" s="1038">
        <v>41839</v>
      </c>
    </row>
    <row r="3688" spans="1:1" x14ac:dyDescent="0.25">
      <c r="A3688" s="1038">
        <v>41840</v>
      </c>
    </row>
    <row r="3689" spans="1:1" x14ac:dyDescent="0.25">
      <c r="A3689" s="1038">
        <v>41841</v>
      </c>
    </row>
    <row r="3690" spans="1:1" x14ac:dyDescent="0.25">
      <c r="A3690" s="1038">
        <v>41842</v>
      </c>
    </row>
    <row r="3691" spans="1:1" x14ac:dyDescent="0.25">
      <c r="A3691" s="1038">
        <v>41843</v>
      </c>
    </row>
    <row r="3692" spans="1:1" x14ac:dyDescent="0.25">
      <c r="A3692" s="1038">
        <v>41844</v>
      </c>
    </row>
    <row r="3693" spans="1:1" x14ac:dyDescent="0.25">
      <c r="A3693" s="1038">
        <v>41845</v>
      </c>
    </row>
    <row r="3694" spans="1:1" x14ac:dyDescent="0.25">
      <c r="A3694" s="1038">
        <v>41846</v>
      </c>
    </row>
    <row r="3695" spans="1:1" x14ac:dyDescent="0.25">
      <c r="A3695" s="1038">
        <v>41847</v>
      </c>
    </row>
    <row r="3696" spans="1:1" x14ac:dyDescent="0.25">
      <c r="A3696" s="1038">
        <v>41848</v>
      </c>
    </row>
    <row r="3697" spans="1:1" x14ac:dyDescent="0.25">
      <c r="A3697" s="1038">
        <v>41849</v>
      </c>
    </row>
    <row r="3698" spans="1:1" x14ac:dyDescent="0.25">
      <c r="A3698" s="1038">
        <v>41850</v>
      </c>
    </row>
    <row r="3699" spans="1:1" x14ac:dyDescent="0.25">
      <c r="A3699" s="1038">
        <v>41851</v>
      </c>
    </row>
    <row r="3700" spans="1:1" x14ac:dyDescent="0.25">
      <c r="A3700" s="1038">
        <v>41852</v>
      </c>
    </row>
    <row r="3701" spans="1:1" x14ac:dyDescent="0.25">
      <c r="A3701" s="1038">
        <v>41853</v>
      </c>
    </row>
    <row r="3702" spans="1:1" x14ac:dyDescent="0.25">
      <c r="A3702" s="1038">
        <v>41854</v>
      </c>
    </row>
    <row r="3703" spans="1:1" x14ac:dyDescent="0.25">
      <c r="A3703" s="1038">
        <v>41855</v>
      </c>
    </row>
    <row r="3704" spans="1:1" x14ac:dyDescent="0.25">
      <c r="A3704" s="1038">
        <v>41856</v>
      </c>
    </row>
    <row r="3705" spans="1:1" x14ac:dyDescent="0.25">
      <c r="A3705" s="1038">
        <v>41857</v>
      </c>
    </row>
    <row r="3706" spans="1:1" x14ac:dyDescent="0.25">
      <c r="A3706" s="1038">
        <v>41858</v>
      </c>
    </row>
    <row r="3707" spans="1:1" x14ac:dyDescent="0.25">
      <c r="A3707" s="1038">
        <v>41859</v>
      </c>
    </row>
    <row r="3708" spans="1:1" x14ac:dyDescent="0.25">
      <c r="A3708" s="1038">
        <v>41860</v>
      </c>
    </row>
    <row r="3709" spans="1:1" x14ac:dyDescent="0.25">
      <c r="A3709" s="1038">
        <v>41861</v>
      </c>
    </row>
    <row r="3710" spans="1:1" x14ac:dyDescent="0.25">
      <c r="A3710" s="1038">
        <v>41862</v>
      </c>
    </row>
    <row r="3711" spans="1:1" x14ac:dyDescent="0.25">
      <c r="A3711" s="1038">
        <v>41863</v>
      </c>
    </row>
    <row r="3712" spans="1:1" x14ac:dyDescent="0.25">
      <c r="A3712" s="1038">
        <v>41864</v>
      </c>
    </row>
    <row r="3713" spans="1:1" x14ac:dyDescent="0.25">
      <c r="A3713" s="1038">
        <v>41865</v>
      </c>
    </row>
    <row r="3714" spans="1:1" x14ac:dyDescent="0.25">
      <c r="A3714" s="1038">
        <v>41866</v>
      </c>
    </row>
    <row r="3715" spans="1:1" x14ac:dyDescent="0.25">
      <c r="A3715" s="1038">
        <v>41867</v>
      </c>
    </row>
    <row r="3716" spans="1:1" x14ac:dyDescent="0.25">
      <c r="A3716" s="1038">
        <v>41868</v>
      </c>
    </row>
    <row r="3717" spans="1:1" x14ac:dyDescent="0.25">
      <c r="A3717" s="1038">
        <v>41869</v>
      </c>
    </row>
    <row r="3718" spans="1:1" x14ac:dyDescent="0.25">
      <c r="A3718" s="1038">
        <v>41870</v>
      </c>
    </row>
    <row r="3719" spans="1:1" x14ac:dyDescent="0.25">
      <c r="A3719" s="1038">
        <v>41871</v>
      </c>
    </row>
    <row r="3720" spans="1:1" x14ac:dyDescent="0.25">
      <c r="A3720" s="1038">
        <v>41872</v>
      </c>
    </row>
    <row r="3721" spans="1:1" x14ac:dyDescent="0.25">
      <c r="A3721" s="1038">
        <v>41873</v>
      </c>
    </row>
    <row r="3722" spans="1:1" x14ac:dyDescent="0.25">
      <c r="A3722" s="1038">
        <v>41874</v>
      </c>
    </row>
    <row r="3723" spans="1:1" x14ac:dyDescent="0.25">
      <c r="A3723" s="1038">
        <v>41875</v>
      </c>
    </row>
    <row r="3724" spans="1:1" x14ac:dyDescent="0.25">
      <c r="A3724" s="1038">
        <v>41876</v>
      </c>
    </row>
    <row r="3725" spans="1:1" x14ac:dyDescent="0.25">
      <c r="A3725" s="1038">
        <v>41877</v>
      </c>
    </row>
    <row r="3726" spans="1:1" x14ac:dyDescent="0.25">
      <c r="A3726" s="1038">
        <v>41878</v>
      </c>
    </row>
    <row r="3727" spans="1:1" x14ac:dyDescent="0.25">
      <c r="A3727" s="1038">
        <v>41879</v>
      </c>
    </row>
    <row r="3728" spans="1:1" x14ac:dyDescent="0.25">
      <c r="A3728" s="1038">
        <v>41880</v>
      </c>
    </row>
    <row r="3729" spans="1:1" x14ac:dyDescent="0.25">
      <c r="A3729" s="1038">
        <v>41881</v>
      </c>
    </row>
    <row r="3730" spans="1:1" x14ac:dyDescent="0.25">
      <c r="A3730" s="1038">
        <v>41882</v>
      </c>
    </row>
    <row r="3731" spans="1:1" x14ac:dyDescent="0.25">
      <c r="A3731" s="1038">
        <v>41883</v>
      </c>
    </row>
    <row r="3732" spans="1:1" x14ac:dyDescent="0.25">
      <c r="A3732" s="1038">
        <v>41884</v>
      </c>
    </row>
    <row r="3733" spans="1:1" x14ac:dyDescent="0.25">
      <c r="A3733" s="1038">
        <v>41885</v>
      </c>
    </row>
    <row r="3734" spans="1:1" x14ac:dyDescent="0.25">
      <c r="A3734" s="1038">
        <v>41886</v>
      </c>
    </row>
    <row r="3735" spans="1:1" x14ac:dyDescent="0.25">
      <c r="A3735" s="1038">
        <v>41887</v>
      </c>
    </row>
    <row r="3736" spans="1:1" x14ac:dyDescent="0.25">
      <c r="A3736" s="1038">
        <v>41888</v>
      </c>
    </row>
    <row r="3737" spans="1:1" x14ac:dyDescent="0.25">
      <c r="A3737" s="1038">
        <v>41889</v>
      </c>
    </row>
    <row r="3738" spans="1:1" x14ac:dyDescent="0.25">
      <c r="A3738" s="1038">
        <v>41890</v>
      </c>
    </row>
    <row r="3739" spans="1:1" x14ac:dyDescent="0.25">
      <c r="A3739" s="1038">
        <v>41891</v>
      </c>
    </row>
    <row r="3740" spans="1:1" x14ac:dyDescent="0.25">
      <c r="A3740" s="1038">
        <v>41892</v>
      </c>
    </row>
    <row r="3741" spans="1:1" x14ac:dyDescent="0.25">
      <c r="A3741" s="1038">
        <v>41893</v>
      </c>
    </row>
    <row r="3742" spans="1:1" x14ac:dyDescent="0.25">
      <c r="A3742" s="1038">
        <v>41894</v>
      </c>
    </row>
    <row r="3743" spans="1:1" x14ac:dyDescent="0.25">
      <c r="A3743" s="1038">
        <v>41895</v>
      </c>
    </row>
    <row r="3744" spans="1:1" x14ac:dyDescent="0.25">
      <c r="A3744" s="1038">
        <v>41896</v>
      </c>
    </row>
    <row r="3745" spans="1:1" x14ac:dyDescent="0.25">
      <c r="A3745" s="1038">
        <v>41897</v>
      </c>
    </row>
    <row r="3746" spans="1:1" x14ac:dyDescent="0.25">
      <c r="A3746" s="1038">
        <v>41898</v>
      </c>
    </row>
    <row r="3747" spans="1:1" x14ac:dyDescent="0.25">
      <c r="A3747" s="1038">
        <v>41899</v>
      </c>
    </row>
    <row r="3748" spans="1:1" x14ac:dyDescent="0.25">
      <c r="A3748" s="1038">
        <v>41900</v>
      </c>
    </row>
    <row r="3749" spans="1:1" x14ac:dyDescent="0.25">
      <c r="A3749" s="1038">
        <v>41901</v>
      </c>
    </row>
    <row r="3750" spans="1:1" x14ac:dyDescent="0.25">
      <c r="A3750" s="1038">
        <v>41902</v>
      </c>
    </row>
    <row r="3751" spans="1:1" x14ac:dyDescent="0.25">
      <c r="A3751" s="1038">
        <v>41903</v>
      </c>
    </row>
    <row r="3752" spans="1:1" x14ac:dyDescent="0.25">
      <c r="A3752" s="1038">
        <v>41904</v>
      </c>
    </row>
    <row r="3753" spans="1:1" x14ac:dyDescent="0.25">
      <c r="A3753" s="1038">
        <v>41905</v>
      </c>
    </row>
    <row r="3754" spans="1:1" x14ac:dyDescent="0.25">
      <c r="A3754" s="1038">
        <v>41906</v>
      </c>
    </row>
    <row r="3755" spans="1:1" x14ac:dyDescent="0.25">
      <c r="A3755" s="1038">
        <v>41907</v>
      </c>
    </row>
    <row r="3756" spans="1:1" x14ac:dyDescent="0.25">
      <c r="A3756" s="1038">
        <v>41908</v>
      </c>
    </row>
    <row r="3757" spans="1:1" x14ac:dyDescent="0.25">
      <c r="A3757" s="1038">
        <v>41909</v>
      </c>
    </row>
    <row r="3758" spans="1:1" x14ac:dyDescent="0.25">
      <c r="A3758" s="1038">
        <v>41910</v>
      </c>
    </row>
    <row r="3759" spans="1:1" x14ac:dyDescent="0.25">
      <c r="A3759" s="1038">
        <v>41911</v>
      </c>
    </row>
    <row r="3760" spans="1:1" x14ac:dyDescent="0.25">
      <c r="A3760" s="1038">
        <v>41912</v>
      </c>
    </row>
    <row r="3761" spans="1:1" x14ac:dyDescent="0.25">
      <c r="A3761" s="1038">
        <v>41913</v>
      </c>
    </row>
    <row r="3762" spans="1:1" x14ac:dyDescent="0.25">
      <c r="A3762" s="1038">
        <v>41914</v>
      </c>
    </row>
    <row r="3763" spans="1:1" x14ac:dyDescent="0.25">
      <c r="A3763" s="1038">
        <v>41915</v>
      </c>
    </row>
    <row r="3764" spans="1:1" x14ac:dyDescent="0.25">
      <c r="A3764" s="1038">
        <v>41916</v>
      </c>
    </row>
    <row r="3765" spans="1:1" x14ac:dyDescent="0.25">
      <c r="A3765" s="1038">
        <v>41917</v>
      </c>
    </row>
    <row r="3766" spans="1:1" x14ac:dyDescent="0.25">
      <c r="A3766" s="1038">
        <v>41918</v>
      </c>
    </row>
    <row r="3767" spans="1:1" x14ac:dyDescent="0.25">
      <c r="A3767" s="1038">
        <v>41919</v>
      </c>
    </row>
    <row r="3768" spans="1:1" x14ac:dyDescent="0.25">
      <c r="A3768" s="1038">
        <v>41920</v>
      </c>
    </row>
    <row r="3769" spans="1:1" x14ac:dyDescent="0.25">
      <c r="A3769" s="1038">
        <v>41921</v>
      </c>
    </row>
    <row r="3770" spans="1:1" x14ac:dyDescent="0.25">
      <c r="A3770" s="1038">
        <v>41922</v>
      </c>
    </row>
    <row r="3771" spans="1:1" x14ac:dyDescent="0.25">
      <c r="A3771" s="1038">
        <v>41923</v>
      </c>
    </row>
    <row r="3772" spans="1:1" x14ac:dyDescent="0.25">
      <c r="A3772" s="1038">
        <v>41924</v>
      </c>
    </row>
    <row r="3773" spans="1:1" x14ac:dyDescent="0.25">
      <c r="A3773" s="1038">
        <v>41925</v>
      </c>
    </row>
    <row r="3774" spans="1:1" x14ac:dyDescent="0.25">
      <c r="A3774" s="1038">
        <v>41926</v>
      </c>
    </row>
    <row r="3775" spans="1:1" x14ac:dyDescent="0.25">
      <c r="A3775" s="1038">
        <v>41927</v>
      </c>
    </row>
    <row r="3776" spans="1:1" x14ac:dyDescent="0.25">
      <c r="A3776" s="1038">
        <v>41928</v>
      </c>
    </row>
    <row r="3777" spans="1:1" x14ac:dyDescent="0.25">
      <c r="A3777" s="1038">
        <v>41929</v>
      </c>
    </row>
    <row r="3778" spans="1:1" x14ac:dyDescent="0.25">
      <c r="A3778" s="1038">
        <v>41930</v>
      </c>
    </row>
    <row r="3779" spans="1:1" x14ac:dyDescent="0.25">
      <c r="A3779" s="1038">
        <v>41931</v>
      </c>
    </row>
    <row r="3780" spans="1:1" x14ac:dyDescent="0.25">
      <c r="A3780" s="1038">
        <v>41932</v>
      </c>
    </row>
    <row r="3781" spans="1:1" x14ac:dyDescent="0.25">
      <c r="A3781" s="1038">
        <v>41933</v>
      </c>
    </row>
    <row r="3782" spans="1:1" x14ac:dyDescent="0.25">
      <c r="A3782" s="1038">
        <v>41934</v>
      </c>
    </row>
    <row r="3783" spans="1:1" x14ac:dyDescent="0.25">
      <c r="A3783" s="1038">
        <v>41935</v>
      </c>
    </row>
    <row r="3784" spans="1:1" x14ac:dyDescent="0.25">
      <c r="A3784" s="1038">
        <v>41936</v>
      </c>
    </row>
    <row r="3785" spans="1:1" x14ac:dyDescent="0.25">
      <c r="A3785" s="1038">
        <v>41937</v>
      </c>
    </row>
    <row r="3786" spans="1:1" x14ac:dyDescent="0.25">
      <c r="A3786" s="1038">
        <v>41938</v>
      </c>
    </row>
    <row r="3787" spans="1:1" x14ac:dyDescent="0.25">
      <c r="A3787" s="1038">
        <v>41939</v>
      </c>
    </row>
    <row r="3788" spans="1:1" x14ac:dyDescent="0.25">
      <c r="A3788" s="1038">
        <v>41940</v>
      </c>
    </row>
    <row r="3789" spans="1:1" x14ac:dyDescent="0.25">
      <c r="A3789" s="1038">
        <v>41941</v>
      </c>
    </row>
    <row r="3790" spans="1:1" x14ac:dyDescent="0.25">
      <c r="A3790" s="1038">
        <v>41942</v>
      </c>
    </row>
    <row r="3791" spans="1:1" x14ac:dyDescent="0.25">
      <c r="A3791" s="1038">
        <v>41943</v>
      </c>
    </row>
    <row r="3792" spans="1:1" x14ac:dyDescent="0.25">
      <c r="A3792" s="1038">
        <v>41944</v>
      </c>
    </row>
    <row r="3793" spans="1:1" x14ac:dyDescent="0.25">
      <c r="A3793" s="1038">
        <v>41945</v>
      </c>
    </row>
    <row r="3794" spans="1:1" x14ac:dyDescent="0.25">
      <c r="A3794" s="1038">
        <v>41946</v>
      </c>
    </row>
    <row r="3795" spans="1:1" x14ac:dyDescent="0.25">
      <c r="A3795" s="1038">
        <v>41947</v>
      </c>
    </row>
    <row r="3796" spans="1:1" x14ac:dyDescent="0.25">
      <c r="A3796" s="1038">
        <v>41948</v>
      </c>
    </row>
    <row r="3797" spans="1:1" x14ac:dyDescent="0.25">
      <c r="A3797" s="1038">
        <v>41949</v>
      </c>
    </row>
    <row r="3798" spans="1:1" x14ac:dyDescent="0.25">
      <c r="A3798" s="1038">
        <v>41950</v>
      </c>
    </row>
    <row r="3799" spans="1:1" x14ac:dyDescent="0.25">
      <c r="A3799" s="1038">
        <v>41951</v>
      </c>
    </row>
    <row r="3800" spans="1:1" x14ac:dyDescent="0.25">
      <c r="A3800" s="1038">
        <v>41952</v>
      </c>
    </row>
    <row r="3801" spans="1:1" x14ac:dyDescent="0.25">
      <c r="A3801" s="1038">
        <v>41953</v>
      </c>
    </row>
    <row r="3802" spans="1:1" x14ac:dyDescent="0.25">
      <c r="A3802" s="1038">
        <v>41954</v>
      </c>
    </row>
    <row r="3803" spans="1:1" x14ac:dyDescent="0.25">
      <c r="A3803" s="1038">
        <v>41955</v>
      </c>
    </row>
    <row r="3804" spans="1:1" x14ac:dyDescent="0.25">
      <c r="A3804" s="1038">
        <v>41956</v>
      </c>
    </row>
    <row r="3805" spans="1:1" x14ac:dyDescent="0.25">
      <c r="A3805" s="1038">
        <v>41957</v>
      </c>
    </row>
    <row r="3806" spans="1:1" x14ac:dyDescent="0.25">
      <c r="A3806" s="1038">
        <v>41958</v>
      </c>
    </row>
    <row r="3807" spans="1:1" x14ac:dyDescent="0.25">
      <c r="A3807" s="1038">
        <v>41959</v>
      </c>
    </row>
    <row r="3808" spans="1:1" x14ac:dyDescent="0.25">
      <c r="A3808" s="1038">
        <v>41960</v>
      </c>
    </row>
    <row r="3809" spans="1:1" x14ac:dyDescent="0.25">
      <c r="A3809" s="1038">
        <v>41961</v>
      </c>
    </row>
    <row r="3810" spans="1:1" x14ac:dyDescent="0.25">
      <c r="A3810" s="1038">
        <v>41962</v>
      </c>
    </row>
    <row r="3811" spans="1:1" x14ac:dyDescent="0.25">
      <c r="A3811" s="1038">
        <v>41963</v>
      </c>
    </row>
    <row r="3812" spans="1:1" x14ac:dyDescent="0.25">
      <c r="A3812" s="1038">
        <v>41964</v>
      </c>
    </row>
    <row r="3813" spans="1:1" x14ac:dyDescent="0.25">
      <c r="A3813" s="1038">
        <v>41965</v>
      </c>
    </row>
    <row r="3814" spans="1:1" x14ac:dyDescent="0.25">
      <c r="A3814" s="1038">
        <v>41966</v>
      </c>
    </row>
    <row r="3815" spans="1:1" x14ac:dyDescent="0.25">
      <c r="A3815" s="1038">
        <v>41967</v>
      </c>
    </row>
    <row r="3816" spans="1:1" x14ac:dyDescent="0.25">
      <c r="A3816" s="1038">
        <v>41968</v>
      </c>
    </row>
    <row r="3817" spans="1:1" x14ac:dyDescent="0.25">
      <c r="A3817" s="1038">
        <v>41969</v>
      </c>
    </row>
    <row r="3818" spans="1:1" x14ac:dyDescent="0.25">
      <c r="A3818" s="1038">
        <v>41970</v>
      </c>
    </row>
    <row r="3819" spans="1:1" x14ac:dyDescent="0.25">
      <c r="A3819" s="1038">
        <v>41971</v>
      </c>
    </row>
    <row r="3820" spans="1:1" x14ac:dyDescent="0.25">
      <c r="A3820" s="1038">
        <v>41972</v>
      </c>
    </row>
    <row r="3821" spans="1:1" x14ac:dyDescent="0.25">
      <c r="A3821" s="1038">
        <v>41973</v>
      </c>
    </row>
    <row r="3822" spans="1:1" x14ac:dyDescent="0.25">
      <c r="A3822" s="1038">
        <v>41974</v>
      </c>
    </row>
    <row r="3823" spans="1:1" x14ac:dyDescent="0.25">
      <c r="A3823" s="1038">
        <v>41975</v>
      </c>
    </row>
    <row r="3824" spans="1:1" x14ac:dyDescent="0.25">
      <c r="A3824" s="1038">
        <v>41976</v>
      </c>
    </row>
    <row r="3825" spans="1:1" x14ac:dyDescent="0.25">
      <c r="A3825" s="1038">
        <v>41977</v>
      </c>
    </row>
    <row r="3826" spans="1:1" x14ac:dyDescent="0.25">
      <c r="A3826" s="1038">
        <v>41978</v>
      </c>
    </row>
    <row r="3827" spans="1:1" x14ac:dyDescent="0.25">
      <c r="A3827" s="1038">
        <v>41979</v>
      </c>
    </row>
    <row r="3828" spans="1:1" x14ac:dyDescent="0.25">
      <c r="A3828" s="1038">
        <v>41980</v>
      </c>
    </row>
    <row r="3829" spans="1:1" x14ac:dyDescent="0.25">
      <c r="A3829" s="1038">
        <v>41981</v>
      </c>
    </row>
    <row r="3830" spans="1:1" x14ac:dyDescent="0.25">
      <c r="A3830" s="1038">
        <v>41982</v>
      </c>
    </row>
    <row r="3831" spans="1:1" x14ac:dyDescent="0.25">
      <c r="A3831" s="1038">
        <v>41983</v>
      </c>
    </row>
    <row r="3832" spans="1:1" x14ac:dyDescent="0.25">
      <c r="A3832" s="1038">
        <v>41984</v>
      </c>
    </row>
    <row r="3833" spans="1:1" x14ac:dyDescent="0.25">
      <c r="A3833" s="1038">
        <v>41985</v>
      </c>
    </row>
    <row r="3834" spans="1:1" x14ac:dyDescent="0.25">
      <c r="A3834" s="1038">
        <v>41986</v>
      </c>
    </row>
    <row r="3835" spans="1:1" x14ac:dyDescent="0.25">
      <c r="A3835" s="1038">
        <v>41987</v>
      </c>
    </row>
    <row r="3836" spans="1:1" x14ac:dyDescent="0.25">
      <c r="A3836" s="1038">
        <v>41988</v>
      </c>
    </row>
    <row r="3837" spans="1:1" x14ac:dyDescent="0.25">
      <c r="A3837" s="1038">
        <v>41989</v>
      </c>
    </row>
    <row r="3838" spans="1:1" x14ac:dyDescent="0.25">
      <c r="A3838" s="1038">
        <v>41990</v>
      </c>
    </row>
    <row r="3839" spans="1:1" x14ac:dyDescent="0.25">
      <c r="A3839" s="1038">
        <v>41991</v>
      </c>
    </row>
    <row r="3840" spans="1:1" x14ac:dyDescent="0.25">
      <c r="A3840" s="1038">
        <v>41992</v>
      </c>
    </row>
    <row r="3841" spans="1:1" x14ac:dyDescent="0.25">
      <c r="A3841" s="1038">
        <v>41993</v>
      </c>
    </row>
    <row r="3842" spans="1:1" x14ac:dyDescent="0.25">
      <c r="A3842" s="1038">
        <v>41994</v>
      </c>
    </row>
    <row r="3843" spans="1:1" x14ac:dyDescent="0.25">
      <c r="A3843" s="1038">
        <v>41995</v>
      </c>
    </row>
    <row r="3844" spans="1:1" x14ac:dyDescent="0.25">
      <c r="A3844" s="1038">
        <v>41996</v>
      </c>
    </row>
    <row r="3845" spans="1:1" x14ac:dyDescent="0.25">
      <c r="A3845" s="1038">
        <v>41997</v>
      </c>
    </row>
    <row r="3846" spans="1:1" x14ac:dyDescent="0.25">
      <c r="A3846" s="1038">
        <v>41998</v>
      </c>
    </row>
    <row r="3847" spans="1:1" x14ac:dyDescent="0.25">
      <c r="A3847" s="1038">
        <v>41999</v>
      </c>
    </row>
    <row r="3848" spans="1:1" x14ac:dyDescent="0.25">
      <c r="A3848" s="1038">
        <v>42000</v>
      </c>
    </row>
    <row r="3849" spans="1:1" x14ac:dyDescent="0.25">
      <c r="A3849" s="1038">
        <v>42001</v>
      </c>
    </row>
    <row r="3850" spans="1:1" x14ac:dyDescent="0.25">
      <c r="A3850" s="1038">
        <v>42002</v>
      </c>
    </row>
    <row r="3851" spans="1:1" x14ac:dyDescent="0.25">
      <c r="A3851" s="1038">
        <v>42003</v>
      </c>
    </row>
    <row r="3852" spans="1:1" x14ac:dyDescent="0.25">
      <c r="A3852" s="1038">
        <v>42004</v>
      </c>
    </row>
    <row r="3853" spans="1:1" x14ac:dyDescent="0.25">
      <c r="A3853" s="1038">
        <v>42005</v>
      </c>
    </row>
  </sheetData>
  <protectedRanges>
    <protectedRange sqref="A84:D84 A85:C87 A88:D110 I84:I134 A112:H134 E84:H110" name="Range5"/>
    <protectedRange sqref="A64:A66 B64:G76" name="Range3"/>
    <protectedRange sqref="C45:G45" name="Range2"/>
    <protectedRange sqref="C25:G25" name="Range1"/>
    <protectedRange sqref="C3:I4 D5:G5 H6:H12 I6:I13 C6:G13 A3:A13 B3:B12" name="Range4"/>
    <protectedRange sqref="A111:H111" name="Range5_1"/>
    <protectedRange sqref="H13" name="Range4_1"/>
  </protectedRanges>
  <mergeCells count="37">
    <mergeCell ref="C11:H11"/>
    <mergeCell ref="H9:I9"/>
    <mergeCell ref="A60:I60"/>
    <mergeCell ref="H5:I5"/>
    <mergeCell ref="F8:G8"/>
    <mergeCell ref="H8:I8"/>
    <mergeCell ref="A55:B58"/>
    <mergeCell ref="A121:I121"/>
    <mergeCell ref="B114:D114"/>
    <mergeCell ref="E115:F115"/>
    <mergeCell ref="A117:I117"/>
    <mergeCell ref="A118:I118"/>
    <mergeCell ref="A119:I119"/>
    <mergeCell ref="G114:H114"/>
    <mergeCell ref="K7:R7"/>
    <mergeCell ref="G6:I7"/>
    <mergeCell ref="C1:F1"/>
    <mergeCell ref="A3:I3"/>
    <mergeCell ref="B4:I4"/>
    <mergeCell ref="B6:C6"/>
    <mergeCell ref="B5:D5"/>
    <mergeCell ref="K13:R13"/>
    <mergeCell ref="B109:E109"/>
    <mergeCell ref="C62:D62"/>
    <mergeCell ref="B91:H91"/>
    <mergeCell ref="G92:H92"/>
    <mergeCell ref="F62:G62"/>
    <mergeCell ref="B92:E92"/>
    <mergeCell ref="A85:H85"/>
    <mergeCell ref="G100:H100"/>
    <mergeCell ref="B113:H113"/>
    <mergeCell ref="B112:H112"/>
    <mergeCell ref="G109:H109"/>
    <mergeCell ref="B111:E111"/>
    <mergeCell ref="G111:H111"/>
    <mergeCell ref="B110:E110"/>
    <mergeCell ref="G110:H110"/>
  </mergeCells>
  <phoneticPr fontId="14" type="noConversion"/>
  <dataValidations count="4">
    <dataValidation type="list" allowBlank="1" showInputMessage="1" showErrorMessage="1" sqref="A65:A66" xr:uid="{00000000-0002-0000-0700-000000000000}">
      <formula1>$A$140:$A$198</formula1>
    </dataValidation>
    <dataValidation type="list" allowBlank="1" showInputMessage="1" showErrorMessage="1" sqref="D93" xr:uid="{00000000-0002-0000-0700-000001000000}">
      <formula1>$C$1719:$C$1721</formula1>
    </dataValidation>
    <dataValidation type="list" allowBlank="1" showInputMessage="1" showErrorMessage="1" sqref="G15 E15 C15" xr:uid="{00000000-0002-0000-0700-000002000000}">
      <formula1>$A$200:$A$3853</formula1>
    </dataValidation>
    <dataValidation type="list" allowBlank="1" showInputMessage="1" showErrorMessage="1" sqref="B11:C11" xr:uid="{00000000-0002-0000-0700-000003000000}">
      <formula1>$AT$159:$AT$189</formula1>
    </dataValidation>
  </dataValidations>
  <printOptions horizontalCentered="1"/>
  <pageMargins left="0" right="0" top="0" bottom="0" header="0.5" footer="0.5"/>
  <pageSetup scale="58" fitToHeight="3" orientation="portrait" r:id="rId1"/>
  <headerFooter alignWithMargins="0">
    <oddHeader>&amp;C&amp;P</oddHeader>
    <oddFooter>&amp;CPage 1&amp;RRevised 24 Sep 2008</oddFooter>
  </headerFooter>
  <rowBreaks count="1" manualBreakCount="1">
    <brk id="8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locked="0" defaultSize="0" autoFill="0" autoLine="0" autoPict="0">
                <anchor moveWithCells="1">
                  <from>
                    <xdr:col>7</xdr:col>
                    <xdr:colOff>190500</xdr:colOff>
                    <xdr:row>6</xdr:row>
                    <xdr:rowOff>133350</xdr:rowOff>
                  </from>
                  <to>
                    <xdr:col>7</xdr:col>
                    <xdr:colOff>933450</xdr:colOff>
                    <xdr:row>8</xdr:row>
                    <xdr:rowOff>19050</xdr:rowOff>
                  </to>
                </anchor>
              </controlPr>
            </control>
          </mc:Choice>
        </mc:AlternateContent>
        <mc:AlternateContent xmlns:mc="http://schemas.openxmlformats.org/markup-compatibility/2006">
          <mc:Choice Requires="x14">
            <control shapeId="24578" r:id="rId5" name="Option Button 2">
              <controlPr locked="0" defaultSize="0" autoFill="0" autoLine="0" autoPict="0">
                <anchor moveWithCells="1">
                  <from>
                    <xdr:col>22</xdr:col>
                    <xdr:colOff>438150</xdr:colOff>
                    <xdr:row>9</xdr:row>
                    <xdr:rowOff>133350</xdr:rowOff>
                  </from>
                  <to>
                    <xdr:col>22</xdr:col>
                    <xdr:colOff>927100</xdr:colOff>
                    <xdr:row>11</xdr:row>
                    <xdr:rowOff>19050</xdr:rowOff>
                  </to>
                </anchor>
              </controlPr>
            </control>
          </mc:Choice>
        </mc:AlternateContent>
        <mc:AlternateContent xmlns:mc="http://schemas.openxmlformats.org/markup-compatibility/2006">
          <mc:Choice Requires="x14">
            <control shapeId="24579" r:id="rId6" name="Option Button 3">
              <controlPr locked="0" defaultSize="0" autoFill="0" autoLine="0" autoPict="0">
                <anchor moveWithCells="1">
                  <from>
                    <xdr:col>22</xdr:col>
                    <xdr:colOff>438150</xdr:colOff>
                    <xdr:row>16</xdr:row>
                    <xdr:rowOff>88900</xdr:rowOff>
                  </from>
                  <to>
                    <xdr:col>22</xdr:col>
                    <xdr:colOff>927100</xdr:colOff>
                    <xdr:row>16</xdr:row>
                    <xdr:rowOff>228600</xdr:rowOff>
                  </to>
                </anchor>
              </controlPr>
            </control>
          </mc:Choice>
        </mc:AlternateContent>
        <mc:AlternateContent xmlns:mc="http://schemas.openxmlformats.org/markup-compatibility/2006">
          <mc:Choice Requires="x14">
            <control shapeId="24580" r:id="rId7" name="Option Button 4">
              <controlPr locked="0" defaultSize="0" autoFill="0" autoLine="0" autoPict="0">
                <anchor moveWithCells="1">
                  <from>
                    <xdr:col>3</xdr:col>
                    <xdr:colOff>438150</xdr:colOff>
                    <xdr:row>6</xdr:row>
                    <xdr:rowOff>127000</xdr:rowOff>
                  </from>
                  <to>
                    <xdr:col>3</xdr:col>
                    <xdr:colOff>1022350</xdr:colOff>
                    <xdr:row>8</xdr:row>
                    <xdr:rowOff>19050</xdr:rowOff>
                  </to>
                </anchor>
              </controlPr>
            </control>
          </mc:Choice>
        </mc:AlternateContent>
        <mc:AlternateContent xmlns:mc="http://schemas.openxmlformats.org/markup-compatibility/2006">
          <mc:Choice Requires="x14">
            <control shapeId="24581" r:id="rId8" name="Option Button 5">
              <controlPr locked="0" defaultSize="0" autoFill="0" autoLine="0" autoPict="0">
                <anchor moveWithCells="1">
                  <from>
                    <xdr:col>5</xdr:col>
                    <xdr:colOff>438150</xdr:colOff>
                    <xdr:row>6</xdr:row>
                    <xdr:rowOff>146050</xdr:rowOff>
                  </from>
                  <to>
                    <xdr:col>6</xdr:col>
                    <xdr:colOff>279400</xdr:colOff>
                    <xdr:row>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2:O45"/>
  <sheetViews>
    <sheetView view="pageBreakPreview" topLeftCell="A2" zoomScaleNormal="75" zoomScaleSheetLayoutView="100" workbookViewId="0">
      <selection activeCell="C24" sqref="C24:H25"/>
    </sheetView>
  </sheetViews>
  <sheetFormatPr defaultRowHeight="12.5" x14ac:dyDescent="0.25"/>
  <cols>
    <col min="2" max="2" width="16.453125" customWidth="1"/>
    <col min="3" max="3" width="19.81640625" customWidth="1"/>
    <col min="4" max="4" width="20.26953125" customWidth="1"/>
    <col min="5" max="5" width="5.7265625" customWidth="1"/>
    <col min="7" max="7" width="17.453125" customWidth="1"/>
  </cols>
  <sheetData>
    <row r="2" spans="1:15" ht="30" customHeight="1" thickBot="1" x14ac:dyDescent="0.55000000000000004">
      <c r="C2" s="1607" t="s">
        <v>692</v>
      </c>
      <c r="D2" s="1608"/>
      <c r="E2" s="1608"/>
      <c r="F2" s="1608"/>
      <c r="G2" s="1608"/>
      <c r="H2" s="1608"/>
      <c r="I2" s="1608"/>
      <c r="J2" s="1608"/>
      <c r="K2" s="1608"/>
    </row>
    <row r="3" spans="1:15" ht="20.25" customHeight="1" thickBot="1" x14ac:dyDescent="0.35">
      <c r="C3" s="1613" t="s">
        <v>513</v>
      </c>
      <c r="D3" s="1613"/>
      <c r="E3" s="1613"/>
      <c r="F3" s="1613"/>
      <c r="G3" s="1613"/>
      <c r="H3" s="1613"/>
      <c r="I3" s="1613"/>
      <c r="J3" s="1614"/>
      <c r="K3" s="1614"/>
      <c r="L3" s="1614"/>
      <c r="M3" s="1614"/>
      <c r="N3" s="1614"/>
      <c r="O3" s="1614"/>
    </row>
    <row r="4" spans="1:15" ht="60.75" customHeight="1" thickTop="1" thickBot="1" x14ac:dyDescent="0.35">
      <c r="C4" s="1615" t="s">
        <v>695</v>
      </c>
      <c r="D4" s="1616"/>
      <c r="E4" s="1616"/>
      <c r="F4" s="1616"/>
      <c r="G4" s="1616"/>
      <c r="H4" s="1616"/>
      <c r="I4" s="1616"/>
      <c r="J4" s="1616"/>
      <c r="K4" s="1616"/>
    </row>
    <row r="5" spans="1:15" ht="7.5" customHeight="1" thickTop="1" x14ac:dyDescent="0.5">
      <c r="C5" s="1102"/>
      <c r="D5" s="1103"/>
      <c r="E5" s="1103"/>
      <c r="F5" s="1103"/>
      <c r="G5" s="1103"/>
      <c r="H5" s="1103"/>
      <c r="I5" s="1103"/>
      <c r="J5" s="1103"/>
      <c r="K5" s="1103"/>
    </row>
    <row r="6" spans="1:15" ht="14.25" customHeight="1" x14ac:dyDescent="0.3">
      <c r="C6" s="1612" t="s">
        <v>693</v>
      </c>
      <c r="D6" s="1612"/>
      <c r="E6" s="1612"/>
      <c r="F6" s="1612"/>
      <c r="G6" s="1612"/>
      <c r="H6" s="1612"/>
      <c r="I6" s="1612"/>
      <c r="J6" s="1612"/>
      <c r="K6" s="1612"/>
    </row>
    <row r="7" spans="1:15" ht="6" customHeight="1" x14ac:dyDescent="0.5">
      <c r="C7" s="1102"/>
      <c r="D7" s="1103"/>
      <c r="E7" s="1103"/>
      <c r="F7" s="1103"/>
      <c r="G7" s="1103"/>
      <c r="H7" s="1103"/>
      <c r="I7" s="1103"/>
      <c r="J7" s="1103"/>
      <c r="K7" s="1103"/>
    </row>
    <row r="8" spans="1:15" ht="13" thickBot="1" x14ac:dyDescent="0.3"/>
    <row r="9" spans="1:15" ht="16" thickBot="1" x14ac:dyDescent="0.4">
      <c r="A9" s="1104" t="str">
        <f>'Budget Checklist'!D4</f>
        <v>CONFERENCE TITLE</v>
      </c>
      <c r="C9" s="979">
        <f>+'Budget Checklist'!F4</f>
        <v>0</v>
      </c>
      <c r="D9" s="86"/>
      <c r="E9" s="86"/>
      <c r="F9" s="86"/>
      <c r="G9" s="86"/>
      <c r="H9" s="86"/>
      <c r="I9" s="86"/>
      <c r="J9" s="86"/>
      <c r="K9" s="976"/>
    </row>
    <row r="10" spans="1:15" ht="4.5" customHeight="1" thickBot="1" x14ac:dyDescent="0.4">
      <c r="C10" s="988"/>
      <c r="D10" s="52"/>
      <c r="E10" s="52"/>
      <c r="F10" s="52"/>
      <c r="G10" s="52"/>
      <c r="H10" s="52"/>
      <c r="I10" s="52"/>
      <c r="J10" s="52"/>
      <c r="K10" s="52"/>
    </row>
    <row r="11" spans="1:15" ht="13.5" thickBot="1" x14ac:dyDescent="0.35">
      <c r="A11" t="str">
        <f>'Budget Checklist'!D6</f>
        <v>CONFERENCE ACRONYM</v>
      </c>
      <c r="C11" s="1065">
        <f>+'Budget Checklist'!F6</f>
        <v>0</v>
      </c>
      <c r="D11" s="982"/>
      <c r="E11" s="8"/>
      <c r="F11" s="8"/>
      <c r="G11" s="8"/>
      <c r="H11" s="8"/>
      <c r="I11" s="8"/>
      <c r="J11" s="8"/>
      <c r="K11" s="8"/>
    </row>
    <row r="12" spans="1:15" ht="4.5" customHeight="1" thickBot="1" x14ac:dyDescent="0.35">
      <c r="C12" s="989"/>
      <c r="D12" s="982"/>
      <c r="E12" s="982"/>
      <c r="F12" s="35"/>
      <c r="G12" s="35"/>
      <c r="H12" s="35"/>
      <c r="I12" s="35"/>
      <c r="J12" s="35"/>
      <c r="K12" s="35"/>
    </row>
    <row r="13" spans="1:15" ht="13.5" thickBot="1" x14ac:dyDescent="0.35">
      <c r="A13" t="str">
        <f>'Budget Checklist'!D8</f>
        <v>CONFERENCE NUMBER</v>
      </c>
      <c r="C13" s="1064">
        <f>+'Budget Checklist'!F8</f>
        <v>0</v>
      </c>
      <c r="D13" s="978"/>
    </row>
    <row r="14" spans="1:15" ht="3.75" customHeight="1" thickBot="1" x14ac:dyDescent="0.35">
      <c r="C14" s="990"/>
      <c r="D14" s="986"/>
      <c r="E14" s="35"/>
      <c r="F14" s="35"/>
      <c r="G14" s="35"/>
      <c r="H14" s="35"/>
      <c r="I14" s="35"/>
      <c r="J14" s="35"/>
      <c r="K14" s="35"/>
    </row>
    <row r="15" spans="1:15" ht="13.5" thickBot="1" x14ac:dyDescent="0.35">
      <c r="A15" t="str">
        <f>'Budget Checklist'!D10</f>
        <v>PROJECT CODE</v>
      </c>
      <c r="C15" s="1066">
        <f>+'Budget Checklist'!F10</f>
        <v>0</v>
      </c>
    </row>
    <row r="16" spans="1:15" ht="3.75" customHeight="1" thickBot="1" x14ac:dyDescent="0.35">
      <c r="C16" s="982"/>
      <c r="D16" s="35"/>
      <c r="E16" s="35"/>
      <c r="F16" s="35"/>
      <c r="G16" s="35"/>
      <c r="H16" s="35"/>
      <c r="I16" s="35"/>
      <c r="J16" s="35"/>
      <c r="K16" s="35"/>
    </row>
    <row r="17" spans="1:11" ht="13.5" thickBot="1" x14ac:dyDescent="0.35">
      <c r="A17" t="str">
        <f>'Budget Checklist'!D12</f>
        <v>CONFERENCE DATES</v>
      </c>
      <c r="C17" t="s">
        <v>782</v>
      </c>
      <c r="D17" s="1354">
        <f>+'Budget Checklist'!G12</f>
        <v>0</v>
      </c>
      <c r="E17" s="980"/>
      <c r="F17" t="s">
        <v>476</v>
      </c>
      <c r="G17" s="1354">
        <f>+'Budget Checklist'!J12</f>
        <v>0</v>
      </c>
      <c r="H17" s="8"/>
      <c r="I17" s="981"/>
      <c r="J17" s="981"/>
    </row>
    <row r="18" spans="1:11" ht="4.5" customHeight="1" thickBot="1" x14ac:dyDescent="0.35">
      <c r="C18" s="35"/>
      <c r="D18" s="991"/>
      <c r="E18" s="992"/>
      <c r="F18" s="35"/>
      <c r="G18" s="993"/>
      <c r="H18" s="52"/>
      <c r="I18" s="994"/>
      <c r="J18" s="994"/>
      <c r="K18" s="35"/>
    </row>
    <row r="19" spans="1:11" ht="16" thickBot="1" x14ac:dyDescent="0.4">
      <c r="A19" t="str">
        <f>'Budget Checklist'!D14</f>
        <v>CONFERENCE LOCATION</v>
      </c>
      <c r="C19" s="979">
        <f>+'Budget Checklist'!F14</f>
        <v>0</v>
      </c>
      <c r="D19" s="86"/>
      <c r="E19" s="86"/>
      <c r="F19" s="86"/>
      <c r="G19" s="86"/>
      <c r="H19" s="86"/>
      <c r="I19" s="86"/>
      <c r="J19" s="86"/>
      <c r="K19" s="976"/>
    </row>
    <row r="20" spans="1:11" s="35" customFormat="1" ht="15.5" x14ac:dyDescent="0.35">
      <c r="C20" s="633"/>
      <c r="D20" s="52"/>
      <c r="E20" s="52"/>
      <c r="F20" s="52"/>
      <c r="G20" s="52"/>
      <c r="H20" s="52"/>
      <c r="I20" s="52"/>
      <c r="J20" s="52"/>
      <c r="K20" s="52"/>
    </row>
    <row r="21" spans="1:11" s="35" customFormat="1" ht="16" thickBot="1" x14ac:dyDescent="0.4">
      <c r="C21" s="633"/>
      <c r="D21" s="52"/>
      <c r="E21" s="52"/>
      <c r="F21" s="52"/>
      <c r="G21" s="52"/>
      <c r="H21" s="52"/>
      <c r="I21" s="52"/>
      <c r="J21" s="52"/>
      <c r="K21" s="52"/>
    </row>
    <row r="22" spans="1:11" ht="45.75" customHeight="1" thickBot="1" x14ac:dyDescent="0.3">
      <c r="C22" s="1609" t="s">
        <v>245</v>
      </c>
      <c r="D22" s="1610"/>
      <c r="E22" s="1610"/>
      <c r="F22" s="1610"/>
      <c r="G22" s="1610"/>
      <c r="H22" s="1610"/>
      <c r="I22" s="1610"/>
      <c r="J22" s="1610"/>
      <c r="K22" s="1611"/>
    </row>
    <row r="23" spans="1:11" x14ac:dyDescent="0.25">
      <c r="H23" s="231"/>
    </row>
    <row r="24" spans="1:11" x14ac:dyDescent="0.25">
      <c r="C24" s="1605"/>
      <c r="D24" s="1605"/>
      <c r="E24" s="1605"/>
      <c r="F24" s="1605"/>
      <c r="G24" s="1605"/>
      <c r="H24" s="1605"/>
    </row>
    <row r="25" spans="1:11" ht="13" thickBot="1" x14ac:dyDescent="0.3">
      <c r="C25" s="1606"/>
      <c r="D25" s="1606"/>
      <c r="E25" s="1606"/>
      <c r="F25" s="1606"/>
      <c r="G25" s="1606"/>
      <c r="H25" s="1606"/>
    </row>
    <row r="26" spans="1:11" x14ac:dyDescent="0.25">
      <c r="C26" t="s">
        <v>507</v>
      </c>
      <c r="H26" s="231" t="s">
        <v>508</v>
      </c>
    </row>
    <row r="27" spans="1:11" x14ac:dyDescent="0.25">
      <c r="H27" s="231"/>
    </row>
    <row r="28" spans="1:11" x14ac:dyDescent="0.25">
      <c r="C28" s="1605"/>
      <c r="D28" s="1605"/>
      <c r="E28" s="1605"/>
      <c r="F28" s="1605"/>
      <c r="G28" s="1605"/>
      <c r="H28" s="1605"/>
    </row>
    <row r="29" spans="1:11" ht="13" thickBot="1" x14ac:dyDescent="0.3">
      <c r="C29" s="1606"/>
      <c r="D29" s="1606"/>
      <c r="E29" s="1606"/>
      <c r="F29" s="1606"/>
      <c r="G29" s="1606"/>
      <c r="H29" s="1606"/>
    </row>
    <row r="30" spans="1:11" x14ac:dyDescent="0.25">
      <c r="C30" t="s">
        <v>509</v>
      </c>
      <c r="H30" s="231" t="s">
        <v>508</v>
      </c>
    </row>
    <row r="31" spans="1:11" x14ac:dyDescent="0.25">
      <c r="H31" s="231"/>
    </row>
    <row r="32" spans="1:11" x14ac:dyDescent="0.25">
      <c r="H32" s="231"/>
    </row>
    <row r="33" spans="3:8" x14ac:dyDescent="0.25">
      <c r="H33" s="231"/>
    </row>
    <row r="34" spans="3:8" x14ac:dyDescent="0.25">
      <c r="C34" s="1398" t="s">
        <v>510</v>
      </c>
      <c r="D34" s="1398"/>
      <c r="E34" s="1398"/>
      <c r="F34" s="1398"/>
      <c r="G34" s="1398"/>
      <c r="H34" s="1398"/>
    </row>
    <row r="35" spans="3:8" x14ac:dyDescent="0.25">
      <c r="H35" s="231"/>
    </row>
    <row r="36" spans="3:8" x14ac:dyDescent="0.25">
      <c r="H36" s="231"/>
    </row>
    <row r="41" spans="3:8" ht="13" x14ac:dyDescent="0.3">
      <c r="C41" s="1101"/>
    </row>
    <row r="42" spans="3:8" x14ac:dyDescent="0.25">
      <c r="C42" s="1100"/>
    </row>
    <row r="43" spans="3:8" ht="13" x14ac:dyDescent="0.3">
      <c r="C43" s="1101"/>
    </row>
    <row r="44" spans="3:8" x14ac:dyDescent="0.25">
      <c r="C44" s="1100"/>
    </row>
    <row r="45" spans="3:8" ht="13" x14ac:dyDescent="0.3">
      <c r="C45" s="1101"/>
    </row>
  </sheetData>
  <protectedRanges>
    <protectedRange sqref="H3" name="Range1_1"/>
  </protectedRanges>
  <mergeCells count="8">
    <mergeCell ref="C28:H29"/>
    <mergeCell ref="C34:H34"/>
    <mergeCell ref="C2:K2"/>
    <mergeCell ref="C22:K22"/>
    <mergeCell ref="C6:K6"/>
    <mergeCell ref="C24:H25"/>
    <mergeCell ref="C3:O3"/>
    <mergeCell ref="C4:K4"/>
  </mergeCells>
  <phoneticPr fontId="14" type="noConversion"/>
  <printOptions horizontalCentered="1"/>
  <pageMargins left="0" right="0" top="1" bottom="1" header="0.5" footer="0.5"/>
  <pageSetup scale="84" orientation="landscape" r:id="rId1"/>
  <headerFooter alignWithMargins="0">
    <oddFooter>&amp;RRevised 24 Sep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INSTRUCTIONS</vt:lpstr>
      <vt:lpstr>Budget Checklist</vt:lpstr>
      <vt:lpstr>BudgetWorksheet</vt:lpstr>
      <vt:lpstr>Revenue</vt:lpstr>
      <vt:lpstr>Expense</vt:lpstr>
      <vt:lpstr>Expense Con't</vt:lpstr>
      <vt:lpstr>Social functions</vt:lpstr>
      <vt:lpstr>Financial Summary</vt:lpstr>
      <vt:lpstr>Certification Requirement</vt:lpstr>
      <vt:lpstr>1099  1042 Schedule of Payments</vt:lpstr>
      <vt:lpstr>Destroy Check form</vt:lpstr>
      <vt:lpstr>Conf-Close-Ck-List</vt:lpstr>
      <vt:lpstr>BK Reconciliation</vt:lpstr>
      <vt:lpstr>Conference Summary Rpt</vt:lpstr>
      <vt:lpstr>Contract Listing</vt:lpstr>
      <vt:lpstr>Pref Vendor List</vt:lpstr>
      <vt:lpstr>Attendee List Sub Template</vt:lpstr>
      <vt:lpstr>Sheet1</vt:lpstr>
      <vt:lpstr>'Attendee List Sub Template'!Print_Area</vt:lpstr>
      <vt:lpstr>'BK Reconciliation'!Print_Area</vt:lpstr>
      <vt:lpstr>'Budget Checklist'!Print_Area</vt:lpstr>
      <vt:lpstr>BudgetWorksheet!Print_Area</vt:lpstr>
      <vt:lpstr>'Certification Requirement'!Print_Area</vt:lpstr>
      <vt:lpstr>'Conf-Close-Ck-List'!Print_Area</vt:lpstr>
      <vt:lpstr>'Conference Summary Rpt'!Print_Area</vt:lpstr>
      <vt:lpstr>'Contract Listing'!Print_Area</vt:lpstr>
      <vt:lpstr>Expense!Print_Area</vt:lpstr>
      <vt:lpstr>'Expense Con''t'!Print_Area</vt:lpstr>
      <vt:lpstr>'Financial Summary'!Print_Area</vt:lpstr>
      <vt:lpstr>INSTRUCTIONS!Print_Area</vt:lpstr>
      <vt:lpstr>'Pref Vendor List'!Print_Area</vt:lpstr>
      <vt:lpstr>Revenue!Print_Area</vt:lpstr>
      <vt:lpstr>'Social functions'!Print_Area</vt:lpstr>
      <vt:lpstr>'Budget Checklist'!Print_Titles</vt:lpstr>
      <vt:lpstr>BudgetWorksheet!Print_Titles</vt:lpstr>
      <vt:lpstr>'Financial Summary'!Print_Titles</vt:lpstr>
      <vt:lpstr>INSTRUCTIONS!Print_Titles</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Jessica M Lotito</cp:lastModifiedBy>
  <cp:lastPrinted>2008-09-24T18:09:07Z</cp:lastPrinted>
  <dcterms:created xsi:type="dcterms:W3CDTF">2006-07-07T13:38:17Z</dcterms:created>
  <dcterms:modified xsi:type="dcterms:W3CDTF">2022-05-19T13:20:58Z</dcterms:modified>
</cp:coreProperties>
</file>